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chartsheets/sheet6.xml" ContentType="application/vnd.openxmlformats-officedocument.spreadsheetml.chart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7.xml" ContentType="application/vnd.openxmlformats-officedocument.spreadsheetml.chart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3.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drawings/drawing13.xml" ContentType="application/vnd.openxmlformats-officedocument.drawing+xml"/>
  <Override PartName="/xl/charts/chart4.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5.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6.xml" ContentType="application/vnd.openxmlformats-officedocument.drawingml.chart+xml"/>
  <Override PartName="/xl/drawings/drawing35.xml" ContentType="application/vnd.openxmlformats-officedocument.drawingml.chartshapes+xml"/>
  <Override PartName="/xl/charts/chart7.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charts/chart8.xml" ContentType="application/vnd.openxmlformats-officedocument.drawingml.chart+xml"/>
  <Override PartName="/xl/drawings/drawing47.xml" ContentType="application/vnd.openxmlformats-officedocument.drawingml.chartshapes+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style1.xml" ContentType="application/vnd.ms-office.chartstyle+xml"/>
  <Override PartName="/xl/charts/colors1.xml" ContentType="application/vnd.ms-office.chartcolorstyle+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120" yWindow="0" windowWidth="24240" windowHeight="13620" tabRatio="935" activeTab="2"/>
  </bookViews>
  <sheets>
    <sheet name="Cover" sheetId="1" r:id="rId1"/>
    <sheet name="المحتويات" sheetId="103" state="hidden" r:id="rId2"/>
    <sheet name="التقديم " sheetId="115" r:id="rId3"/>
    <sheet name="59" sheetId="57" r:id="rId4"/>
    <sheet name="GR_26" sheetId="58" r:id="rId5"/>
    <sheet name="GR_27" sheetId="59" r:id="rId6"/>
    <sheet name="60" sheetId="60" r:id="rId7"/>
    <sheet name="61" sheetId="61" r:id="rId8"/>
    <sheet name="GR_28" sheetId="62" r:id="rId9"/>
    <sheet name="62" sheetId="63" r:id="rId10"/>
    <sheet name="GR_29" sheetId="64" r:id="rId11"/>
    <sheet name="GR_30" sheetId="65" r:id="rId12"/>
    <sheet name="63" sheetId="104" r:id="rId13"/>
    <sheet name="64" sheetId="68" r:id="rId14"/>
    <sheet name="65" sheetId="105" r:id="rId15"/>
    <sheet name="66" sheetId="73" r:id="rId16"/>
    <sheet name="67" sheetId="48" r:id="rId17"/>
    <sheet name="68" sheetId="100" r:id="rId18"/>
    <sheet name="69" sheetId="10" r:id="rId19"/>
    <sheet name="70" sheetId="12" r:id="rId20"/>
    <sheet name="71" sheetId="11" r:id="rId21"/>
    <sheet name="72" sheetId="101" r:id="rId22"/>
    <sheet name="73" sheetId="15" r:id="rId23"/>
    <sheet name="74" sheetId="16" r:id="rId24"/>
    <sheet name="75" sheetId="111" r:id="rId25"/>
    <sheet name="76" sheetId="19" r:id="rId26"/>
    <sheet name="77" sheetId="20" r:id="rId27"/>
    <sheet name="78" sheetId="120" r:id="rId28"/>
    <sheet name="79" sheetId="121" r:id="rId29"/>
    <sheet name="GR_31" sheetId="86" r:id="rId30"/>
    <sheet name="80" sheetId="38" r:id="rId31"/>
    <sheet name="81" sheetId="39" r:id="rId32"/>
    <sheet name="82" sheetId="43" r:id="rId33"/>
    <sheet name="83" sheetId="102" r:id="rId34"/>
    <sheet name="84" sheetId="91" r:id="rId35"/>
    <sheet name="85" sheetId="109" r:id="rId36"/>
    <sheet name="86" sheetId="108" r:id="rId37"/>
    <sheet name="87" sheetId="122" r:id="rId38"/>
    <sheet name="88" sheetId="93" r:id="rId39"/>
    <sheet name="GR_32" sheetId="94" r:id="rId40"/>
    <sheet name="89" sheetId="95" r:id="rId41"/>
    <sheet name="90" sheetId="96" r:id="rId42"/>
    <sheet name="91" sheetId="97" r:id="rId43"/>
    <sheet name="92" sheetId="112" r:id="rId44"/>
    <sheet name="93" sheetId="113" r:id="rId45"/>
    <sheet name="94" sheetId="114" r:id="rId46"/>
  </sheets>
  <definedNames>
    <definedName name="_xlnm.Print_Area" localSheetId="3">'59'!$A$1:$N$25</definedName>
    <definedName name="_xlnm.Print_Area" localSheetId="6">'60'!$A$1:$H$36</definedName>
    <definedName name="_xlnm.Print_Area" localSheetId="7">'61'!$A$1:$J$24</definedName>
    <definedName name="_xlnm.Print_Area" localSheetId="9">'62'!$A$1:$J$24</definedName>
    <definedName name="_xlnm.Print_Area" localSheetId="12">'63'!$A$1:$O$37</definedName>
    <definedName name="_xlnm.Print_Area" localSheetId="13">'64'!$A$1:$N$34</definedName>
    <definedName name="_xlnm.Print_Area" localSheetId="14">'65'!$A$1:$L$35</definedName>
    <definedName name="_xlnm.Print_Area" localSheetId="15">'66'!$A$1:$I$25</definedName>
    <definedName name="_xlnm.Print_Area" localSheetId="16">'67'!$A$1:$U$27</definedName>
    <definedName name="_xlnm.Print_Area" localSheetId="17">'68'!$A$1:$K$16</definedName>
    <definedName name="_xlnm.Print_Area" localSheetId="18">'69'!$A$1:$I$19</definedName>
    <definedName name="_xlnm.Print_Area" localSheetId="19">'70'!$A$1:$M$26</definedName>
    <definedName name="_xlnm.Print_Area" localSheetId="20">'71'!$A$1:$K$29</definedName>
    <definedName name="_xlnm.Print_Area" localSheetId="21">'72'!$A$1:$K$17</definedName>
    <definedName name="_xlnm.Print_Area" localSheetId="22">'73'!$A$1:$I$21</definedName>
    <definedName name="_xlnm.Print_Area" localSheetId="23">'74'!$A$1:$M$31</definedName>
    <definedName name="_xlnm.Print_Area" localSheetId="24">'75'!$A$1:$P$19</definedName>
    <definedName name="_xlnm.Print_Area" localSheetId="25">'76'!$A$1:$L$27</definedName>
    <definedName name="_xlnm.Print_Area" localSheetId="26">'77'!$A$1:$G$39</definedName>
    <definedName name="_xlnm.Print_Area" localSheetId="27">'78'!$A$1:$M$62</definedName>
    <definedName name="_xlnm.Print_Area" localSheetId="28">'79'!$A$1:$N$113</definedName>
    <definedName name="_xlnm.Print_Area" localSheetId="30">'80'!$A$1:$T$16</definedName>
    <definedName name="_xlnm.Print_Area" localSheetId="31">'81'!$A$1:$O$23</definedName>
    <definedName name="_xlnm.Print_Area" localSheetId="32">'82'!$A$1:$K$23</definedName>
    <definedName name="_xlnm.Print_Area" localSheetId="33">'83'!$A$1:$K$21</definedName>
    <definedName name="_xlnm.Print_Area" localSheetId="34">'84'!$A$1:$K$16</definedName>
    <definedName name="_xlnm.Print_Area" localSheetId="35">'85'!$A$1:$P$13</definedName>
    <definedName name="_xlnm.Print_Area" localSheetId="36">'86'!$A$1:$P$33</definedName>
    <definedName name="_xlnm.Print_Area" localSheetId="37">'87'!$A$1:$P$30</definedName>
    <definedName name="_xlnm.Print_Area" localSheetId="38">'88'!$A$1:$N$18</definedName>
    <definedName name="_xlnm.Print_Area" localSheetId="40">'89'!$A$1:$H$31</definedName>
    <definedName name="_xlnm.Print_Area" localSheetId="41">'90'!$A$1:$H$36</definedName>
    <definedName name="_xlnm.Print_Area" localSheetId="42">'91'!$A$1:$H$23</definedName>
    <definedName name="_xlnm.Print_Area" localSheetId="43">'92'!$A$1:$P$26</definedName>
    <definedName name="_xlnm.Print_Area" localSheetId="44">'93'!$A$1:$P$25</definedName>
    <definedName name="_xlnm.Print_Area" localSheetId="45">'94'!$A$1:$J$27</definedName>
    <definedName name="_xlnm.Print_Area" localSheetId="0">Cover!$A$1:$G$19</definedName>
    <definedName name="_xlnm.Print_Area" localSheetId="2">'التقديم '!$A$1:$C$16</definedName>
    <definedName name="_xlnm.Print_Titles" localSheetId="27">'78'!$1:$8</definedName>
    <definedName name="_xlnm.Print_Titles" localSheetId="28">'79'!$1:$8</definedName>
    <definedName name="_xlnm.Print_Titles" localSheetId="37">'87'!$1:$9</definedName>
    <definedName name="_xlnm.Print_Titles" localSheetId="40">'89'!$1:$8</definedName>
    <definedName name="_xlnm.Print_Titles" localSheetId="43">'92'!$1:$9</definedName>
    <definedName name="_xlnm.Print_Titles" localSheetId="44">'93'!$1:$9</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4" i="101" l="1"/>
  <c r="B14" i="100" l="1"/>
  <c r="E35" i="63" l="1"/>
  <c r="D34" i="63"/>
  <c r="E34" i="63"/>
  <c r="D35" i="63"/>
  <c r="C35" i="63"/>
  <c r="C34" i="63"/>
  <c r="J34" i="63"/>
  <c r="C119" i="121" l="1"/>
  <c r="D119" i="121"/>
  <c r="C120" i="121"/>
  <c r="D120" i="121"/>
  <c r="C121" i="121"/>
  <c r="D121" i="121"/>
  <c r="C122" i="121"/>
  <c r="D122" i="121"/>
  <c r="C123" i="121"/>
  <c r="D123" i="121"/>
  <c r="C124" i="121"/>
  <c r="D124" i="121"/>
  <c r="C125" i="121"/>
  <c r="D125" i="121"/>
  <c r="C126" i="121"/>
  <c r="D126" i="121"/>
  <c r="C127" i="121"/>
  <c r="D127" i="121"/>
  <c r="C128" i="121"/>
  <c r="D128" i="121"/>
  <c r="C129" i="121"/>
  <c r="D129" i="121"/>
  <c r="C130" i="121"/>
  <c r="D130" i="121"/>
  <c r="C131" i="121"/>
  <c r="D131" i="121"/>
  <c r="F107" i="91" l="1"/>
  <c r="E107" i="91"/>
  <c r="F106" i="91"/>
  <c r="E106" i="91"/>
  <c r="F105" i="91"/>
  <c r="E105" i="91"/>
  <c r="F104" i="91"/>
  <c r="E104" i="91"/>
  <c r="F103" i="91"/>
  <c r="E103" i="91"/>
  <c r="F102" i="91"/>
  <c r="E102" i="91"/>
  <c r="C107" i="91"/>
  <c r="C106" i="91"/>
  <c r="C105" i="91"/>
  <c r="C104" i="91"/>
  <c r="C103" i="91"/>
  <c r="C102" i="91"/>
  <c r="B103" i="91"/>
  <c r="B104" i="91"/>
  <c r="B105" i="91"/>
  <c r="B106" i="91"/>
  <c r="B107" i="91"/>
  <c r="B102" i="91"/>
  <c r="D116" i="91" l="1"/>
  <c r="D115" i="91"/>
  <c r="D114" i="91"/>
  <c r="D113" i="91"/>
  <c r="D112" i="91"/>
  <c r="D111" i="91"/>
  <c r="F100" i="91" l="1"/>
  <c r="E100" i="91"/>
  <c r="C100" i="91"/>
  <c r="B100" i="91"/>
  <c r="I99" i="91"/>
  <c r="H99" i="91"/>
  <c r="G99" i="91"/>
  <c r="D99" i="91"/>
  <c r="I98" i="91"/>
  <c r="J98" i="91" s="1"/>
  <c r="H98" i="91"/>
  <c r="G98" i="91"/>
  <c r="D98" i="91"/>
  <c r="I97" i="91"/>
  <c r="J97" i="91" s="1"/>
  <c r="H97" i="91"/>
  <c r="G97" i="91"/>
  <c r="D97" i="91"/>
  <c r="I96" i="91"/>
  <c r="H96" i="91"/>
  <c r="G96" i="91"/>
  <c r="D96" i="91"/>
  <c r="I95" i="91"/>
  <c r="J95" i="91" s="1"/>
  <c r="H95" i="91"/>
  <c r="G95" i="91"/>
  <c r="D95" i="91"/>
  <c r="I94" i="91"/>
  <c r="H94" i="91"/>
  <c r="G94" i="91"/>
  <c r="D94" i="91"/>
  <c r="D100" i="91" s="1"/>
  <c r="F92" i="91"/>
  <c r="E92" i="91"/>
  <c r="C92" i="91"/>
  <c r="B92" i="91"/>
  <c r="I91" i="91"/>
  <c r="J91" i="91" s="1"/>
  <c r="H91" i="91"/>
  <c r="G91" i="91"/>
  <c r="D91" i="91"/>
  <c r="I90" i="91"/>
  <c r="J90" i="91" s="1"/>
  <c r="H90" i="91"/>
  <c r="G90" i="91"/>
  <c r="D90" i="91"/>
  <c r="I89" i="91"/>
  <c r="J89" i="91" s="1"/>
  <c r="H89" i="91"/>
  <c r="G89" i="91"/>
  <c r="D89" i="91"/>
  <c r="I88" i="91"/>
  <c r="H88" i="91"/>
  <c r="G88" i="91"/>
  <c r="D88" i="91"/>
  <c r="I87" i="91"/>
  <c r="H87" i="91"/>
  <c r="G87" i="91"/>
  <c r="D87" i="91"/>
  <c r="I86" i="91"/>
  <c r="H86" i="91"/>
  <c r="H92" i="91" s="1"/>
  <c r="G86" i="91"/>
  <c r="D86" i="91"/>
  <c r="F84" i="91"/>
  <c r="E84" i="91"/>
  <c r="C84" i="91"/>
  <c r="B84" i="91"/>
  <c r="I83" i="91"/>
  <c r="H83" i="91"/>
  <c r="G83" i="91"/>
  <c r="D83" i="91"/>
  <c r="I82" i="91"/>
  <c r="J82" i="91" s="1"/>
  <c r="H82" i="91"/>
  <c r="G82" i="91"/>
  <c r="D82" i="91"/>
  <c r="I81" i="91"/>
  <c r="H81" i="91"/>
  <c r="G81" i="91"/>
  <c r="D81" i="91"/>
  <c r="I80" i="91"/>
  <c r="H80" i="91"/>
  <c r="G80" i="91"/>
  <c r="D80" i="91"/>
  <c r="I79" i="91"/>
  <c r="H79" i="91"/>
  <c r="G79" i="91"/>
  <c r="D79" i="91"/>
  <c r="I78" i="91"/>
  <c r="H78" i="91"/>
  <c r="G78" i="91"/>
  <c r="D78" i="91"/>
  <c r="F76" i="91"/>
  <c r="E76" i="91"/>
  <c r="C76" i="91"/>
  <c r="B76" i="91"/>
  <c r="I75" i="91"/>
  <c r="H75" i="91"/>
  <c r="G75" i="91"/>
  <c r="D75" i="91"/>
  <c r="I74" i="91"/>
  <c r="H74" i="91"/>
  <c r="G74" i="91"/>
  <c r="D74" i="91"/>
  <c r="I73" i="91"/>
  <c r="H73" i="91"/>
  <c r="G73" i="91"/>
  <c r="D73" i="91"/>
  <c r="I72" i="91"/>
  <c r="H72" i="91"/>
  <c r="G72" i="91"/>
  <c r="D72" i="91"/>
  <c r="I71" i="91"/>
  <c r="H71" i="91"/>
  <c r="G71" i="91"/>
  <c r="D71" i="91"/>
  <c r="I70" i="91"/>
  <c r="H70" i="91"/>
  <c r="G70" i="91"/>
  <c r="D70" i="91"/>
  <c r="F68" i="91"/>
  <c r="E68" i="91"/>
  <c r="C68" i="91"/>
  <c r="B68" i="91"/>
  <c r="I67" i="91"/>
  <c r="H67" i="91"/>
  <c r="G67" i="91"/>
  <c r="D67" i="91"/>
  <c r="I66" i="91"/>
  <c r="J66" i="91" s="1"/>
  <c r="H66" i="91"/>
  <c r="G66" i="91"/>
  <c r="D66" i="91"/>
  <c r="I65" i="91"/>
  <c r="H65" i="91"/>
  <c r="G65" i="91"/>
  <c r="D65" i="91"/>
  <c r="I64" i="91"/>
  <c r="H64" i="91"/>
  <c r="G64" i="91"/>
  <c r="D64" i="91"/>
  <c r="I63" i="91"/>
  <c r="H63" i="91"/>
  <c r="G63" i="91"/>
  <c r="D63" i="91"/>
  <c r="I62" i="91"/>
  <c r="I68" i="91" s="1"/>
  <c r="H62" i="91"/>
  <c r="H68" i="91" s="1"/>
  <c r="G62" i="91"/>
  <c r="D62" i="91"/>
  <c r="D68" i="91" s="1"/>
  <c r="F59" i="91"/>
  <c r="E59" i="91"/>
  <c r="C59" i="91"/>
  <c r="B59" i="91"/>
  <c r="I58" i="91"/>
  <c r="H58" i="91"/>
  <c r="G58" i="91"/>
  <c r="D58" i="91"/>
  <c r="I57" i="91"/>
  <c r="H57" i="91"/>
  <c r="G57" i="91"/>
  <c r="D57" i="91"/>
  <c r="I56" i="91"/>
  <c r="H56" i="91"/>
  <c r="G56" i="91"/>
  <c r="D56" i="91"/>
  <c r="I55" i="91"/>
  <c r="J55" i="91" s="1"/>
  <c r="H55" i="91"/>
  <c r="G55" i="91"/>
  <c r="D55" i="91"/>
  <c r="I54" i="91"/>
  <c r="H54" i="91"/>
  <c r="G54" i="91"/>
  <c r="D54" i="91"/>
  <c r="I53" i="91"/>
  <c r="H53" i="91"/>
  <c r="G53" i="91"/>
  <c r="D53" i="91"/>
  <c r="F51" i="91"/>
  <c r="E51" i="91"/>
  <c r="C51" i="91"/>
  <c r="B51" i="91"/>
  <c r="I50" i="91"/>
  <c r="H50" i="91"/>
  <c r="G50" i="91"/>
  <c r="D50" i="91"/>
  <c r="I49" i="91"/>
  <c r="H49" i="91"/>
  <c r="G49" i="91"/>
  <c r="D49" i="91"/>
  <c r="I48" i="91"/>
  <c r="H48" i="91"/>
  <c r="G48" i="91"/>
  <c r="D48" i="91"/>
  <c r="I47" i="91"/>
  <c r="H47" i="91"/>
  <c r="G47" i="91"/>
  <c r="D47" i="91"/>
  <c r="I46" i="91"/>
  <c r="H46" i="91"/>
  <c r="G46" i="91"/>
  <c r="D46" i="91"/>
  <c r="I45" i="91"/>
  <c r="I51" i="91" s="1"/>
  <c r="H45" i="91"/>
  <c r="H51" i="91" s="1"/>
  <c r="G45" i="91"/>
  <c r="D45" i="91"/>
  <c r="F43" i="91"/>
  <c r="E43" i="91"/>
  <c r="C43" i="91"/>
  <c r="B43" i="91"/>
  <c r="I42" i="91"/>
  <c r="H42" i="91"/>
  <c r="G42" i="91"/>
  <c r="D42" i="91"/>
  <c r="I41" i="91"/>
  <c r="H41" i="91"/>
  <c r="G41" i="91"/>
  <c r="D41" i="91"/>
  <c r="I40" i="91"/>
  <c r="H40" i="91"/>
  <c r="G40" i="91"/>
  <c r="D40" i="91"/>
  <c r="I39" i="91"/>
  <c r="H39" i="91"/>
  <c r="G39" i="91"/>
  <c r="D39" i="91"/>
  <c r="I38" i="91"/>
  <c r="H38" i="91"/>
  <c r="G38" i="91"/>
  <c r="D38" i="91"/>
  <c r="I37" i="91"/>
  <c r="H37" i="91"/>
  <c r="G37" i="91"/>
  <c r="D37" i="91"/>
  <c r="F35" i="91"/>
  <c r="E35" i="91"/>
  <c r="C35" i="91"/>
  <c r="B35" i="91"/>
  <c r="I34" i="91"/>
  <c r="H34" i="91"/>
  <c r="G34" i="91"/>
  <c r="D34" i="91"/>
  <c r="I33" i="91"/>
  <c r="H33" i="91"/>
  <c r="G33" i="91"/>
  <c r="D33" i="91"/>
  <c r="I32" i="91"/>
  <c r="J32" i="91" s="1"/>
  <c r="H32" i="91"/>
  <c r="G32" i="91"/>
  <c r="D32" i="91"/>
  <c r="I31" i="91"/>
  <c r="H31" i="91"/>
  <c r="G31" i="91"/>
  <c r="D31" i="91"/>
  <c r="I30" i="91"/>
  <c r="H30" i="91"/>
  <c r="G30" i="91"/>
  <c r="D30" i="91"/>
  <c r="I29" i="91"/>
  <c r="H29" i="91"/>
  <c r="G29" i="91"/>
  <c r="D29" i="91"/>
  <c r="D35" i="91" s="1"/>
  <c r="J30" i="91" l="1"/>
  <c r="J29" i="91"/>
  <c r="I76" i="91"/>
  <c r="J48" i="91"/>
  <c r="J47" i="91"/>
  <c r="J67" i="91"/>
  <c r="D43" i="91"/>
  <c r="J42" i="91"/>
  <c r="I43" i="91"/>
  <c r="J41" i="91"/>
  <c r="H43" i="91"/>
  <c r="D84" i="91"/>
  <c r="J99" i="91"/>
  <c r="H100" i="91"/>
  <c r="J96" i="91"/>
  <c r="I100" i="91"/>
  <c r="G100" i="91"/>
  <c r="J94" i="91"/>
  <c r="J81" i="91"/>
  <c r="D59" i="91"/>
  <c r="J56" i="91"/>
  <c r="J71" i="91"/>
  <c r="J73" i="91"/>
  <c r="J83" i="91"/>
  <c r="I92" i="91"/>
  <c r="G92" i="91"/>
  <c r="J74" i="91"/>
  <c r="J75" i="91"/>
  <c r="J87" i="91"/>
  <c r="J38" i="91"/>
  <c r="J40" i="91"/>
  <c r="J88" i="91"/>
  <c r="J65" i="91"/>
  <c r="H76" i="91"/>
  <c r="D92" i="91"/>
  <c r="G51" i="91"/>
  <c r="G76" i="91"/>
  <c r="J33" i="91"/>
  <c r="J34" i="91"/>
  <c r="J39" i="91"/>
  <c r="J46" i="91"/>
  <c r="G59" i="91"/>
  <c r="J57" i="91"/>
  <c r="J58" i="91"/>
  <c r="J63" i="91"/>
  <c r="J64" i="91"/>
  <c r="J72" i="91"/>
  <c r="G84" i="91"/>
  <c r="J86" i="91"/>
  <c r="J92" i="91" s="1"/>
  <c r="G35" i="91"/>
  <c r="H59" i="91"/>
  <c r="H84" i="91"/>
  <c r="H35" i="91"/>
  <c r="J31" i="91"/>
  <c r="G43" i="91"/>
  <c r="D51" i="91"/>
  <c r="J49" i="91"/>
  <c r="J50" i="91"/>
  <c r="I59" i="91"/>
  <c r="J54" i="91"/>
  <c r="G68" i="91"/>
  <c r="D76" i="91"/>
  <c r="I84" i="91"/>
  <c r="J79" i="91"/>
  <c r="J80" i="91"/>
  <c r="J78" i="91"/>
  <c r="J70" i="91"/>
  <c r="J62" i="91"/>
  <c r="J53" i="91"/>
  <c r="J45" i="91"/>
  <c r="J37" i="91"/>
  <c r="J35" i="91"/>
  <c r="I35" i="91"/>
  <c r="J100" i="91" l="1"/>
  <c r="J68" i="91"/>
  <c r="J43" i="91"/>
  <c r="J76" i="91"/>
  <c r="J51" i="91"/>
  <c r="J84" i="91"/>
  <c r="J59" i="91"/>
  <c r="I17" i="102" l="1"/>
  <c r="H17" i="102"/>
  <c r="G17" i="102"/>
  <c r="D17" i="102"/>
  <c r="I19" i="43"/>
  <c r="H19" i="43"/>
  <c r="G19" i="43"/>
  <c r="D19" i="43"/>
  <c r="I18" i="43"/>
  <c r="J18" i="43" s="1"/>
  <c r="H18" i="43"/>
  <c r="G18" i="43"/>
  <c r="D18" i="43"/>
  <c r="J17" i="102" l="1"/>
  <c r="J19" i="43"/>
  <c r="BQ20" i="39"/>
  <c r="BP20" i="39"/>
  <c r="BO20" i="39"/>
  <c r="BN20" i="39"/>
  <c r="BM20" i="39"/>
  <c r="BL20" i="39"/>
  <c r="BK20" i="39"/>
  <c r="BJ20" i="39"/>
  <c r="BI20" i="39"/>
  <c r="BQ19" i="39"/>
  <c r="BP19" i="39"/>
  <c r="BO19" i="39"/>
  <c r="BN19" i="39"/>
  <c r="BM19" i="39"/>
  <c r="BL19" i="39"/>
  <c r="BK19" i="39"/>
  <c r="BJ19" i="39"/>
  <c r="BI19" i="39"/>
  <c r="BQ18" i="39"/>
  <c r="BP18" i="39"/>
  <c r="BO18" i="39"/>
  <c r="BN18" i="39"/>
  <c r="BM18" i="39"/>
  <c r="BL18" i="39"/>
  <c r="BK18" i="39"/>
  <c r="BJ18" i="39"/>
  <c r="BI18" i="39"/>
  <c r="BQ17" i="39"/>
  <c r="BP17" i="39"/>
  <c r="BO17" i="39"/>
  <c r="BN17" i="39"/>
  <c r="BM17" i="39"/>
  <c r="BL17" i="39"/>
  <c r="BK17" i="39"/>
  <c r="BJ17" i="39"/>
  <c r="BI17" i="39"/>
  <c r="BQ16" i="39"/>
  <c r="BP16" i="39"/>
  <c r="BO16" i="39"/>
  <c r="BN16" i="39"/>
  <c r="BM16" i="39"/>
  <c r="BL16" i="39"/>
  <c r="BK16" i="39"/>
  <c r="BJ16" i="39"/>
  <c r="BI16" i="39"/>
  <c r="BQ15" i="39"/>
  <c r="BP15" i="39"/>
  <c r="BO15" i="39"/>
  <c r="BN15" i="39"/>
  <c r="BM15" i="39"/>
  <c r="BL15" i="39"/>
  <c r="BK15" i="39"/>
  <c r="BJ15" i="39"/>
  <c r="BI15" i="39"/>
  <c r="BQ14" i="39"/>
  <c r="BP14" i="39"/>
  <c r="BO14" i="39"/>
  <c r="BN14" i="39"/>
  <c r="BM14" i="39"/>
  <c r="BL14" i="39"/>
  <c r="BK14" i="39"/>
  <c r="BJ14" i="39"/>
  <c r="BI14" i="39"/>
  <c r="BQ13" i="39"/>
  <c r="BP13" i="39"/>
  <c r="BO13" i="39"/>
  <c r="BN13" i="39"/>
  <c r="BM13" i="39"/>
  <c r="BL13" i="39"/>
  <c r="BK13" i="39"/>
  <c r="BJ13" i="39"/>
  <c r="BI13" i="39"/>
  <c r="BQ12" i="39"/>
  <c r="BP12" i="39"/>
  <c r="BO12" i="39"/>
  <c r="BN12" i="39"/>
  <c r="BM12" i="39"/>
  <c r="BL12" i="39"/>
  <c r="BK12" i="39"/>
  <c r="BJ12" i="39"/>
  <c r="BI12" i="39"/>
  <c r="BQ11" i="39"/>
  <c r="BP11" i="39"/>
  <c r="BO11" i="39"/>
  <c r="BN11" i="39"/>
  <c r="BM11" i="39"/>
  <c r="BL11" i="39"/>
  <c r="BK11" i="39"/>
  <c r="BJ11" i="39"/>
  <c r="BI11" i="39"/>
  <c r="BQ10" i="39"/>
  <c r="BP10" i="39"/>
  <c r="BO10" i="39"/>
  <c r="BN10" i="39"/>
  <c r="BM10" i="39"/>
  <c r="BL10" i="39"/>
  <c r="BK10" i="39"/>
  <c r="BJ10" i="39"/>
  <c r="BI10" i="39"/>
  <c r="BH11" i="39"/>
  <c r="BH12" i="39"/>
  <c r="BH13" i="39"/>
  <c r="BH14" i="39"/>
  <c r="BH15" i="39"/>
  <c r="BH16" i="39"/>
  <c r="BH17" i="39"/>
  <c r="BH18" i="39"/>
  <c r="BH19" i="39"/>
  <c r="BH20" i="39"/>
  <c r="BH10" i="39"/>
  <c r="BQ21" i="39" l="1"/>
  <c r="BP21" i="39"/>
  <c r="BO21" i="39"/>
  <c r="BN21" i="39"/>
  <c r="BM21" i="39"/>
  <c r="BL21" i="39"/>
  <c r="BK21" i="39"/>
  <c r="BJ21" i="39"/>
  <c r="BI21" i="39"/>
  <c r="BH21" i="39"/>
  <c r="BS20" i="39"/>
  <c r="BR20" i="39"/>
  <c r="BT20" i="39" s="1"/>
  <c r="BS19" i="39"/>
  <c r="BR19" i="39"/>
  <c r="BS18" i="39"/>
  <c r="BR18" i="39"/>
  <c r="BT18" i="39" s="1"/>
  <c r="BS17" i="39"/>
  <c r="BR17" i="39"/>
  <c r="BS16" i="39"/>
  <c r="BR16" i="39"/>
  <c r="BS15" i="39"/>
  <c r="BR15" i="39"/>
  <c r="BS14" i="39"/>
  <c r="BR14" i="39"/>
  <c r="BT14" i="39" s="1"/>
  <c r="BS13" i="39"/>
  <c r="BR13" i="39"/>
  <c r="BS12" i="39"/>
  <c r="BR12" i="39"/>
  <c r="BS11" i="39"/>
  <c r="BR11" i="39"/>
  <c r="BS10" i="39"/>
  <c r="BR10" i="39"/>
  <c r="BB21" i="39"/>
  <c r="BA21" i="39"/>
  <c r="AZ21" i="39"/>
  <c r="AY21" i="39"/>
  <c r="AX21" i="39"/>
  <c r="AW21" i="39"/>
  <c r="AV21" i="39"/>
  <c r="AU21" i="39"/>
  <c r="AT21" i="39"/>
  <c r="AS21" i="39"/>
  <c r="BD20" i="39"/>
  <c r="BC20" i="39"/>
  <c r="BD19" i="39"/>
  <c r="BC19" i="39"/>
  <c r="BE19" i="39" s="1"/>
  <c r="BD18" i="39"/>
  <c r="BC18" i="39"/>
  <c r="BE18" i="39" s="1"/>
  <c r="BD17" i="39"/>
  <c r="BC17" i="39"/>
  <c r="BD16" i="39"/>
  <c r="BC16" i="39"/>
  <c r="BD15" i="39"/>
  <c r="BC15" i="39"/>
  <c r="BD14" i="39"/>
  <c r="BC14" i="39"/>
  <c r="BE14" i="39" s="1"/>
  <c r="BD13" i="39"/>
  <c r="BC13" i="39"/>
  <c r="BD12" i="39"/>
  <c r="BC12" i="39"/>
  <c r="BE12" i="39" s="1"/>
  <c r="BD11" i="39"/>
  <c r="BC11" i="39"/>
  <c r="BE11" i="39" s="1"/>
  <c r="BD10" i="39"/>
  <c r="BC10" i="39"/>
  <c r="BE10" i="39" s="1"/>
  <c r="AN21" i="39"/>
  <c r="AM21" i="39"/>
  <c r="AL21" i="39"/>
  <c r="AK21" i="39"/>
  <c r="AJ21" i="39"/>
  <c r="AI21" i="39"/>
  <c r="AH21" i="39"/>
  <c r="AG21" i="39"/>
  <c r="AF21" i="39"/>
  <c r="AE21" i="39"/>
  <c r="AP20" i="39"/>
  <c r="AO20" i="39"/>
  <c r="AP19" i="39"/>
  <c r="AO19" i="39"/>
  <c r="AP18" i="39"/>
  <c r="AO18" i="39"/>
  <c r="AQ18" i="39" s="1"/>
  <c r="AP17" i="39"/>
  <c r="AO17" i="39"/>
  <c r="AP16" i="39"/>
  <c r="AO16" i="39"/>
  <c r="AQ16" i="39" s="1"/>
  <c r="AP15" i="39"/>
  <c r="AO15" i="39"/>
  <c r="AQ15" i="39" s="1"/>
  <c r="AP14" i="39"/>
  <c r="AO14" i="39"/>
  <c r="AP13" i="39"/>
  <c r="AO13" i="39"/>
  <c r="AP12" i="39"/>
  <c r="AO12" i="39"/>
  <c r="AP11" i="39"/>
  <c r="AO11" i="39"/>
  <c r="AQ11" i="39" s="1"/>
  <c r="AP10" i="39"/>
  <c r="AQ10" i="39" s="1"/>
  <c r="AO10" i="39"/>
  <c r="Z21" i="39"/>
  <c r="Y21" i="39"/>
  <c r="X21" i="39"/>
  <c r="W21" i="39"/>
  <c r="V21" i="39"/>
  <c r="U21" i="39"/>
  <c r="T21" i="39"/>
  <c r="S21" i="39"/>
  <c r="R21" i="39"/>
  <c r="Q21" i="39"/>
  <c r="AB20" i="39"/>
  <c r="AA20" i="39"/>
  <c r="AB19" i="39"/>
  <c r="AA19" i="39"/>
  <c r="AB18" i="39"/>
  <c r="AA18" i="39"/>
  <c r="AB17" i="39"/>
  <c r="AA17" i="39"/>
  <c r="AB16" i="39"/>
  <c r="AA16" i="39"/>
  <c r="AB15" i="39"/>
  <c r="AA15" i="39"/>
  <c r="AB14" i="39"/>
  <c r="AC14" i="39" s="1"/>
  <c r="AA14" i="39"/>
  <c r="AB13" i="39"/>
  <c r="AA13" i="39"/>
  <c r="AB12" i="39"/>
  <c r="AA12" i="39"/>
  <c r="AB11" i="39"/>
  <c r="AA11" i="39"/>
  <c r="AB10" i="39"/>
  <c r="AA10" i="39"/>
  <c r="BT10" i="39" l="1"/>
  <c r="AC11" i="39"/>
  <c r="AC13" i="39"/>
  <c r="AC15" i="39"/>
  <c r="AC17" i="39"/>
  <c r="AC19" i="39"/>
  <c r="AQ14" i="39"/>
  <c r="BT11" i="39"/>
  <c r="AC20" i="39"/>
  <c r="BE13" i="39"/>
  <c r="BE15" i="39"/>
  <c r="BT17" i="39"/>
  <c r="AO21" i="39"/>
  <c r="AQ13" i="39"/>
  <c r="BD21" i="39"/>
  <c r="BE17" i="39"/>
  <c r="BR21" i="39"/>
  <c r="BT13" i="39"/>
  <c r="BT15" i="39"/>
  <c r="AC18" i="39"/>
  <c r="AQ12" i="39"/>
  <c r="AQ21" i="39" s="1"/>
  <c r="AQ19" i="39"/>
  <c r="BE16" i="39"/>
  <c r="BS21" i="39"/>
  <c r="BT12" i="39"/>
  <c r="BT19" i="39"/>
  <c r="BT16" i="39"/>
  <c r="BE20" i="39"/>
  <c r="AP21" i="39"/>
  <c r="AQ20" i="39"/>
  <c r="AQ17" i="39"/>
  <c r="BE21" i="39"/>
  <c r="BC21" i="39"/>
  <c r="AA21" i="39"/>
  <c r="AB21" i="39"/>
  <c r="AC12" i="39"/>
  <c r="AC16" i="39"/>
  <c r="AC10" i="39"/>
  <c r="BT21" i="39" l="1"/>
  <c r="AC21" i="39"/>
  <c r="L108" i="121" l="1"/>
  <c r="K108" i="121"/>
  <c r="J108" i="121"/>
  <c r="I108" i="121"/>
  <c r="H108" i="121"/>
  <c r="G108" i="121"/>
  <c r="F108" i="121"/>
  <c r="E108" i="121"/>
  <c r="D108" i="121"/>
  <c r="C108" i="121"/>
  <c r="L103" i="121"/>
  <c r="K103" i="121"/>
  <c r="J103" i="121"/>
  <c r="I103" i="121"/>
  <c r="H103" i="121"/>
  <c r="G103" i="121"/>
  <c r="F103" i="121"/>
  <c r="E103" i="121"/>
  <c r="L97" i="121"/>
  <c r="K97" i="121"/>
  <c r="J97" i="121"/>
  <c r="I97" i="121"/>
  <c r="H97" i="121"/>
  <c r="G97" i="121"/>
  <c r="F97" i="121"/>
  <c r="E97" i="121"/>
  <c r="D97" i="121"/>
  <c r="C97" i="121"/>
  <c r="L88" i="121"/>
  <c r="K88" i="121"/>
  <c r="J88" i="121"/>
  <c r="I88" i="121"/>
  <c r="H88" i="121"/>
  <c r="G88" i="121"/>
  <c r="F88" i="121"/>
  <c r="E88" i="121"/>
  <c r="D88" i="121"/>
  <c r="C88" i="121"/>
  <c r="L63" i="121"/>
  <c r="K63" i="121"/>
  <c r="J63" i="121"/>
  <c r="I63" i="121"/>
  <c r="H63" i="121"/>
  <c r="G63" i="121"/>
  <c r="F63" i="121"/>
  <c r="E63" i="121"/>
  <c r="D63" i="121"/>
  <c r="C63" i="121"/>
  <c r="L59" i="121"/>
  <c r="K59" i="121"/>
  <c r="J59" i="121"/>
  <c r="I59" i="121"/>
  <c r="H59" i="121"/>
  <c r="G59" i="121"/>
  <c r="F59" i="121"/>
  <c r="E59" i="121"/>
  <c r="D59" i="121"/>
  <c r="C59" i="121"/>
  <c r="L51" i="121"/>
  <c r="K51" i="121"/>
  <c r="J51" i="121"/>
  <c r="I51" i="121"/>
  <c r="H51" i="121"/>
  <c r="G51" i="121"/>
  <c r="F51" i="121"/>
  <c r="E51" i="121"/>
  <c r="D51" i="121"/>
  <c r="C51" i="121"/>
  <c r="L22" i="121"/>
  <c r="K22" i="121"/>
  <c r="J22" i="121"/>
  <c r="I22" i="121"/>
  <c r="H22" i="121"/>
  <c r="G22" i="121"/>
  <c r="F22" i="121"/>
  <c r="E22" i="121"/>
  <c r="D22" i="121"/>
  <c r="C22" i="121"/>
  <c r="K62" i="120"/>
  <c r="J62" i="120"/>
  <c r="I62" i="120"/>
  <c r="H62" i="120"/>
  <c r="G62" i="120"/>
  <c r="F62" i="120"/>
  <c r="E62" i="120"/>
  <c r="D62" i="120"/>
  <c r="C62" i="120"/>
  <c r="J61" i="120"/>
  <c r="I61" i="120"/>
  <c r="K61" i="120" s="1"/>
  <c r="H61" i="120"/>
  <c r="E61" i="120"/>
  <c r="J60" i="120"/>
  <c r="I60" i="120"/>
  <c r="K60" i="120" s="1"/>
  <c r="H60" i="120"/>
  <c r="E60" i="120"/>
  <c r="J59" i="120"/>
  <c r="I59" i="120"/>
  <c r="K59" i="120" s="1"/>
  <c r="H59" i="120"/>
  <c r="E59" i="120"/>
  <c r="K58" i="120"/>
  <c r="J58" i="120"/>
  <c r="I58" i="120"/>
  <c r="H58" i="120"/>
  <c r="E58" i="120"/>
  <c r="K57" i="120"/>
  <c r="J57" i="120"/>
  <c r="I57" i="120"/>
  <c r="H57" i="120"/>
  <c r="E57" i="120"/>
  <c r="J56" i="120"/>
  <c r="I56" i="120"/>
  <c r="K56" i="120" s="1"/>
  <c r="H56" i="120"/>
  <c r="E56" i="120"/>
  <c r="J55" i="120"/>
  <c r="I55" i="120"/>
  <c r="K55" i="120" s="1"/>
  <c r="H55" i="120"/>
  <c r="E55" i="120"/>
  <c r="K53" i="120"/>
  <c r="J53" i="120"/>
  <c r="I53" i="120"/>
  <c r="H53" i="120"/>
  <c r="E53" i="120"/>
  <c r="K52" i="120"/>
  <c r="J52" i="120"/>
  <c r="I52" i="120"/>
  <c r="H52" i="120"/>
  <c r="E52" i="120"/>
  <c r="J51" i="120"/>
  <c r="I51" i="120"/>
  <c r="K51" i="120" s="1"/>
  <c r="H51" i="120"/>
  <c r="E51" i="120"/>
  <c r="J50" i="120"/>
  <c r="I50" i="120"/>
  <c r="K50" i="120" s="1"/>
  <c r="H50" i="120"/>
  <c r="E50" i="120"/>
  <c r="K49" i="120"/>
  <c r="J49" i="120"/>
  <c r="I49" i="120"/>
  <c r="H49" i="120"/>
  <c r="E49" i="120"/>
  <c r="K48" i="120"/>
  <c r="J48" i="120"/>
  <c r="I48" i="120"/>
  <c r="H48" i="120"/>
  <c r="E48" i="120"/>
  <c r="J47" i="120"/>
  <c r="I47" i="120"/>
  <c r="K47" i="120" s="1"/>
  <c r="H47" i="120"/>
  <c r="E47" i="120"/>
  <c r="J46" i="120"/>
  <c r="I46" i="120"/>
  <c r="K46" i="120" s="1"/>
  <c r="H46" i="120"/>
  <c r="E46" i="120"/>
  <c r="K45" i="120"/>
  <c r="J45" i="120"/>
  <c r="I45" i="120"/>
  <c r="H45" i="120"/>
  <c r="E45" i="120"/>
  <c r="K44" i="120"/>
  <c r="J44" i="120"/>
  <c r="I44" i="120"/>
  <c r="H44" i="120"/>
  <c r="E44" i="120"/>
  <c r="J43" i="120"/>
  <c r="I43" i="120"/>
  <c r="K43" i="120" s="1"/>
  <c r="H43" i="120"/>
  <c r="E43" i="120"/>
  <c r="J42" i="120"/>
  <c r="I42" i="120"/>
  <c r="K42" i="120" s="1"/>
  <c r="H42" i="120"/>
  <c r="E42" i="120"/>
  <c r="K41" i="120"/>
  <c r="J41" i="120"/>
  <c r="I41" i="120"/>
  <c r="H41" i="120"/>
  <c r="E41" i="120"/>
  <c r="K40" i="120"/>
  <c r="J40" i="120"/>
  <c r="I40" i="120"/>
  <c r="H40" i="120"/>
  <c r="E40" i="120"/>
  <c r="J39" i="120"/>
  <c r="I39" i="120"/>
  <c r="K39" i="120" s="1"/>
  <c r="H39" i="120"/>
  <c r="E39" i="120"/>
  <c r="J38" i="120"/>
  <c r="I38" i="120"/>
  <c r="K38" i="120" s="1"/>
  <c r="H38" i="120"/>
  <c r="E38" i="120"/>
  <c r="K37" i="120"/>
  <c r="J37" i="120"/>
  <c r="I37" i="120"/>
  <c r="H37" i="120"/>
  <c r="E37" i="120"/>
  <c r="K36" i="120"/>
  <c r="J36" i="120"/>
  <c r="I36" i="120"/>
  <c r="H36" i="120"/>
  <c r="E36" i="120"/>
  <c r="J35" i="120"/>
  <c r="I35" i="120"/>
  <c r="K35" i="120" s="1"/>
  <c r="H35" i="120"/>
  <c r="E35" i="120"/>
  <c r="J34" i="120"/>
  <c r="I34" i="120"/>
  <c r="K34" i="120" s="1"/>
  <c r="H34" i="120"/>
  <c r="E34" i="120"/>
  <c r="K33" i="120"/>
  <c r="J33" i="120"/>
  <c r="I33" i="120"/>
  <c r="H33" i="120"/>
  <c r="E33" i="120"/>
  <c r="K32" i="120"/>
  <c r="J32" i="120"/>
  <c r="I32" i="120"/>
  <c r="H32" i="120"/>
  <c r="E32" i="120"/>
  <c r="J31" i="120"/>
  <c r="I31" i="120"/>
  <c r="K31" i="120" s="1"/>
  <c r="H31" i="120"/>
  <c r="E31" i="120"/>
  <c r="J30" i="120"/>
  <c r="I30" i="120"/>
  <c r="K30" i="120" s="1"/>
  <c r="H30" i="120"/>
  <c r="E30" i="120"/>
  <c r="K29" i="120"/>
  <c r="J29" i="120"/>
  <c r="I29" i="120"/>
  <c r="H29" i="120"/>
  <c r="E29" i="120"/>
  <c r="K28" i="120"/>
  <c r="J28" i="120"/>
  <c r="I28" i="120"/>
  <c r="H28" i="120"/>
  <c r="E28" i="120"/>
  <c r="J27" i="120"/>
  <c r="I27" i="120"/>
  <c r="K27" i="120" s="1"/>
  <c r="H27" i="120"/>
  <c r="E27" i="120"/>
  <c r="J25" i="120"/>
  <c r="I25" i="120"/>
  <c r="K25" i="120" s="1"/>
  <c r="H25" i="120"/>
  <c r="E25" i="120"/>
  <c r="K24" i="120"/>
  <c r="J24" i="120"/>
  <c r="I24" i="120"/>
  <c r="H24" i="120"/>
  <c r="E24" i="120"/>
  <c r="K23" i="120"/>
  <c r="J23" i="120"/>
  <c r="I23" i="120"/>
  <c r="H23" i="120"/>
  <c r="E23" i="120"/>
  <c r="J21" i="120"/>
  <c r="I21" i="120"/>
  <c r="K21" i="120" s="1"/>
  <c r="H21" i="120"/>
  <c r="E21" i="120"/>
  <c r="J20" i="120"/>
  <c r="I20" i="120"/>
  <c r="K20" i="120" s="1"/>
  <c r="H20" i="120"/>
  <c r="E20" i="120"/>
  <c r="K19" i="120"/>
  <c r="J19" i="120"/>
  <c r="I19" i="120"/>
  <c r="H19" i="120"/>
  <c r="E19" i="120"/>
  <c r="K18" i="120"/>
  <c r="J18" i="120"/>
  <c r="I18" i="120"/>
  <c r="H18" i="120"/>
  <c r="E18" i="120"/>
  <c r="J17" i="120"/>
  <c r="I17" i="120"/>
  <c r="K17" i="120" s="1"/>
  <c r="H17" i="120"/>
  <c r="E17" i="120"/>
  <c r="J16" i="120"/>
  <c r="I16" i="120"/>
  <c r="K16" i="120" s="1"/>
  <c r="H16" i="120"/>
  <c r="E16" i="120"/>
  <c r="K15" i="120"/>
  <c r="J15" i="120"/>
  <c r="I15" i="120"/>
  <c r="H15" i="120"/>
  <c r="E15" i="120"/>
  <c r="K14" i="120"/>
  <c r="J14" i="120"/>
  <c r="I14" i="120"/>
  <c r="H14" i="120"/>
  <c r="E14" i="120"/>
  <c r="J13" i="120"/>
  <c r="I13" i="120"/>
  <c r="K13" i="120" s="1"/>
  <c r="H13" i="120"/>
  <c r="E13" i="120"/>
  <c r="J11" i="120"/>
  <c r="I11" i="120"/>
  <c r="K11" i="120" s="1"/>
  <c r="H11" i="120"/>
  <c r="E11" i="120"/>
  <c r="K10" i="120"/>
  <c r="J10" i="120"/>
  <c r="I10" i="120"/>
  <c r="H10" i="120"/>
  <c r="E10" i="120"/>
  <c r="K25" i="19"/>
  <c r="J25" i="19"/>
  <c r="I25" i="19"/>
  <c r="H25" i="19"/>
  <c r="G25" i="19"/>
  <c r="F25" i="19"/>
  <c r="E25" i="19"/>
  <c r="D25" i="19"/>
  <c r="C25" i="19"/>
  <c r="B25" i="19"/>
  <c r="N22" i="113"/>
  <c r="O22" i="113"/>
  <c r="O19" i="112"/>
  <c r="N19" i="112"/>
  <c r="C26" i="112"/>
  <c r="D26" i="112"/>
  <c r="E26" i="112"/>
  <c r="F26" i="112"/>
  <c r="G26" i="112"/>
  <c r="H26" i="112"/>
  <c r="I26" i="112"/>
  <c r="J26" i="112"/>
  <c r="K26" i="112"/>
  <c r="L26" i="112"/>
  <c r="M26" i="112"/>
  <c r="H113" i="121" l="1"/>
  <c r="F113" i="121"/>
  <c r="I113" i="121"/>
  <c r="G113" i="121"/>
  <c r="D113" i="121"/>
  <c r="J113" i="121"/>
  <c r="E113" i="121"/>
  <c r="C113" i="121"/>
  <c r="L113" i="121"/>
  <c r="K113" i="121"/>
  <c r="I15" i="101"/>
  <c r="J15" i="101" s="1"/>
  <c r="H15" i="101"/>
  <c r="G15" i="101"/>
  <c r="D15" i="101"/>
  <c r="H14" i="101"/>
  <c r="H16" i="101" s="1"/>
  <c r="F14" i="101"/>
  <c r="F16" i="101" s="1"/>
  <c r="E14" i="101"/>
  <c r="E16" i="101" s="1"/>
  <c r="C14" i="101"/>
  <c r="C16" i="101" s="1"/>
  <c r="B16" i="101"/>
  <c r="I13" i="101"/>
  <c r="H13" i="101"/>
  <c r="J13" i="101" s="1"/>
  <c r="G13" i="101"/>
  <c r="D13" i="101"/>
  <c r="I12" i="101"/>
  <c r="H12" i="101"/>
  <c r="J12" i="101" s="1"/>
  <c r="G12" i="101"/>
  <c r="D12" i="101"/>
  <c r="I11" i="101"/>
  <c r="H11" i="101"/>
  <c r="G11" i="101"/>
  <c r="D11" i="101"/>
  <c r="I10" i="101"/>
  <c r="H10" i="101"/>
  <c r="J10" i="101" s="1"/>
  <c r="G10" i="101"/>
  <c r="D10" i="101"/>
  <c r="I9" i="101"/>
  <c r="H9" i="101"/>
  <c r="J9" i="101" s="1"/>
  <c r="G9" i="101"/>
  <c r="D9" i="101"/>
  <c r="I8" i="101"/>
  <c r="H8" i="101"/>
  <c r="J8" i="101" s="1"/>
  <c r="G8" i="101"/>
  <c r="D8" i="101"/>
  <c r="G27" i="11"/>
  <c r="D26" i="11"/>
  <c r="H24" i="11"/>
  <c r="G24" i="11"/>
  <c r="F24" i="11"/>
  <c r="E24" i="11"/>
  <c r="D24" i="11"/>
  <c r="H23" i="11"/>
  <c r="H25" i="11" s="1"/>
  <c r="G23" i="11"/>
  <c r="G25" i="11" s="1"/>
  <c r="F23" i="11"/>
  <c r="E23" i="11"/>
  <c r="E25" i="11" s="1"/>
  <c r="D23" i="11"/>
  <c r="D25" i="11" s="1"/>
  <c r="H21" i="11"/>
  <c r="H27" i="11" s="1"/>
  <c r="G21" i="11"/>
  <c r="F21" i="11"/>
  <c r="F27" i="11" s="1"/>
  <c r="E21" i="11"/>
  <c r="E27" i="11" s="1"/>
  <c r="D21" i="11"/>
  <c r="D27" i="11" s="1"/>
  <c r="H20" i="11"/>
  <c r="H26" i="11" s="1"/>
  <c r="G20" i="11"/>
  <c r="G26" i="11" s="1"/>
  <c r="F20" i="11"/>
  <c r="F22" i="11" s="1"/>
  <c r="E20" i="11"/>
  <c r="E22" i="11" s="1"/>
  <c r="D20" i="11"/>
  <c r="D22" i="11" s="1"/>
  <c r="D28" i="11" s="1"/>
  <c r="H19" i="11"/>
  <c r="G19" i="11"/>
  <c r="F19" i="11"/>
  <c r="E19" i="11"/>
  <c r="D19" i="11"/>
  <c r="H16" i="11"/>
  <c r="G16" i="11"/>
  <c r="F16" i="11"/>
  <c r="E16" i="11"/>
  <c r="D16" i="11"/>
  <c r="X13" i="11"/>
  <c r="W13" i="11"/>
  <c r="V13" i="11"/>
  <c r="U13" i="11"/>
  <c r="T13" i="11"/>
  <c r="S13" i="11"/>
  <c r="R13" i="11"/>
  <c r="Q13" i="11"/>
  <c r="H13" i="11"/>
  <c r="G13" i="11"/>
  <c r="F13" i="11"/>
  <c r="E13" i="11"/>
  <c r="D13" i="11"/>
  <c r="H10" i="11"/>
  <c r="G10" i="11"/>
  <c r="F10" i="11"/>
  <c r="E10" i="11"/>
  <c r="D10" i="11"/>
  <c r="J23" i="12"/>
  <c r="H23" i="12"/>
  <c r="G23" i="12"/>
  <c r="F23" i="12"/>
  <c r="E23" i="12"/>
  <c r="I23" i="12" s="1"/>
  <c r="D23" i="12"/>
  <c r="C23" i="12"/>
  <c r="J22" i="12"/>
  <c r="K22" i="12" s="1"/>
  <c r="I22" i="12"/>
  <c r="J21" i="12"/>
  <c r="I21" i="12"/>
  <c r="H20" i="12"/>
  <c r="G20" i="12"/>
  <c r="F20" i="12"/>
  <c r="J20" i="12" s="1"/>
  <c r="K20" i="12" s="1"/>
  <c r="E20" i="12"/>
  <c r="I20" i="12" s="1"/>
  <c r="D20" i="12"/>
  <c r="C20" i="12"/>
  <c r="J19" i="12"/>
  <c r="K19" i="12" s="1"/>
  <c r="I19" i="12"/>
  <c r="J18" i="12"/>
  <c r="K18" i="12" s="1"/>
  <c r="I18" i="12"/>
  <c r="H17" i="12"/>
  <c r="G17" i="12"/>
  <c r="F17" i="12"/>
  <c r="J17" i="12" s="1"/>
  <c r="E17" i="12"/>
  <c r="I17" i="12" s="1"/>
  <c r="D17" i="12"/>
  <c r="C17" i="12"/>
  <c r="T16" i="12"/>
  <c r="S16" i="12"/>
  <c r="R16" i="12"/>
  <c r="Q16" i="12"/>
  <c r="P16" i="12"/>
  <c r="J16" i="12"/>
  <c r="K16" i="12" s="1"/>
  <c r="I16" i="12"/>
  <c r="J15" i="12"/>
  <c r="I15" i="12"/>
  <c r="H14" i="12"/>
  <c r="G14" i="12"/>
  <c r="F14" i="12"/>
  <c r="J14" i="12" s="1"/>
  <c r="E14" i="12"/>
  <c r="D14" i="12"/>
  <c r="C14" i="12"/>
  <c r="K13" i="12"/>
  <c r="J13" i="12"/>
  <c r="I13" i="12"/>
  <c r="J12" i="12"/>
  <c r="I12" i="12"/>
  <c r="H11" i="12"/>
  <c r="H24" i="12" s="1"/>
  <c r="G11" i="12"/>
  <c r="F11" i="12"/>
  <c r="J11" i="12" s="1"/>
  <c r="E11" i="12"/>
  <c r="D11" i="12"/>
  <c r="D24" i="12" s="1"/>
  <c r="C11" i="12"/>
  <c r="C24" i="12" s="1"/>
  <c r="J10" i="12"/>
  <c r="K10" i="12" s="1"/>
  <c r="I10" i="12"/>
  <c r="J9" i="12"/>
  <c r="I9" i="12"/>
  <c r="G16" i="10"/>
  <c r="F16" i="10"/>
  <c r="E16" i="10"/>
  <c r="D16" i="10"/>
  <c r="C16" i="10"/>
  <c r="G15" i="10"/>
  <c r="F15" i="10"/>
  <c r="E15" i="10"/>
  <c r="D15" i="10"/>
  <c r="C15" i="10"/>
  <c r="G14" i="10"/>
  <c r="F14" i="10"/>
  <c r="E14" i="10"/>
  <c r="D14" i="10"/>
  <c r="C14" i="10"/>
  <c r="G11" i="10"/>
  <c r="F11" i="10"/>
  <c r="F17" i="10" s="1"/>
  <c r="E11" i="10"/>
  <c r="D11" i="10"/>
  <c r="C11" i="10"/>
  <c r="K17" i="12" l="1"/>
  <c r="K23" i="12"/>
  <c r="K12" i="12"/>
  <c r="K15" i="12"/>
  <c r="G24" i="12"/>
  <c r="E26" i="11"/>
  <c r="J11" i="101"/>
  <c r="D14" i="101"/>
  <c r="D16" i="101" s="1"/>
  <c r="G22" i="11"/>
  <c r="C17" i="10"/>
  <c r="G17" i="10"/>
  <c r="K9" i="12"/>
  <c r="K21" i="12"/>
  <c r="F26" i="11"/>
  <c r="E17" i="10"/>
  <c r="D17" i="10"/>
  <c r="E24" i="12"/>
  <c r="I11" i="12"/>
  <c r="I14" i="12"/>
  <c r="I24" i="12" s="1"/>
  <c r="F25" i="11"/>
  <c r="F28" i="11" s="1"/>
  <c r="G14" i="101"/>
  <c r="G16" i="101" s="1"/>
  <c r="I14" i="101"/>
  <c r="I16" i="101" s="1"/>
  <c r="E28" i="11"/>
  <c r="G28" i="11"/>
  <c r="H22" i="11"/>
  <c r="H28" i="11" s="1"/>
  <c r="K11" i="12"/>
  <c r="J24" i="12"/>
  <c r="F24" i="12"/>
  <c r="K14" i="12" l="1"/>
  <c r="K24" i="12" s="1"/>
  <c r="J14" i="101"/>
  <c r="J16" i="101" s="1"/>
  <c r="M17" i="111"/>
  <c r="M16" i="111"/>
  <c r="L16" i="111"/>
  <c r="J16" i="111"/>
  <c r="I16" i="111"/>
  <c r="G16" i="111"/>
  <c r="F16" i="111"/>
  <c r="D16" i="111"/>
  <c r="C16" i="111"/>
  <c r="M15" i="111"/>
  <c r="L15" i="111"/>
  <c r="L17" i="111" s="1"/>
  <c r="J15" i="111"/>
  <c r="J17" i="111" s="1"/>
  <c r="I15" i="111"/>
  <c r="I17" i="111" s="1"/>
  <c r="G15" i="111"/>
  <c r="G17" i="111" s="1"/>
  <c r="F15" i="111"/>
  <c r="F17" i="111" s="1"/>
  <c r="D15" i="111"/>
  <c r="D17" i="111" s="1"/>
  <c r="C15" i="111"/>
  <c r="M14" i="111"/>
  <c r="L14" i="111"/>
  <c r="J14" i="111"/>
  <c r="I14" i="111"/>
  <c r="G14" i="111"/>
  <c r="F14" i="111"/>
  <c r="D14" i="111"/>
  <c r="C14" i="111"/>
  <c r="N13" i="111"/>
  <c r="K13" i="111"/>
  <c r="H13" i="111"/>
  <c r="H16" i="111" s="1"/>
  <c r="E13" i="111"/>
  <c r="N12" i="111"/>
  <c r="N14" i="111" s="1"/>
  <c r="K12" i="111"/>
  <c r="H12" i="111"/>
  <c r="E12" i="111"/>
  <c r="E14" i="111" s="1"/>
  <c r="M11" i="111"/>
  <c r="L11" i="111"/>
  <c r="J11" i="111"/>
  <c r="I11" i="111"/>
  <c r="G11" i="111"/>
  <c r="F11" i="111"/>
  <c r="E11" i="111"/>
  <c r="D11" i="111"/>
  <c r="C11" i="111"/>
  <c r="N10" i="111"/>
  <c r="N16" i="111" s="1"/>
  <c r="K10" i="111"/>
  <c r="H10" i="111"/>
  <c r="E10" i="111"/>
  <c r="E16" i="111" s="1"/>
  <c r="N9" i="111"/>
  <c r="N15" i="111" s="1"/>
  <c r="N17" i="111" s="1"/>
  <c r="K9" i="111"/>
  <c r="K15" i="111" s="1"/>
  <c r="H9" i="111"/>
  <c r="E9" i="111"/>
  <c r="E15" i="111" s="1"/>
  <c r="E17" i="111" s="1"/>
  <c r="J25" i="16"/>
  <c r="G25" i="16"/>
  <c r="F25" i="16"/>
  <c r="D25" i="16"/>
  <c r="C25" i="16"/>
  <c r="J24" i="16"/>
  <c r="I24" i="16"/>
  <c r="H24" i="16"/>
  <c r="K24" i="16" s="1"/>
  <c r="E24" i="16"/>
  <c r="J23" i="16"/>
  <c r="I23" i="16"/>
  <c r="H23" i="16"/>
  <c r="H25" i="16" s="1"/>
  <c r="E23" i="16"/>
  <c r="J22" i="16"/>
  <c r="I22" i="16"/>
  <c r="I25" i="16" s="1"/>
  <c r="H22" i="16"/>
  <c r="E22" i="16"/>
  <c r="E25" i="16" s="1"/>
  <c r="G21" i="16"/>
  <c r="G26" i="16" s="1"/>
  <c r="F21" i="16"/>
  <c r="D21" i="16"/>
  <c r="C21" i="16"/>
  <c r="J20" i="16"/>
  <c r="I20" i="16"/>
  <c r="H20" i="16"/>
  <c r="E20" i="16"/>
  <c r="K20" i="16" s="1"/>
  <c r="J19" i="16"/>
  <c r="I19" i="16"/>
  <c r="H19" i="16"/>
  <c r="E19" i="16"/>
  <c r="J18" i="16"/>
  <c r="J21" i="16" s="1"/>
  <c r="I18" i="16"/>
  <c r="I21" i="16" s="1"/>
  <c r="H18" i="16"/>
  <c r="K18" i="16" s="1"/>
  <c r="E18" i="16"/>
  <c r="G17" i="16"/>
  <c r="F17" i="16"/>
  <c r="D17" i="16"/>
  <c r="C17" i="16"/>
  <c r="J16" i="16"/>
  <c r="I16" i="16"/>
  <c r="H16" i="16"/>
  <c r="E16" i="16"/>
  <c r="K16" i="16" s="1"/>
  <c r="J15" i="16"/>
  <c r="J17" i="16" s="1"/>
  <c r="I15" i="16"/>
  <c r="H15" i="16"/>
  <c r="E15" i="16"/>
  <c r="J14" i="16"/>
  <c r="I14" i="16"/>
  <c r="I17" i="16" s="1"/>
  <c r="H14" i="16"/>
  <c r="E14" i="16"/>
  <c r="E17" i="16" s="1"/>
  <c r="G13" i="16"/>
  <c r="F13" i="16"/>
  <c r="D13" i="16"/>
  <c r="C13" i="16"/>
  <c r="J12" i="16"/>
  <c r="I12" i="16"/>
  <c r="H12" i="16"/>
  <c r="K12" i="16" s="1"/>
  <c r="E12" i="16"/>
  <c r="J11" i="16"/>
  <c r="I11" i="16"/>
  <c r="H11" i="16"/>
  <c r="K11" i="16" s="1"/>
  <c r="E11" i="16"/>
  <c r="J10" i="16"/>
  <c r="I10" i="16"/>
  <c r="H10" i="16"/>
  <c r="E10" i="16"/>
  <c r="K10" i="16" s="1"/>
  <c r="J9" i="16"/>
  <c r="J13" i="16" s="1"/>
  <c r="I9" i="16"/>
  <c r="H9" i="16"/>
  <c r="K9" i="16" s="1"/>
  <c r="K13" i="16" s="1"/>
  <c r="E9" i="16"/>
  <c r="E13" i="16" s="1"/>
  <c r="G19" i="15"/>
  <c r="F19" i="15"/>
  <c r="E19" i="15"/>
  <c r="D19" i="15"/>
  <c r="C19" i="15"/>
  <c r="G18" i="15"/>
  <c r="F18" i="15"/>
  <c r="E18" i="15"/>
  <c r="D18" i="15"/>
  <c r="C18" i="15"/>
  <c r="G17" i="15"/>
  <c r="F17" i="15"/>
  <c r="F20" i="15" s="1"/>
  <c r="E17" i="15"/>
  <c r="D17" i="15"/>
  <c r="C17" i="15"/>
  <c r="G14" i="15"/>
  <c r="F14" i="15"/>
  <c r="E14" i="15"/>
  <c r="D14" i="15"/>
  <c r="C14" i="15"/>
  <c r="C20" i="15" s="1"/>
  <c r="G11" i="15"/>
  <c r="F11" i="15"/>
  <c r="E11" i="15"/>
  <c r="D11" i="15"/>
  <c r="C11" i="15"/>
  <c r="B16" i="100"/>
  <c r="I15" i="100"/>
  <c r="J15" i="100" s="1"/>
  <c r="H15" i="100"/>
  <c r="G15" i="100"/>
  <c r="D15" i="100"/>
  <c r="F14" i="100"/>
  <c r="G14" i="100" s="1"/>
  <c r="G16" i="100" s="1"/>
  <c r="E14" i="100"/>
  <c r="E16" i="100" s="1"/>
  <c r="D14" i="100"/>
  <c r="D16" i="100" s="1"/>
  <c r="C14" i="100"/>
  <c r="C16" i="100" s="1"/>
  <c r="H14" i="100"/>
  <c r="H16" i="100" s="1"/>
  <c r="I13" i="100"/>
  <c r="H13" i="100"/>
  <c r="J13" i="100" s="1"/>
  <c r="G13" i="100"/>
  <c r="D13" i="100"/>
  <c r="I12" i="100"/>
  <c r="H12" i="100"/>
  <c r="J12" i="100" s="1"/>
  <c r="G12" i="100"/>
  <c r="D12" i="100"/>
  <c r="I11" i="100"/>
  <c r="J11" i="100" s="1"/>
  <c r="H11" i="100"/>
  <c r="G11" i="100"/>
  <c r="D11" i="100"/>
  <c r="I10" i="100"/>
  <c r="H10" i="100"/>
  <c r="G10" i="100"/>
  <c r="D10" i="100"/>
  <c r="I9" i="100"/>
  <c r="J9" i="100" s="1"/>
  <c r="H9" i="100"/>
  <c r="G9" i="100"/>
  <c r="D9" i="100"/>
  <c r="I8" i="100"/>
  <c r="H8" i="100"/>
  <c r="G8" i="100"/>
  <c r="D8" i="100"/>
  <c r="G31" i="48"/>
  <c r="F31" i="48"/>
  <c r="P27" i="48"/>
  <c r="O27" i="48"/>
  <c r="N27" i="48"/>
  <c r="M27" i="48"/>
  <c r="L27" i="48"/>
  <c r="K27" i="48"/>
  <c r="J27" i="48"/>
  <c r="I27" i="48"/>
  <c r="H27" i="48"/>
  <c r="G27" i="48"/>
  <c r="F27" i="48"/>
  <c r="E27" i="48"/>
  <c r="D27" i="48"/>
  <c r="C27" i="48"/>
  <c r="P26" i="48"/>
  <c r="O26" i="48"/>
  <c r="N26" i="48"/>
  <c r="M26" i="48"/>
  <c r="L26" i="48"/>
  <c r="K26" i="48"/>
  <c r="J26" i="48"/>
  <c r="I26" i="48"/>
  <c r="H26" i="48"/>
  <c r="G26" i="48"/>
  <c r="F26" i="48"/>
  <c r="E26" i="48"/>
  <c r="D26" i="48"/>
  <c r="D30" i="48" s="1"/>
  <c r="C26" i="48"/>
  <c r="C30" i="48" s="1"/>
  <c r="S25" i="48"/>
  <c r="R25" i="48"/>
  <c r="Q25" i="48"/>
  <c r="S24" i="48"/>
  <c r="R24" i="48"/>
  <c r="Q24" i="48"/>
  <c r="S23" i="48"/>
  <c r="R23" i="48"/>
  <c r="Q23" i="48"/>
  <c r="S22" i="48"/>
  <c r="R22" i="48"/>
  <c r="Q22" i="48"/>
  <c r="S21" i="48"/>
  <c r="R21" i="48"/>
  <c r="Q21" i="48"/>
  <c r="S20" i="48"/>
  <c r="R20" i="48"/>
  <c r="Q20" i="48"/>
  <c r="S19" i="48"/>
  <c r="R19" i="48"/>
  <c r="Q19" i="48"/>
  <c r="S18" i="48"/>
  <c r="R18" i="48"/>
  <c r="Q18" i="48"/>
  <c r="S17" i="48"/>
  <c r="R17" i="48"/>
  <c r="Q17" i="48"/>
  <c r="S16" i="48"/>
  <c r="R16" i="48"/>
  <c r="Q16" i="48"/>
  <c r="S15" i="48"/>
  <c r="R15" i="48"/>
  <c r="Q15" i="48"/>
  <c r="S14" i="48"/>
  <c r="R14" i="48"/>
  <c r="Q14" i="48"/>
  <c r="S13" i="48"/>
  <c r="R13" i="48"/>
  <c r="Q13" i="48"/>
  <c r="S12" i="48"/>
  <c r="R12" i="48"/>
  <c r="Q12" i="48"/>
  <c r="S11" i="48"/>
  <c r="S27" i="48" s="1"/>
  <c r="R11" i="48"/>
  <c r="R27" i="48" s="1"/>
  <c r="Q11" i="48"/>
  <c r="S10" i="48"/>
  <c r="R10" i="48"/>
  <c r="Q10" i="48"/>
  <c r="G24" i="73"/>
  <c r="F24" i="73"/>
  <c r="E24" i="73"/>
  <c r="D24" i="73"/>
  <c r="C24" i="73"/>
  <c r="G23" i="73"/>
  <c r="G25" i="73" s="1"/>
  <c r="F23" i="73"/>
  <c r="E23" i="73"/>
  <c r="D23" i="73"/>
  <c r="C23" i="73"/>
  <c r="G22" i="73"/>
  <c r="F22" i="73"/>
  <c r="F25" i="73" s="1"/>
  <c r="E22" i="73"/>
  <c r="D22" i="73"/>
  <c r="D25" i="73" s="1"/>
  <c r="C22" i="73"/>
  <c r="K14" i="16" l="1"/>
  <c r="C25" i="73"/>
  <c r="S26" i="48"/>
  <c r="Q26" i="48"/>
  <c r="H21" i="16"/>
  <c r="D26" i="16"/>
  <c r="K16" i="111"/>
  <c r="K17" i="111" s="1"/>
  <c r="C26" i="16"/>
  <c r="E25" i="73"/>
  <c r="R26" i="48"/>
  <c r="Q27" i="48"/>
  <c r="D20" i="15"/>
  <c r="H13" i="16"/>
  <c r="H17" i="16"/>
  <c r="K22" i="16"/>
  <c r="F26" i="16"/>
  <c r="J8" i="100"/>
  <c r="J10" i="100"/>
  <c r="G20" i="15"/>
  <c r="E20" i="15"/>
  <c r="I13" i="16"/>
  <c r="E21" i="16"/>
  <c r="H15" i="111"/>
  <c r="H17" i="111" s="1"/>
  <c r="C17" i="111"/>
  <c r="H14" i="111"/>
  <c r="N11" i="111"/>
  <c r="H11" i="111"/>
  <c r="K14" i="111"/>
  <c r="K11" i="111"/>
  <c r="H26" i="16"/>
  <c r="E26" i="16"/>
  <c r="I26" i="16"/>
  <c r="J26" i="16"/>
  <c r="K15" i="16"/>
  <c r="K17" i="16" s="1"/>
  <c r="K19" i="16"/>
  <c r="K21" i="16" s="1"/>
  <c r="K23" i="16"/>
  <c r="I14" i="100"/>
  <c r="I16" i="100" s="1"/>
  <c r="F16" i="100"/>
  <c r="K25" i="16" l="1"/>
  <c r="K26" i="16"/>
  <c r="J14" i="100"/>
  <c r="J16" i="100" s="1"/>
  <c r="J33" i="105" l="1"/>
  <c r="I33" i="105"/>
  <c r="H33" i="105"/>
  <c r="G33" i="105"/>
  <c r="F33" i="105"/>
  <c r="E33" i="105"/>
  <c r="D33" i="105"/>
  <c r="C33" i="105"/>
  <c r="N29" i="105"/>
  <c r="J29" i="105"/>
  <c r="I29" i="105"/>
  <c r="H29" i="105"/>
  <c r="G29" i="105"/>
  <c r="F29" i="105"/>
  <c r="E29" i="105"/>
  <c r="D29" i="105"/>
  <c r="C29" i="105"/>
  <c r="N25" i="105"/>
  <c r="J25" i="105"/>
  <c r="I25" i="105"/>
  <c r="H25" i="105"/>
  <c r="G25" i="105"/>
  <c r="F25" i="105"/>
  <c r="E25" i="105"/>
  <c r="D25" i="105"/>
  <c r="C25" i="105"/>
  <c r="J21" i="105"/>
  <c r="I21" i="105"/>
  <c r="H21" i="105"/>
  <c r="G21" i="105"/>
  <c r="F21" i="105"/>
  <c r="E21" i="105"/>
  <c r="D21" i="105"/>
  <c r="C21" i="105"/>
  <c r="J17" i="105"/>
  <c r="J34" i="105" s="1"/>
  <c r="I17" i="105"/>
  <c r="H17" i="105"/>
  <c r="G17" i="105"/>
  <c r="F17" i="105"/>
  <c r="E17" i="105"/>
  <c r="E34" i="105" s="1"/>
  <c r="D17" i="105"/>
  <c r="C17" i="105"/>
  <c r="M32" i="68"/>
  <c r="L32" i="68"/>
  <c r="K32" i="68"/>
  <c r="J32" i="68"/>
  <c r="I32" i="68"/>
  <c r="H32" i="68"/>
  <c r="G32" i="68"/>
  <c r="F32" i="68"/>
  <c r="E32" i="68"/>
  <c r="D32" i="68"/>
  <c r="C32" i="68"/>
  <c r="B32" i="68"/>
  <c r="F35" i="104"/>
  <c r="J34" i="104"/>
  <c r="I34" i="104"/>
  <c r="H34" i="104"/>
  <c r="G34" i="104"/>
  <c r="F34" i="104"/>
  <c r="E34" i="104"/>
  <c r="D34" i="104"/>
  <c r="C34" i="104"/>
  <c r="L33" i="104"/>
  <c r="K33" i="104"/>
  <c r="M33" i="104" s="1"/>
  <c r="L32" i="104"/>
  <c r="K32" i="104"/>
  <c r="M32" i="104" s="1"/>
  <c r="L31" i="104"/>
  <c r="L34" i="104" s="1"/>
  <c r="K31" i="104"/>
  <c r="K34" i="104" s="1"/>
  <c r="J30" i="104"/>
  <c r="I30" i="104"/>
  <c r="H30" i="104"/>
  <c r="G30" i="104"/>
  <c r="F30" i="104"/>
  <c r="E30" i="104"/>
  <c r="D30" i="104"/>
  <c r="C30" i="104"/>
  <c r="L29" i="104"/>
  <c r="K29" i="104"/>
  <c r="M29" i="104" s="1"/>
  <c r="L28" i="104"/>
  <c r="K28" i="104"/>
  <c r="M28" i="104" s="1"/>
  <c r="L27" i="104"/>
  <c r="L30" i="104" s="1"/>
  <c r="K27" i="104"/>
  <c r="K30" i="104" s="1"/>
  <c r="J26" i="104"/>
  <c r="I26" i="104"/>
  <c r="H26" i="104"/>
  <c r="G26" i="104"/>
  <c r="F26" i="104"/>
  <c r="E26" i="104"/>
  <c r="D26" i="104"/>
  <c r="C26" i="104"/>
  <c r="L25" i="104"/>
  <c r="K25" i="104"/>
  <c r="M25" i="104" s="1"/>
  <c r="L24" i="104"/>
  <c r="K24" i="104"/>
  <c r="M24" i="104" s="1"/>
  <c r="L23" i="104"/>
  <c r="M23" i="104" s="1"/>
  <c r="K23" i="104"/>
  <c r="K26" i="104" s="1"/>
  <c r="J22" i="104"/>
  <c r="I22" i="104"/>
  <c r="H22" i="104"/>
  <c r="G22" i="104"/>
  <c r="F22" i="104"/>
  <c r="E22" i="104"/>
  <c r="E35" i="104" s="1"/>
  <c r="D22" i="104"/>
  <c r="C22" i="104"/>
  <c r="L21" i="104"/>
  <c r="K21" i="104"/>
  <c r="M21" i="104" s="1"/>
  <c r="L20" i="104"/>
  <c r="K20" i="104"/>
  <c r="M20" i="104" s="1"/>
  <c r="L19" i="104"/>
  <c r="L22" i="104" s="1"/>
  <c r="K19" i="104"/>
  <c r="K22" i="104" s="1"/>
  <c r="J18" i="104"/>
  <c r="I18" i="104"/>
  <c r="H18" i="104"/>
  <c r="H35" i="104" s="1"/>
  <c r="G18" i="104"/>
  <c r="G35" i="104" s="1"/>
  <c r="F18" i="104"/>
  <c r="E18" i="104"/>
  <c r="D18" i="104"/>
  <c r="D35" i="104" s="1"/>
  <c r="C18" i="104"/>
  <c r="C35" i="104" s="1"/>
  <c r="L17" i="104"/>
  <c r="K17" i="104"/>
  <c r="M17" i="104" s="1"/>
  <c r="L16" i="104"/>
  <c r="M16" i="104" s="1"/>
  <c r="K16" i="104"/>
  <c r="L15" i="104"/>
  <c r="K15" i="104"/>
  <c r="L14" i="104"/>
  <c r="K14" i="104"/>
  <c r="L13" i="104"/>
  <c r="K13" i="104"/>
  <c r="M13" i="104" s="1"/>
  <c r="L12" i="104"/>
  <c r="K12" i="104"/>
  <c r="L11" i="104"/>
  <c r="K11" i="104"/>
  <c r="F34" i="63"/>
  <c r="F19" i="63"/>
  <c r="F29" i="63" s="1"/>
  <c r="E19" i="63"/>
  <c r="E29" i="63" s="1"/>
  <c r="D19" i="63"/>
  <c r="D29" i="63" s="1"/>
  <c r="C19" i="63"/>
  <c r="C29" i="63" s="1"/>
  <c r="F18" i="63"/>
  <c r="E18" i="63"/>
  <c r="E20" i="63" s="1"/>
  <c r="D18" i="63"/>
  <c r="D20" i="63" s="1"/>
  <c r="C18" i="63"/>
  <c r="C28" i="63" s="1"/>
  <c r="H17" i="63"/>
  <c r="J35" i="63" s="1"/>
  <c r="G17" i="63"/>
  <c r="I35" i="63" s="1"/>
  <c r="H16" i="63"/>
  <c r="G16" i="63"/>
  <c r="I34" i="63" s="1"/>
  <c r="H15" i="63"/>
  <c r="H35" i="63" s="1"/>
  <c r="G15" i="63"/>
  <c r="G35" i="63" s="1"/>
  <c r="H14" i="63"/>
  <c r="H34" i="63" s="1"/>
  <c r="G14" i="63"/>
  <c r="G34" i="63" s="1"/>
  <c r="H13" i="63"/>
  <c r="F35" i="63" s="1"/>
  <c r="G13" i="63"/>
  <c r="H12" i="63"/>
  <c r="G12" i="63"/>
  <c r="H11" i="63"/>
  <c r="G11" i="63"/>
  <c r="G19" i="63" s="1"/>
  <c r="H10" i="63"/>
  <c r="H18" i="63" s="1"/>
  <c r="G10" i="63"/>
  <c r="F19" i="61"/>
  <c r="E19" i="61"/>
  <c r="D19" i="61"/>
  <c r="C19" i="61"/>
  <c r="F18" i="61"/>
  <c r="E18" i="61"/>
  <c r="D18" i="61"/>
  <c r="D20" i="61" s="1"/>
  <c r="C28" i="61" s="1"/>
  <c r="C18" i="61"/>
  <c r="C20" i="61" s="1"/>
  <c r="C27" i="61" s="1"/>
  <c r="H17" i="61"/>
  <c r="G17" i="61"/>
  <c r="H16" i="61"/>
  <c r="G16" i="61"/>
  <c r="H15" i="61"/>
  <c r="G15" i="61"/>
  <c r="H14" i="61"/>
  <c r="G14" i="61"/>
  <c r="H13" i="61"/>
  <c r="G13" i="61"/>
  <c r="H12" i="61"/>
  <c r="G12" i="61"/>
  <c r="H11" i="61"/>
  <c r="H19" i="61" s="1"/>
  <c r="G11" i="61"/>
  <c r="G19" i="61" s="1"/>
  <c r="H10" i="61"/>
  <c r="G10" i="61"/>
  <c r="E35" i="60"/>
  <c r="D35" i="60"/>
  <c r="C35" i="60"/>
  <c r="E34" i="60"/>
  <c r="D34" i="60"/>
  <c r="C34" i="60"/>
  <c r="F33" i="60"/>
  <c r="E33" i="60"/>
  <c r="D33" i="60"/>
  <c r="C33" i="60"/>
  <c r="E32" i="60"/>
  <c r="D32" i="60"/>
  <c r="C32" i="60"/>
  <c r="F31" i="60"/>
  <c r="F30" i="60"/>
  <c r="F29" i="60"/>
  <c r="F28" i="60"/>
  <c r="F27" i="60"/>
  <c r="F26" i="60"/>
  <c r="F25" i="60"/>
  <c r="F24" i="60"/>
  <c r="F23" i="60"/>
  <c r="F22" i="60"/>
  <c r="F21" i="60"/>
  <c r="F20" i="60"/>
  <c r="F15" i="60"/>
  <c r="F14" i="60"/>
  <c r="F13" i="60"/>
  <c r="F12" i="60"/>
  <c r="F11" i="60"/>
  <c r="F35" i="60" s="1"/>
  <c r="F10" i="60"/>
  <c r="F34" i="60" s="1"/>
  <c r="F9" i="60"/>
  <c r="F8" i="60"/>
  <c r="H52" i="57"/>
  <c r="O49" i="57"/>
  <c r="M49" i="57"/>
  <c r="K49" i="57"/>
  <c r="I49" i="57"/>
  <c r="G49" i="57"/>
  <c r="I44" i="57"/>
  <c r="H44" i="57"/>
  <c r="G44" i="57"/>
  <c r="F44" i="57"/>
  <c r="E44" i="57"/>
  <c r="I43" i="57"/>
  <c r="H43" i="57"/>
  <c r="G43" i="57"/>
  <c r="F43" i="57"/>
  <c r="E43" i="57"/>
  <c r="I40" i="57"/>
  <c r="H40" i="57"/>
  <c r="G40" i="57"/>
  <c r="F40" i="57"/>
  <c r="E40" i="57"/>
  <c r="L21" i="57"/>
  <c r="P52" i="57" s="1"/>
  <c r="K21" i="57"/>
  <c r="P51" i="57" s="1"/>
  <c r="J21" i="57"/>
  <c r="N52" i="57" s="1"/>
  <c r="I21" i="57"/>
  <c r="N51" i="57" s="1"/>
  <c r="H21" i="57"/>
  <c r="L52" i="57" s="1"/>
  <c r="G21" i="57"/>
  <c r="L51" i="57" s="1"/>
  <c r="F21" i="57"/>
  <c r="J52" i="57" s="1"/>
  <c r="E21" i="57"/>
  <c r="J51" i="57" s="1"/>
  <c r="D21" i="57"/>
  <c r="C21" i="57"/>
  <c r="H51" i="57" s="1"/>
  <c r="L17" i="57"/>
  <c r="K17" i="57"/>
  <c r="J17" i="57"/>
  <c r="I17" i="57"/>
  <c r="H17" i="57"/>
  <c r="G17" i="57"/>
  <c r="G42" i="57" s="1"/>
  <c r="F17" i="57"/>
  <c r="E17" i="57"/>
  <c r="F42" i="57" s="1"/>
  <c r="D17" i="57"/>
  <c r="C17" i="57"/>
  <c r="L16" i="57"/>
  <c r="L18" i="57" s="1"/>
  <c r="O52" i="57" s="1"/>
  <c r="K16" i="57"/>
  <c r="J16" i="57"/>
  <c r="I16" i="57"/>
  <c r="I18" i="57" s="1"/>
  <c r="M51" i="57" s="1"/>
  <c r="H16" i="57"/>
  <c r="H18" i="57" s="1"/>
  <c r="K52" i="57" s="1"/>
  <c r="G16" i="57"/>
  <c r="F16" i="57"/>
  <c r="E16" i="57"/>
  <c r="E18" i="57" s="1"/>
  <c r="I51" i="57" s="1"/>
  <c r="D16" i="57"/>
  <c r="D18" i="57" s="1"/>
  <c r="G52" i="57" s="1"/>
  <c r="C16" i="57"/>
  <c r="F20" i="63" l="1"/>
  <c r="H19" i="63"/>
  <c r="E20" i="61"/>
  <c r="D27" i="61" s="1"/>
  <c r="I34" i="105"/>
  <c r="H34" i="105"/>
  <c r="H18" i="61"/>
  <c r="F18" i="57"/>
  <c r="I52" i="57" s="1"/>
  <c r="F32" i="60"/>
  <c r="F20" i="61"/>
  <c r="D28" i="61" s="1"/>
  <c r="C20" i="63"/>
  <c r="M11" i="104"/>
  <c r="M15" i="104"/>
  <c r="I35" i="104"/>
  <c r="C34" i="105"/>
  <c r="G34" i="105"/>
  <c r="L18" i="104"/>
  <c r="E41" i="57"/>
  <c r="G41" i="57"/>
  <c r="H42" i="57"/>
  <c r="G18" i="61"/>
  <c r="H20" i="63"/>
  <c r="E28" i="63"/>
  <c r="K18" i="104"/>
  <c r="M14" i="104"/>
  <c r="J35" i="104"/>
  <c r="D34" i="105"/>
  <c r="F34" i="105"/>
  <c r="K18" i="57"/>
  <c r="O51" i="57" s="1"/>
  <c r="J18" i="57"/>
  <c r="M52" i="57" s="1"/>
  <c r="E42" i="57"/>
  <c r="H41" i="57"/>
  <c r="I42" i="57"/>
  <c r="G18" i="57"/>
  <c r="K51" i="57" s="1"/>
  <c r="M26" i="104"/>
  <c r="K35" i="104"/>
  <c r="M12" i="104"/>
  <c r="M18" i="104" s="1"/>
  <c r="L26" i="104"/>
  <c r="L35" i="104" s="1"/>
  <c r="M31" i="104"/>
  <c r="M34" i="104" s="1"/>
  <c r="M19" i="104"/>
  <c r="M22" i="104" s="1"/>
  <c r="M27" i="104"/>
  <c r="M30" i="104" s="1"/>
  <c r="D28" i="63"/>
  <c r="F28" i="63"/>
  <c r="G18" i="63"/>
  <c r="G20" i="63" s="1"/>
  <c r="G20" i="61"/>
  <c r="H20" i="61"/>
  <c r="I41" i="57"/>
  <c r="C18" i="57"/>
  <c r="G51" i="57" s="1"/>
  <c r="F41" i="57"/>
  <c r="G27" i="114"/>
  <c r="F27" i="114"/>
  <c r="E27" i="114"/>
  <c r="D27" i="114"/>
  <c r="C27" i="114"/>
  <c r="B27" i="114"/>
  <c r="E23" i="97"/>
  <c r="D23" i="97"/>
  <c r="C23" i="97"/>
  <c r="B23" i="97"/>
  <c r="E36" i="96"/>
  <c r="D36" i="96"/>
  <c r="C36" i="96"/>
  <c r="B36" i="96"/>
  <c r="E31" i="95"/>
  <c r="D31" i="95"/>
  <c r="C31" i="95"/>
  <c r="B31" i="95"/>
  <c r="I18" i="93"/>
  <c r="H18" i="93"/>
  <c r="G18" i="93"/>
  <c r="F18" i="93"/>
  <c r="E18" i="93"/>
  <c r="D18" i="93"/>
  <c r="C18" i="93"/>
  <c r="B18" i="93"/>
  <c r="O15" i="38"/>
  <c r="N15" i="38"/>
  <c r="L15" i="38"/>
  <c r="K15" i="38"/>
  <c r="I15" i="38"/>
  <c r="H15" i="38"/>
  <c r="F15" i="38"/>
  <c r="E15" i="38"/>
  <c r="P14" i="38"/>
  <c r="M14" i="38"/>
  <c r="J14" i="38"/>
  <c r="G14" i="38"/>
  <c r="P13" i="38"/>
  <c r="M13" i="38"/>
  <c r="J13" i="38"/>
  <c r="G13" i="38"/>
  <c r="P12" i="38"/>
  <c r="M12" i="38"/>
  <c r="J12" i="38"/>
  <c r="G12" i="38"/>
  <c r="P11" i="38"/>
  <c r="M11" i="38"/>
  <c r="J11" i="38"/>
  <c r="G11" i="38"/>
  <c r="P10" i="38"/>
  <c r="M10" i="38"/>
  <c r="J10" i="38"/>
  <c r="G10" i="38"/>
  <c r="P9" i="38"/>
  <c r="P15" i="38" s="1"/>
  <c r="M9" i="38"/>
  <c r="M15" i="38" s="1"/>
  <c r="J9" i="38"/>
  <c r="J15" i="38" s="1"/>
  <c r="G9" i="38"/>
  <c r="G15" i="38" s="1"/>
  <c r="M35" i="104" l="1"/>
  <c r="N11" i="108"/>
  <c r="O11" i="108"/>
  <c r="N12" i="108"/>
  <c r="O12" i="108"/>
  <c r="N13" i="108"/>
  <c r="O13" i="108"/>
  <c r="N14" i="108"/>
  <c r="O14" i="108"/>
  <c r="N15" i="108"/>
  <c r="O15" i="108"/>
  <c r="N16" i="108"/>
  <c r="O16" i="108"/>
  <c r="N17" i="108"/>
  <c r="O17" i="108"/>
  <c r="N18" i="108"/>
  <c r="O18" i="108"/>
  <c r="N19" i="108"/>
  <c r="O19" i="108"/>
  <c r="N20" i="108"/>
  <c r="O20" i="108"/>
  <c r="N21" i="108"/>
  <c r="O21" i="108"/>
  <c r="N22" i="108"/>
  <c r="O22" i="108"/>
  <c r="N23" i="108"/>
  <c r="O23" i="108"/>
  <c r="N24" i="108"/>
  <c r="O24" i="108"/>
  <c r="N25" i="108"/>
  <c r="O25" i="108"/>
  <c r="N26" i="108"/>
  <c r="O26" i="108"/>
  <c r="N27" i="108"/>
  <c r="O27" i="108"/>
  <c r="N28" i="108"/>
  <c r="O28" i="108"/>
  <c r="N29" i="108"/>
  <c r="O29" i="108"/>
  <c r="N30" i="108"/>
  <c r="O30" i="108"/>
  <c r="N31" i="108"/>
  <c r="O31" i="108"/>
  <c r="N32" i="108"/>
  <c r="O32" i="108"/>
  <c r="N10" i="108"/>
  <c r="P16" i="120" l="1"/>
  <c r="O16" i="120"/>
  <c r="G15" i="91" l="1"/>
  <c r="G13" i="91"/>
  <c r="G11" i="91"/>
  <c r="G14" i="91"/>
  <c r="G12" i="91"/>
  <c r="G10" i="91"/>
  <c r="D15" i="91"/>
  <c r="D13" i="91"/>
  <c r="D11" i="91"/>
  <c r="D14" i="91"/>
  <c r="D12" i="91"/>
  <c r="D10" i="91"/>
  <c r="H27" i="114" l="1"/>
  <c r="I27" i="114"/>
  <c r="O25" i="112"/>
  <c r="N25" i="112"/>
  <c r="B26" i="112"/>
  <c r="C30" i="122" l="1"/>
  <c r="D30" i="122"/>
  <c r="E30" i="122"/>
  <c r="F30" i="122"/>
  <c r="G30" i="122"/>
  <c r="H30" i="122"/>
  <c r="I30" i="122"/>
  <c r="J30" i="122"/>
  <c r="K30" i="122"/>
  <c r="L30" i="122"/>
  <c r="M30" i="122"/>
  <c r="B30" i="122"/>
  <c r="I16" i="102" l="1"/>
  <c r="H16" i="102"/>
  <c r="G16" i="102"/>
  <c r="D16" i="102"/>
  <c r="J16" i="102" l="1"/>
  <c r="G15" i="102" l="1"/>
  <c r="D15" i="102"/>
  <c r="I15" i="43" l="1"/>
  <c r="H15" i="43"/>
  <c r="G15" i="43"/>
  <c r="D15" i="43"/>
  <c r="J15" i="43" l="1"/>
  <c r="B33" i="108" l="1"/>
  <c r="D37" i="20" l="1"/>
  <c r="C37" i="20"/>
  <c r="C29" i="20"/>
  <c r="D29" i="20"/>
  <c r="D15" i="20"/>
  <c r="C15" i="20"/>
  <c r="D38" i="20" l="1"/>
  <c r="C38" i="20"/>
  <c r="F135" i="91"/>
  <c r="F134" i="91"/>
  <c r="F133" i="91"/>
  <c r="F132" i="91"/>
  <c r="F131" i="91"/>
  <c r="F130" i="91"/>
  <c r="E135" i="91"/>
  <c r="E134" i="91"/>
  <c r="E132" i="91"/>
  <c r="E130" i="91"/>
  <c r="C134" i="91"/>
  <c r="C132" i="91"/>
  <c r="B135" i="91"/>
  <c r="B131" i="91"/>
  <c r="B132" i="91"/>
  <c r="B133" i="91"/>
  <c r="B134" i="91"/>
  <c r="H105" i="91" l="1"/>
  <c r="D105" i="91"/>
  <c r="D103" i="91"/>
  <c r="G104" i="91"/>
  <c r="I106" i="91"/>
  <c r="C133" i="91"/>
  <c r="E133" i="91"/>
  <c r="I107" i="91"/>
  <c r="G102" i="91"/>
  <c r="E108" i="91"/>
  <c r="I102" i="91"/>
  <c r="H107" i="91"/>
  <c r="H102" i="91"/>
  <c r="E131" i="91"/>
  <c r="C130" i="91"/>
  <c r="B130" i="91"/>
  <c r="D102" i="91"/>
  <c r="C131" i="91"/>
  <c r="C135" i="91"/>
  <c r="I105" i="91"/>
  <c r="F108" i="91"/>
  <c r="G105" i="91"/>
  <c r="I104" i="91"/>
  <c r="G106" i="91"/>
  <c r="G107" i="91"/>
  <c r="H106" i="91"/>
  <c r="H104" i="91"/>
  <c r="G103" i="91"/>
  <c r="H103" i="91"/>
  <c r="I103" i="91"/>
  <c r="C108" i="91"/>
  <c r="D107" i="91"/>
  <c r="D104" i="91"/>
  <c r="D106" i="91"/>
  <c r="B108" i="91"/>
  <c r="F230" i="91"/>
  <c r="E230" i="91"/>
  <c r="F229" i="91"/>
  <c r="E229" i="91"/>
  <c r="F228" i="91"/>
  <c r="E228" i="91"/>
  <c r="F227" i="91"/>
  <c r="E227" i="91"/>
  <c r="F226" i="91"/>
  <c r="E226" i="91"/>
  <c r="F225" i="91"/>
  <c r="E225" i="91"/>
  <c r="C230" i="91"/>
  <c r="B230" i="91"/>
  <c r="C229" i="91"/>
  <c r="B229" i="91"/>
  <c r="C228" i="91"/>
  <c r="B228" i="91"/>
  <c r="C227" i="91"/>
  <c r="B227" i="91"/>
  <c r="C226" i="91"/>
  <c r="B226" i="91"/>
  <c r="C225" i="91"/>
  <c r="B225" i="91"/>
  <c r="J105" i="91" l="1"/>
  <c r="G108" i="91"/>
  <c r="J102" i="91"/>
  <c r="J107" i="91"/>
  <c r="I108" i="91"/>
  <c r="H108" i="91"/>
  <c r="J104" i="91"/>
  <c r="J106" i="91"/>
  <c r="D108" i="91"/>
  <c r="J103" i="91"/>
  <c r="J108" i="91" l="1"/>
  <c r="P22" i="102" l="1"/>
  <c r="Q22" i="102"/>
  <c r="R22" i="102"/>
  <c r="O22" i="102"/>
  <c r="P21" i="43" l="1"/>
  <c r="Q21" i="43"/>
  <c r="R21" i="43"/>
  <c r="O21" i="43"/>
  <c r="D183" i="91" l="1"/>
  <c r="D182" i="91"/>
  <c r="D181" i="91"/>
  <c r="D180" i="91"/>
  <c r="D179" i="91"/>
  <c r="D178" i="91"/>
  <c r="D174" i="91"/>
  <c r="D173" i="91"/>
  <c r="D172" i="91"/>
  <c r="D171" i="91"/>
  <c r="D170" i="91"/>
  <c r="D169" i="91"/>
  <c r="D165" i="91"/>
  <c r="D164" i="91"/>
  <c r="D163" i="91"/>
  <c r="D162" i="91"/>
  <c r="D161" i="91"/>
  <c r="D160" i="91"/>
  <c r="D156" i="91"/>
  <c r="D155" i="91"/>
  <c r="D154" i="91"/>
  <c r="D153" i="91"/>
  <c r="D152" i="91"/>
  <c r="D151" i="91"/>
  <c r="I11" i="43"/>
  <c r="H11" i="43"/>
  <c r="G11" i="43"/>
  <c r="D11" i="43"/>
  <c r="I11" i="102"/>
  <c r="H11" i="102"/>
  <c r="G11" i="102"/>
  <c r="D11" i="102"/>
  <c r="I10" i="102"/>
  <c r="H10" i="102"/>
  <c r="G10" i="102"/>
  <c r="D10" i="102"/>
  <c r="I15" i="102"/>
  <c r="H15" i="102"/>
  <c r="G16" i="43"/>
  <c r="D16" i="43"/>
  <c r="I16" i="43"/>
  <c r="H16" i="43"/>
  <c r="G111" i="91"/>
  <c r="H111" i="91"/>
  <c r="I111" i="91"/>
  <c r="G112" i="91"/>
  <c r="H112" i="91"/>
  <c r="I112" i="91"/>
  <c r="G113" i="91"/>
  <c r="H113" i="91"/>
  <c r="I113" i="91"/>
  <c r="G114" i="91"/>
  <c r="H114" i="91"/>
  <c r="I114" i="91"/>
  <c r="G115" i="91"/>
  <c r="H115" i="91"/>
  <c r="I115" i="91"/>
  <c r="S14" i="38"/>
  <c r="O24" i="113"/>
  <c r="N24" i="113"/>
  <c r="O23" i="113"/>
  <c r="N23" i="113"/>
  <c r="O21" i="113"/>
  <c r="N21" i="113"/>
  <c r="O19" i="113"/>
  <c r="N19" i="113"/>
  <c r="O16" i="113"/>
  <c r="N16" i="113"/>
  <c r="O14" i="113"/>
  <c r="N14" i="113"/>
  <c r="O11" i="113"/>
  <c r="N11" i="113"/>
  <c r="O10" i="108"/>
  <c r="C33" i="108"/>
  <c r="D33" i="108"/>
  <c r="E33" i="108"/>
  <c r="F33" i="108"/>
  <c r="G33" i="108"/>
  <c r="H33" i="108"/>
  <c r="I33" i="108"/>
  <c r="J33" i="108"/>
  <c r="K33" i="108"/>
  <c r="L33" i="108"/>
  <c r="M33" i="108"/>
  <c r="D10" i="43"/>
  <c r="G10" i="43"/>
  <c r="D12" i="43"/>
  <c r="G12" i="43"/>
  <c r="D13" i="43"/>
  <c r="G13" i="43"/>
  <c r="D14" i="43"/>
  <c r="G14" i="43"/>
  <c r="D17" i="43"/>
  <c r="G17" i="43"/>
  <c r="D20" i="43"/>
  <c r="G20" i="43"/>
  <c r="D12" i="102"/>
  <c r="G12" i="102"/>
  <c r="D13" i="102"/>
  <c r="G13" i="102"/>
  <c r="D14" i="102"/>
  <c r="G14" i="102"/>
  <c r="D18" i="102"/>
  <c r="G18" i="102"/>
  <c r="O10" i="122"/>
  <c r="O11" i="122"/>
  <c r="O12" i="122"/>
  <c r="O13" i="122"/>
  <c r="O14" i="122"/>
  <c r="O15" i="122"/>
  <c r="O16" i="122"/>
  <c r="O17" i="122"/>
  <c r="O18" i="122"/>
  <c r="O19" i="122"/>
  <c r="O20" i="122"/>
  <c r="O21" i="122"/>
  <c r="O22" i="122"/>
  <c r="O23" i="122"/>
  <c r="O24" i="122"/>
  <c r="O25" i="122"/>
  <c r="O26" i="122"/>
  <c r="O27" i="122"/>
  <c r="O28" i="122"/>
  <c r="O29" i="122"/>
  <c r="N10" i="122"/>
  <c r="N11" i="122"/>
  <c r="N12" i="122"/>
  <c r="N13" i="122"/>
  <c r="N14" i="122"/>
  <c r="N15" i="122"/>
  <c r="N16" i="122"/>
  <c r="N17" i="122"/>
  <c r="N18" i="122"/>
  <c r="N19" i="122"/>
  <c r="N20" i="122"/>
  <c r="N21" i="122"/>
  <c r="N22" i="122"/>
  <c r="N23" i="122"/>
  <c r="N24" i="122"/>
  <c r="N25" i="122"/>
  <c r="N26" i="122"/>
  <c r="N27" i="122"/>
  <c r="N28" i="122"/>
  <c r="N29" i="122"/>
  <c r="G135" i="91"/>
  <c r="G133" i="91"/>
  <c r="G131" i="91"/>
  <c r="D130" i="91"/>
  <c r="F26" i="91"/>
  <c r="E26" i="91"/>
  <c r="C26" i="91"/>
  <c r="B26" i="91"/>
  <c r="I25" i="91"/>
  <c r="H25" i="91"/>
  <c r="G25" i="91"/>
  <c r="D25" i="91"/>
  <c r="I24" i="91"/>
  <c r="H24" i="91"/>
  <c r="G24" i="91"/>
  <c r="D24" i="91"/>
  <c r="I23" i="91"/>
  <c r="H23" i="91"/>
  <c r="G23" i="91"/>
  <c r="D23" i="91"/>
  <c r="I22" i="91"/>
  <c r="H22" i="91"/>
  <c r="G22" i="91"/>
  <c r="D22" i="91"/>
  <c r="I21" i="91"/>
  <c r="H21" i="91"/>
  <c r="G21" i="91"/>
  <c r="D21" i="91"/>
  <c r="I20" i="91"/>
  <c r="H20" i="91"/>
  <c r="G20" i="91"/>
  <c r="D20" i="91"/>
  <c r="G183" i="91"/>
  <c r="N20" i="113"/>
  <c r="N18" i="113"/>
  <c r="N17" i="113"/>
  <c r="N15" i="113"/>
  <c r="N13" i="113"/>
  <c r="N12" i="113"/>
  <c r="N24" i="112"/>
  <c r="O24" i="112"/>
  <c r="O22" i="112"/>
  <c r="N22" i="112"/>
  <c r="O20" i="112"/>
  <c r="N20" i="112"/>
  <c r="O23" i="112"/>
  <c r="N23" i="112"/>
  <c r="O21" i="112"/>
  <c r="N21" i="112"/>
  <c r="K98" i="39"/>
  <c r="J98" i="39"/>
  <c r="I98" i="39"/>
  <c r="H98" i="39"/>
  <c r="G98" i="39"/>
  <c r="F98" i="39"/>
  <c r="E98" i="39"/>
  <c r="D98" i="39"/>
  <c r="C98" i="39"/>
  <c r="M98" i="39" s="1"/>
  <c r="B98" i="39"/>
  <c r="K97" i="39"/>
  <c r="J97" i="39"/>
  <c r="I97" i="39"/>
  <c r="H97" i="39"/>
  <c r="G97" i="39"/>
  <c r="F97" i="39"/>
  <c r="E97" i="39"/>
  <c r="D97" i="39"/>
  <c r="C97" i="39"/>
  <c r="B97" i="39"/>
  <c r="K96" i="39"/>
  <c r="J96" i="39"/>
  <c r="I96" i="39"/>
  <c r="H96" i="39"/>
  <c r="G96" i="39"/>
  <c r="F96" i="39"/>
  <c r="E96" i="39"/>
  <c r="D96" i="39"/>
  <c r="C96" i="39"/>
  <c r="B96" i="39"/>
  <c r="K95" i="39"/>
  <c r="J95" i="39"/>
  <c r="I95" i="39"/>
  <c r="H95" i="39"/>
  <c r="G95" i="39"/>
  <c r="F95" i="39"/>
  <c r="E95" i="39"/>
  <c r="D95" i="39"/>
  <c r="C95" i="39"/>
  <c r="B95" i="39"/>
  <c r="K94" i="39"/>
  <c r="J94" i="39"/>
  <c r="I94" i="39"/>
  <c r="H94" i="39"/>
  <c r="G94" i="39"/>
  <c r="F94" i="39"/>
  <c r="E94" i="39"/>
  <c r="D94" i="39"/>
  <c r="C94" i="39"/>
  <c r="B94" i="39"/>
  <c r="K93" i="39"/>
  <c r="J93" i="39"/>
  <c r="I93" i="39"/>
  <c r="H93" i="39"/>
  <c r="G93" i="39"/>
  <c r="F93" i="39"/>
  <c r="E93" i="39"/>
  <c r="D93" i="39"/>
  <c r="C93" i="39"/>
  <c r="B93" i="39"/>
  <c r="K92" i="39"/>
  <c r="J92" i="39"/>
  <c r="I92" i="39"/>
  <c r="H92" i="39"/>
  <c r="G92" i="39"/>
  <c r="F92" i="39"/>
  <c r="E92" i="39"/>
  <c r="D92" i="39"/>
  <c r="C92" i="39"/>
  <c r="B92" i="39"/>
  <c r="K91" i="39"/>
  <c r="J91" i="39"/>
  <c r="I91" i="39"/>
  <c r="H91" i="39"/>
  <c r="G91" i="39"/>
  <c r="F91" i="39"/>
  <c r="E91" i="39"/>
  <c r="D91" i="39"/>
  <c r="C91" i="39"/>
  <c r="B91" i="39"/>
  <c r="L91" i="39" s="1"/>
  <c r="K90" i="39"/>
  <c r="J90" i="39"/>
  <c r="I90" i="39"/>
  <c r="H90" i="39"/>
  <c r="G90" i="39"/>
  <c r="F90" i="39"/>
  <c r="E90" i="39"/>
  <c r="D90" i="39"/>
  <c r="C90" i="39"/>
  <c r="B90" i="39"/>
  <c r="K89" i="39"/>
  <c r="J89" i="39"/>
  <c r="I89" i="39"/>
  <c r="H89" i="39"/>
  <c r="G89" i="39"/>
  <c r="F89" i="39"/>
  <c r="E89" i="39"/>
  <c r="D89" i="39"/>
  <c r="C89" i="39"/>
  <c r="M89" i="39" s="1"/>
  <c r="B89" i="39"/>
  <c r="C88" i="39"/>
  <c r="D88" i="39"/>
  <c r="E88" i="39"/>
  <c r="E99" i="39" s="1"/>
  <c r="F88" i="39"/>
  <c r="G88" i="39"/>
  <c r="H88" i="39"/>
  <c r="H99" i="39" s="1"/>
  <c r="I88" i="39"/>
  <c r="J88" i="39"/>
  <c r="K88" i="39"/>
  <c r="B88" i="39"/>
  <c r="K81" i="39"/>
  <c r="J81" i="39"/>
  <c r="I81" i="39"/>
  <c r="H81" i="39"/>
  <c r="G81" i="39"/>
  <c r="F81" i="39"/>
  <c r="E81" i="39"/>
  <c r="D81" i="39"/>
  <c r="C81" i="39"/>
  <c r="B81" i="39"/>
  <c r="M80" i="39"/>
  <c r="L80" i="39"/>
  <c r="M79" i="39"/>
  <c r="L79" i="39"/>
  <c r="M78" i="39"/>
  <c r="L78" i="39"/>
  <c r="N78" i="39" s="1"/>
  <c r="M77" i="39"/>
  <c r="L77" i="39"/>
  <c r="M76" i="39"/>
  <c r="L76" i="39"/>
  <c r="N76" i="39" s="1"/>
  <c r="M75" i="39"/>
  <c r="N75" i="39" s="1"/>
  <c r="L75" i="39"/>
  <c r="M74" i="39"/>
  <c r="L74" i="39"/>
  <c r="M73" i="39"/>
  <c r="L73" i="39"/>
  <c r="M72" i="39"/>
  <c r="L72" i="39"/>
  <c r="N72" i="39" s="1"/>
  <c r="M71" i="39"/>
  <c r="L71" i="39"/>
  <c r="M70" i="39"/>
  <c r="L70" i="39"/>
  <c r="K63" i="39"/>
  <c r="J63" i="39"/>
  <c r="I63" i="39"/>
  <c r="H63" i="39"/>
  <c r="G63" i="39"/>
  <c r="F63" i="39"/>
  <c r="E63" i="39"/>
  <c r="D63" i="39"/>
  <c r="C63" i="39"/>
  <c r="B63" i="39"/>
  <c r="M62" i="39"/>
  <c r="L62" i="39"/>
  <c r="M61" i="39"/>
  <c r="L61" i="39"/>
  <c r="M60" i="39"/>
  <c r="L60" i="39"/>
  <c r="M59" i="39"/>
  <c r="L59" i="39"/>
  <c r="M58" i="39"/>
  <c r="L58" i="39"/>
  <c r="N58" i="39" s="1"/>
  <c r="M57" i="39"/>
  <c r="L57" i="39"/>
  <c r="M56" i="39"/>
  <c r="L56" i="39"/>
  <c r="M55" i="39"/>
  <c r="L55" i="39"/>
  <c r="M54" i="39"/>
  <c r="L54" i="39"/>
  <c r="N54" i="39" s="1"/>
  <c r="M53" i="39"/>
  <c r="L53" i="39"/>
  <c r="M52" i="39"/>
  <c r="L52" i="39"/>
  <c r="K45" i="39"/>
  <c r="J45" i="39"/>
  <c r="I45" i="39"/>
  <c r="H45" i="39"/>
  <c r="G45" i="39"/>
  <c r="F45" i="39"/>
  <c r="E45" i="39"/>
  <c r="D45" i="39"/>
  <c r="C45" i="39"/>
  <c r="B45" i="39"/>
  <c r="M44" i="39"/>
  <c r="L44" i="39"/>
  <c r="M43" i="39"/>
  <c r="L43" i="39"/>
  <c r="N43" i="39" s="1"/>
  <c r="M42" i="39"/>
  <c r="L42" i="39"/>
  <c r="M41" i="39"/>
  <c r="L41" i="39"/>
  <c r="M40" i="39"/>
  <c r="L40" i="39"/>
  <c r="M39" i="39"/>
  <c r="L39" i="39"/>
  <c r="M38" i="39"/>
  <c r="L38" i="39"/>
  <c r="M37" i="39"/>
  <c r="L37" i="39"/>
  <c r="N37" i="39" s="1"/>
  <c r="M36" i="39"/>
  <c r="L36" i="39"/>
  <c r="M35" i="39"/>
  <c r="L35" i="39"/>
  <c r="M34" i="39"/>
  <c r="L34" i="39"/>
  <c r="N59" i="39"/>
  <c r="N57" i="39"/>
  <c r="G31" i="95"/>
  <c r="F31" i="95"/>
  <c r="M25" i="113"/>
  <c r="L25" i="113"/>
  <c r="K25" i="113"/>
  <c r="J25" i="113"/>
  <c r="I25" i="113"/>
  <c r="H25" i="113"/>
  <c r="G25" i="113"/>
  <c r="F25" i="113"/>
  <c r="E25" i="113"/>
  <c r="D25" i="113"/>
  <c r="C25" i="113"/>
  <c r="B25" i="113"/>
  <c r="O20" i="113"/>
  <c r="O18" i="113"/>
  <c r="O17" i="113"/>
  <c r="O15" i="113"/>
  <c r="O13" i="113"/>
  <c r="O12" i="113"/>
  <c r="O10" i="113"/>
  <c r="N10" i="113"/>
  <c r="O18" i="112"/>
  <c r="N18" i="112"/>
  <c r="O17" i="112"/>
  <c r="N17" i="112"/>
  <c r="O16" i="112"/>
  <c r="N16" i="112"/>
  <c r="O15" i="112"/>
  <c r="N15" i="112"/>
  <c r="O14" i="112"/>
  <c r="N14" i="112"/>
  <c r="O13" i="112"/>
  <c r="N13" i="112"/>
  <c r="O12" i="112"/>
  <c r="N12" i="112"/>
  <c r="O11" i="112"/>
  <c r="N11" i="112"/>
  <c r="O10" i="112"/>
  <c r="N10" i="112"/>
  <c r="G23" i="97"/>
  <c r="F23" i="97"/>
  <c r="G36" i="96"/>
  <c r="F36" i="96"/>
  <c r="M18" i="93"/>
  <c r="E34" i="93" s="1"/>
  <c r="L18" i="93"/>
  <c r="D34" i="93" s="1"/>
  <c r="K18" i="93"/>
  <c r="E33" i="93" s="1"/>
  <c r="J18" i="93"/>
  <c r="D33" i="93" s="1"/>
  <c r="O11" i="109"/>
  <c r="N11" i="109"/>
  <c r="O10" i="109"/>
  <c r="N10" i="109"/>
  <c r="I15" i="91"/>
  <c r="H15" i="91"/>
  <c r="I14" i="91"/>
  <c r="H14" i="91"/>
  <c r="I13" i="91"/>
  <c r="H13" i="91"/>
  <c r="I12" i="91"/>
  <c r="H12" i="91"/>
  <c r="I11" i="91"/>
  <c r="H11" i="91"/>
  <c r="I10" i="91"/>
  <c r="H10" i="91"/>
  <c r="D16" i="91"/>
  <c r="I18" i="102"/>
  <c r="H18" i="102"/>
  <c r="I14" i="102"/>
  <c r="H14" i="102"/>
  <c r="I13" i="102"/>
  <c r="H13" i="102"/>
  <c r="I12" i="102"/>
  <c r="H12" i="102"/>
  <c r="F21" i="43"/>
  <c r="E21" i="43"/>
  <c r="C21" i="43"/>
  <c r="B21" i="43"/>
  <c r="I20" i="43"/>
  <c r="H20" i="43"/>
  <c r="I17" i="43"/>
  <c r="H17" i="43"/>
  <c r="I14" i="43"/>
  <c r="H14" i="43"/>
  <c r="I13" i="43"/>
  <c r="H13" i="43"/>
  <c r="I12" i="43"/>
  <c r="H12" i="43"/>
  <c r="I10" i="43"/>
  <c r="H10" i="43"/>
  <c r="G230" i="91"/>
  <c r="G228" i="91"/>
  <c r="F231" i="91"/>
  <c r="E231" i="91"/>
  <c r="D230" i="91"/>
  <c r="B231" i="91"/>
  <c r="D228" i="91"/>
  <c r="D229" i="91"/>
  <c r="D225" i="91"/>
  <c r="D143" i="91"/>
  <c r="D144" i="91"/>
  <c r="D145" i="91"/>
  <c r="D146" i="91"/>
  <c r="D147" i="91"/>
  <c r="D142" i="91"/>
  <c r="F222" i="91"/>
  <c r="E222" i="91"/>
  <c r="C222" i="91"/>
  <c r="B222" i="91"/>
  <c r="I221" i="91"/>
  <c r="H221" i="91"/>
  <c r="G221" i="91"/>
  <c r="D221" i="91"/>
  <c r="I220" i="91"/>
  <c r="H220" i="91"/>
  <c r="G220" i="91"/>
  <c r="D220" i="91"/>
  <c r="I219" i="91"/>
  <c r="H219" i="91"/>
  <c r="G219" i="91"/>
  <c r="D219" i="91"/>
  <c r="I218" i="91"/>
  <c r="H218" i="91"/>
  <c r="G218" i="91"/>
  <c r="D218" i="91"/>
  <c r="I217" i="91"/>
  <c r="H217" i="91"/>
  <c r="G217" i="91"/>
  <c r="D217" i="91"/>
  <c r="I216" i="91"/>
  <c r="H216" i="91"/>
  <c r="G216" i="91"/>
  <c r="D216" i="91"/>
  <c r="F213" i="91"/>
  <c r="E213" i="91"/>
  <c r="C213" i="91"/>
  <c r="B213" i="91"/>
  <c r="I212" i="91"/>
  <c r="H212" i="91"/>
  <c r="G212" i="91"/>
  <c r="D212" i="91"/>
  <c r="I211" i="91"/>
  <c r="H211" i="91"/>
  <c r="G211" i="91"/>
  <c r="D211" i="91"/>
  <c r="I210" i="91"/>
  <c r="H210" i="91"/>
  <c r="G210" i="91"/>
  <c r="D210" i="91"/>
  <c r="I209" i="91"/>
  <c r="H209" i="91"/>
  <c r="G209" i="91"/>
  <c r="D209" i="91"/>
  <c r="I208" i="91"/>
  <c r="H208" i="91"/>
  <c r="G208" i="91"/>
  <c r="D208" i="91"/>
  <c r="I207" i="91"/>
  <c r="H207" i="91"/>
  <c r="G207" i="91"/>
  <c r="D207" i="91"/>
  <c r="F204" i="91"/>
  <c r="E204" i="91"/>
  <c r="C204" i="91"/>
  <c r="B204" i="91"/>
  <c r="I203" i="91"/>
  <c r="H203" i="91"/>
  <c r="G203" i="91"/>
  <c r="D203" i="91"/>
  <c r="I202" i="91"/>
  <c r="H202" i="91"/>
  <c r="G202" i="91"/>
  <c r="D202" i="91"/>
  <c r="I201" i="91"/>
  <c r="H201" i="91"/>
  <c r="G201" i="91"/>
  <c r="D201" i="91"/>
  <c r="I200" i="91"/>
  <c r="H200" i="91"/>
  <c r="G200" i="91"/>
  <c r="D200" i="91"/>
  <c r="I199" i="91"/>
  <c r="H199" i="91"/>
  <c r="G199" i="91"/>
  <c r="D199" i="91"/>
  <c r="I198" i="91"/>
  <c r="H198" i="91"/>
  <c r="H204" i="91" s="1"/>
  <c r="G198" i="91"/>
  <c r="G204" i="91" s="1"/>
  <c r="D198" i="91"/>
  <c r="F194" i="91"/>
  <c r="E194" i="91"/>
  <c r="C194" i="91"/>
  <c r="B194" i="91"/>
  <c r="I193" i="91"/>
  <c r="H193" i="91"/>
  <c r="G193" i="91"/>
  <c r="D193" i="91"/>
  <c r="I192" i="91"/>
  <c r="H192" i="91"/>
  <c r="G192" i="91"/>
  <c r="D192" i="91"/>
  <c r="I191" i="91"/>
  <c r="H191" i="91"/>
  <c r="G191" i="91"/>
  <c r="D191" i="91"/>
  <c r="I190" i="91"/>
  <c r="H190" i="91"/>
  <c r="G190" i="91"/>
  <c r="D190" i="91"/>
  <c r="I189" i="91"/>
  <c r="H189" i="91"/>
  <c r="G189" i="91"/>
  <c r="D189" i="91"/>
  <c r="I188" i="91"/>
  <c r="H188" i="91"/>
  <c r="G188" i="91"/>
  <c r="D188" i="91"/>
  <c r="G182" i="91"/>
  <c r="G181" i="91"/>
  <c r="G180" i="91"/>
  <c r="G179" i="91"/>
  <c r="G178" i="91"/>
  <c r="F117" i="91"/>
  <c r="E117" i="91"/>
  <c r="C117" i="91"/>
  <c r="B117" i="91"/>
  <c r="I116" i="91"/>
  <c r="H116" i="91"/>
  <c r="G116" i="91"/>
  <c r="M10" i="39"/>
  <c r="C21" i="39"/>
  <c r="D21" i="39"/>
  <c r="E21" i="39"/>
  <c r="F21" i="39"/>
  <c r="G21" i="39"/>
  <c r="H21" i="39"/>
  <c r="I21" i="39"/>
  <c r="J21" i="39"/>
  <c r="K21" i="39"/>
  <c r="B21" i="39"/>
  <c r="L11" i="39"/>
  <c r="M11" i="39"/>
  <c r="L12" i="39"/>
  <c r="M12" i="39"/>
  <c r="L13" i="39"/>
  <c r="M13" i="39"/>
  <c r="L14" i="39"/>
  <c r="M14" i="39"/>
  <c r="L15" i="39"/>
  <c r="M15" i="39"/>
  <c r="L16" i="39"/>
  <c r="M16" i="39"/>
  <c r="L17" i="39"/>
  <c r="M17" i="39"/>
  <c r="L18" i="39"/>
  <c r="M18" i="39"/>
  <c r="L19" i="39"/>
  <c r="M19" i="39"/>
  <c r="L20" i="39"/>
  <c r="M20" i="39"/>
  <c r="L10" i="39"/>
  <c r="D29" i="93"/>
  <c r="F157" i="91"/>
  <c r="E157" i="91"/>
  <c r="C157" i="91"/>
  <c r="B157" i="91"/>
  <c r="I156" i="91"/>
  <c r="H156" i="91"/>
  <c r="G156" i="91"/>
  <c r="I155" i="91"/>
  <c r="H155" i="91"/>
  <c r="G155" i="91"/>
  <c r="I154" i="91"/>
  <c r="H154" i="91"/>
  <c r="G154" i="91"/>
  <c r="I153" i="91"/>
  <c r="H153" i="91"/>
  <c r="G153" i="91"/>
  <c r="I152" i="91"/>
  <c r="H152" i="91"/>
  <c r="G152" i="91"/>
  <c r="I151" i="91"/>
  <c r="H151" i="91"/>
  <c r="G151" i="91"/>
  <c r="F184" i="91"/>
  <c r="E184" i="91"/>
  <c r="C184" i="91"/>
  <c r="B184" i="91"/>
  <c r="I183" i="91"/>
  <c r="H183" i="91"/>
  <c r="I182" i="91"/>
  <c r="H182" i="91"/>
  <c r="I181" i="91"/>
  <c r="H181" i="91"/>
  <c r="I180" i="91"/>
  <c r="H180" i="91"/>
  <c r="I179" i="91"/>
  <c r="H179" i="91"/>
  <c r="I178" i="91"/>
  <c r="H178" i="91"/>
  <c r="F175" i="91"/>
  <c r="E175" i="91"/>
  <c r="C175" i="91"/>
  <c r="B175" i="91"/>
  <c r="I174" i="91"/>
  <c r="H174" i="91"/>
  <c r="G174" i="91"/>
  <c r="I173" i="91"/>
  <c r="H173" i="91"/>
  <c r="G173" i="91"/>
  <c r="I172" i="91"/>
  <c r="H172" i="91"/>
  <c r="G172" i="91"/>
  <c r="I171" i="91"/>
  <c r="H171" i="91"/>
  <c r="G171" i="91"/>
  <c r="I170" i="91"/>
  <c r="H170" i="91"/>
  <c r="G170" i="91"/>
  <c r="I169" i="91"/>
  <c r="H169" i="91"/>
  <c r="G169" i="91"/>
  <c r="F166" i="91"/>
  <c r="E166" i="91"/>
  <c r="C166" i="91"/>
  <c r="B166" i="91"/>
  <c r="I165" i="91"/>
  <c r="H165" i="91"/>
  <c r="G165" i="91"/>
  <c r="I164" i="91"/>
  <c r="H164" i="91"/>
  <c r="G164" i="91"/>
  <c r="I163" i="91"/>
  <c r="H163" i="91"/>
  <c r="G163" i="91"/>
  <c r="I162" i="91"/>
  <c r="H162" i="91"/>
  <c r="G162" i="91"/>
  <c r="I161" i="91"/>
  <c r="H161" i="91"/>
  <c r="G161" i="91"/>
  <c r="I160" i="91"/>
  <c r="H160" i="91"/>
  <c r="G160" i="91"/>
  <c r="F148" i="91"/>
  <c r="E148" i="91"/>
  <c r="C148" i="91"/>
  <c r="B148" i="91"/>
  <c r="I147" i="91"/>
  <c r="H147" i="91"/>
  <c r="G147" i="91"/>
  <c r="I146" i="91"/>
  <c r="H146" i="91"/>
  <c r="G146" i="91"/>
  <c r="I145" i="91"/>
  <c r="H145" i="91"/>
  <c r="G145" i="91"/>
  <c r="I144" i="91"/>
  <c r="H144" i="91"/>
  <c r="G144" i="91"/>
  <c r="I143" i="91"/>
  <c r="H143" i="91"/>
  <c r="G143" i="91"/>
  <c r="I142" i="91"/>
  <c r="H142" i="91"/>
  <c r="G142" i="91"/>
  <c r="M12" i="109"/>
  <c r="L12" i="109"/>
  <c r="K12" i="109"/>
  <c r="J12" i="109"/>
  <c r="I12" i="109"/>
  <c r="H12" i="109"/>
  <c r="G12" i="109"/>
  <c r="F12" i="109"/>
  <c r="E12" i="109"/>
  <c r="D12" i="109"/>
  <c r="C12" i="109"/>
  <c r="B12" i="109"/>
  <c r="F126" i="91"/>
  <c r="E126" i="91"/>
  <c r="B33" i="93"/>
  <c r="B31" i="93"/>
  <c r="B29" i="93"/>
  <c r="C126" i="91"/>
  <c r="B126" i="91"/>
  <c r="F19" i="102"/>
  <c r="E19" i="102"/>
  <c r="C19" i="102"/>
  <c r="B19" i="102"/>
  <c r="I125" i="91"/>
  <c r="H125" i="91"/>
  <c r="G125" i="91"/>
  <c r="D125" i="91"/>
  <c r="I124" i="91"/>
  <c r="H124" i="91"/>
  <c r="G124" i="91"/>
  <c r="D124" i="91"/>
  <c r="I123" i="91"/>
  <c r="H123" i="91"/>
  <c r="G123" i="91"/>
  <c r="D123" i="91"/>
  <c r="I122" i="91"/>
  <c r="H122" i="91"/>
  <c r="G122" i="91"/>
  <c r="D122" i="91"/>
  <c r="I121" i="91"/>
  <c r="H121" i="91"/>
  <c r="G121" i="91"/>
  <c r="D121" i="91"/>
  <c r="I120" i="91"/>
  <c r="H120" i="91"/>
  <c r="G120" i="91"/>
  <c r="D120" i="91"/>
  <c r="I55" i="43"/>
  <c r="F55" i="43"/>
  <c r="I54" i="43"/>
  <c r="F54" i="43"/>
  <c r="E31" i="20"/>
  <c r="E32" i="20"/>
  <c r="E33" i="20"/>
  <c r="E34" i="20"/>
  <c r="E35" i="20"/>
  <c r="E36" i="20"/>
  <c r="E30" i="20"/>
  <c r="E17" i="20"/>
  <c r="E18" i="20"/>
  <c r="E19" i="20"/>
  <c r="E20" i="20"/>
  <c r="E21" i="20"/>
  <c r="E22" i="20"/>
  <c r="E23" i="20"/>
  <c r="E24" i="20"/>
  <c r="E25" i="20"/>
  <c r="E26" i="20"/>
  <c r="E27" i="20"/>
  <c r="E28" i="20"/>
  <c r="E16" i="20"/>
  <c r="E10" i="20"/>
  <c r="E11" i="20"/>
  <c r="E12" i="20"/>
  <c r="E13" i="20"/>
  <c r="E14" i="20"/>
  <c r="E9" i="20"/>
  <c r="E32" i="93"/>
  <c r="D32" i="93"/>
  <c r="E31" i="93"/>
  <c r="D31" i="93"/>
  <c r="C16" i="91"/>
  <c r="E16" i="91"/>
  <c r="F16" i="91"/>
  <c r="E29" i="93"/>
  <c r="D30" i="93"/>
  <c r="E30" i="93"/>
  <c r="B16" i="91"/>
  <c r="S13" i="38"/>
  <c r="Q15" i="38"/>
  <c r="R15" i="38"/>
  <c r="S9" i="38"/>
  <c r="S10" i="38"/>
  <c r="S11" i="38"/>
  <c r="S12" i="38"/>
  <c r="B15" i="38"/>
  <c r="C15" i="38"/>
  <c r="D15" i="38"/>
  <c r="G227" i="91"/>
  <c r="D213" i="91"/>
  <c r="D227" i="91"/>
  <c r="D226" i="91"/>
  <c r="G229" i="91"/>
  <c r="N34" i="39"/>
  <c r="G222" i="91" l="1"/>
  <c r="J122" i="91"/>
  <c r="J121" i="91"/>
  <c r="J124" i="91"/>
  <c r="J155" i="91"/>
  <c r="J190" i="91"/>
  <c r="J192" i="91"/>
  <c r="D157" i="91"/>
  <c r="D166" i="91"/>
  <c r="J174" i="91"/>
  <c r="J154" i="91"/>
  <c r="J156" i="91"/>
  <c r="L90" i="39"/>
  <c r="N36" i="39"/>
  <c r="N13" i="39"/>
  <c r="I213" i="91"/>
  <c r="M92" i="39"/>
  <c r="N56" i="39"/>
  <c r="M90" i="39"/>
  <c r="N90" i="39" s="1"/>
  <c r="M91" i="39"/>
  <c r="J123" i="91"/>
  <c r="J125" i="91"/>
  <c r="H135" i="91"/>
  <c r="N55" i="39"/>
  <c r="N71" i="39"/>
  <c r="N77" i="39"/>
  <c r="N79" i="39"/>
  <c r="M96" i="39"/>
  <c r="I135" i="91"/>
  <c r="N38" i="39"/>
  <c r="N40" i="39"/>
  <c r="L96" i="39"/>
  <c r="N96" i="39" s="1"/>
  <c r="N53" i="39"/>
  <c r="C99" i="39"/>
  <c r="D126" i="91"/>
  <c r="N44" i="39"/>
  <c r="N62" i="39"/>
  <c r="L93" i="39"/>
  <c r="F99" i="39"/>
  <c r="H126" i="91"/>
  <c r="J10" i="91"/>
  <c r="J14" i="91"/>
  <c r="N41" i="39"/>
  <c r="M88" i="39"/>
  <c r="M93" i="39"/>
  <c r="D175" i="91"/>
  <c r="L98" i="39"/>
  <c r="N98" i="39" s="1"/>
  <c r="L89" i="39"/>
  <c r="N89" i="39" s="1"/>
  <c r="L92" i="39"/>
  <c r="N92" i="39" s="1"/>
  <c r="L97" i="39"/>
  <c r="J172" i="91"/>
  <c r="M45" i="39"/>
  <c r="N42" i="39"/>
  <c r="N80" i="39"/>
  <c r="M94" i="39"/>
  <c r="M97" i="39"/>
  <c r="K99" i="39"/>
  <c r="D204" i="91"/>
  <c r="D222" i="91"/>
  <c r="J14" i="102"/>
  <c r="N60" i="39"/>
  <c r="D99" i="39"/>
  <c r="L95" i="39"/>
  <c r="J11" i="102"/>
  <c r="J146" i="91"/>
  <c r="J162" i="91"/>
  <c r="I175" i="91"/>
  <c r="J153" i="91"/>
  <c r="G184" i="91"/>
  <c r="J23" i="91"/>
  <c r="J189" i="91"/>
  <c r="J200" i="91"/>
  <c r="J201" i="91"/>
  <c r="J203" i="91"/>
  <c r="J210" i="91"/>
  <c r="J220" i="91"/>
  <c r="H134" i="91"/>
  <c r="H132" i="91"/>
  <c r="H131" i="91"/>
  <c r="G157" i="91"/>
  <c r="N26" i="112"/>
  <c r="O26" i="112"/>
  <c r="O30" i="122"/>
  <c r="N30" i="122"/>
  <c r="O33" i="108"/>
  <c r="O12" i="109"/>
  <c r="N12" i="109"/>
  <c r="J169" i="91"/>
  <c r="H227" i="91"/>
  <c r="J165" i="91"/>
  <c r="J180" i="91"/>
  <c r="J182" i="91"/>
  <c r="H157" i="91"/>
  <c r="I157" i="91"/>
  <c r="L45" i="39"/>
  <c r="N39" i="39"/>
  <c r="M63" i="39"/>
  <c r="N73" i="39"/>
  <c r="L81" i="39"/>
  <c r="G99" i="39"/>
  <c r="M95" i="39"/>
  <c r="N52" i="39"/>
  <c r="L63" i="39"/>
  <c r="M81" i="39"/>
  <c r="N70" i="39"/>
  <c r="N91" i="39"/>
  <c r="L94" i="39"/>
  <c r="H130" i="91"/>
  <c r="L88" i="39"/>
  <c r="B99" i="39"/>
  <c r="J99" i="39"/>
  <c r="J120" i="91"/>
  <c r="N35" i="39"/>
  <c r="N45" i="39" s="1"/>
  <c r="N61" i="39"/>
  <c r="N74" i="39"/>
  <c r="I99" i="39"/>
  <c r="N16" i="39"/>
  <c r="D148" i="91"/>
  <c r="N25" i="113"/>
  <c r="I126" i="91"/>
  <c r="J173" i="91"/>
  <c r="N19" i="39"/>
  <c r="I204" i="91"/>
  <c r="J202" i="91"/>
  <c r="J208" i="91"/>
  <c r="J212" i="91"/>
  <c r="J219" i="91"/>
  <c r="O25" i="113"/>
  <c r="I132" i="91"/>
  <c r="I131" i="91"/>
  <c r="I130" i="91"/>
  <c r="D184" i="91"/>
  <c r="D19" i="102"/>
  <c r="J12" i="43"/>
  <c r="J13" i="102"/>
  <c r="J20" i="43"/>
  <c r="G19" i="102"/>
  <c r="J14" i="43"/>
  <c r="J18" i="102"/>
  <c r="H26" i="91"/>
  <c r="G21" i="43"/>
  <c r="D21" i="43"/>
  <c r="J15" i="102"/>
  <c r="J221" i="91"/>
  <c r="J218" i="91"/>
  <c r="I222" i="91"/>
  <c r="J216" i="91"/>
  <c r="J178" i="91"/>
  <c r="I184" i="91"/>
  <c r="J199" i="91"/>
  <c r="J170" i="91"/>
  <c r="G166" i="91"/>
  <c r="J161" i="91"/>
  <c r="G213" i="91"/>
  <c r="J209" i="91"/>
  <c r="H222" i="91"/>
  <c r="H213" i="91"/>
  <c r="J207" i="91"/>
  <c r="J211" i="91"/>
  <c r="G194" i="91"/>
  <c r="I229" i="91"/>
  <c r="J191" i="91"/>
  <c r="J193" i="91"/>
  <c r="D194" i="91"/>
  <c r="H226" i="91"/>
  <c r="H194" i="91"/>
  <c r="J183" i="91"/>
  <c r="I227" i="91"/>
  <c r="J181" i="91"/>
  <c r="H184" i="91"/>
  <c r="J179" i="91"/>
  <c r="H166" i="91"/>
  <c r="I230" i="91"/>
  <c r="H228" i="91"/>
  <c r="J164" i="91"/>
  <c r="H229" i="91"/>
  <c r="J160" i="91"/>
  <c r="H230" i="91"/>
  <c r="J144" i="91"/>
  <c r="H148" i="91"/>
  <c r="H225" i="91"/>
  <c r="G148" i="91"/>
  <c r="I225" i="91"/>
  <c r="J145" i="91"/>
  <c r="I228" i="91"/>
  <c r="J143" i="91"/>
  <c r="I226" i="91"/>
  <c r="G126" i="91"/>
  <c r="H133" i="91"/>
  <c r="J115" i="91"/>
  <c r="I134" i="91"/>
  <c r="J114" i="91"/>
  <c r="I133" i="91"/>
  <c r="D26" i="91"/>
  <c r="N20" i="39"/>
  <c r="N12" i="39"/>
  <c r="N11" i="39"/>
  <c r="M21" i="39"/>
  <c r="N18" i="39"/>
  <c r="N14" i="39"/>
  <c r="N17" i="39"/>
  <c r="N15" i="39"/>
  <c r="N10" i="39"/>
  <c r="S15" i="38"/>
  <c r="E37" i="20"/>
  <c r="L21" i="39"/>
  <c r="I21" i="43"/>
  <c r="H21" i="43"/>
  <c r="J17" i="43"/>
  <c r="J13" i="43"/>
  <c r="J11" i="43"/>
  <c r="J16" i="43"/>
  <c r="J12" i="102"/>
  <c r="I19" i="102"/>
  <c r="H19" i="102"/>
  <c r="N33" i="108"/>
  <c r="E29" i="20"/>
  <c r="E15" i="20"/>
  <c r="J15" i="91"/>
  <c r="J11" i="91"/>
  <c r="J13" i="91"/>
  <c r="G26" i="91"/>
  <c r="G117" i="91"/>
  <c r="G132" i="91"/>
  <c r="J116" i="91"/>
  <c r="D117" i="91"/>
  <c r="I194" i="91"/>
  <c r="I148" i="91"/>
  <c r="J217" i="91"/>
  <c r="J163" i="91"/>
  <c r="J151" i="91"/>
  <c r="J188" i="91"/>
  <c r="J142" i="91"/>
  <c r="J198" i="91"/>
  <c r="D132" i="91"/>
  <c r="J113" i="91"/>
  <c r="J147" i="91"/>
  <c r="G175" i="91"/>
  <c r="J24" i="91"/>
  <c r="J152" i="91"/>
  <c r="G225" i="91"/>
  <c r="C231" i="91"/>
  <c r="D231" i="91" s="1"/>
  <c r="I16" i="91"/>
  <c r="J112" i="91"/>
  <c r="I166" i="91"/>
  <c r="D134" i="91"/>
  <c r="I26" i="91"/>
  <c r="J171" i="91"/>
  <c r="G226" i="91"/>
  <c r="J22" i="91"/>
  <c r="J21" i="91"/>
  <c r="J25" i="91"/>
  <c r="D133" i="91"/>
  <c r="G231" i="91"/>
  <c r="B136" i="91"/>
  <c r="E136" i="91"/>
  <c r="G134" i="91"/>
  <c r="D135" i="91"/>
  <c r="C136" i="91"/>
  <c r="J20" i="91"/>
  <c r="J12" i="91"/>
  <c r="G16" i="91"/>
  <c r="F136" i="91"/>
  <c r="J10" i="43"/>
  <c r="H16" i="91"/>
  <c r="H117" i="91"/>
  <c r="G130" i="91"/>
  <c r="I117" i="91"/>
  <c r="J111" i="91"/>
  <c r="D131" i="91"/>
  <c r="H175" i="91"/>
  <c r="J10" i="102"/>
  <c r="J126" i="91" l="1"/>
  <c r="J135" i="91"/>
  <c r="N63" i="39"/>
  <c r="N93" i="39"/>
  <c r="J204" i="91"/>
  <c r="N94" i="39"/>
  <c r="J229" i="91"/>
  <c r="N95" i="39"/>
  <c r="N97" i="39"/>
  <c r="J227" i="91"/>
  <c r="J157" i="91"/>
  <c r="J132" i="91"/>
  <c r="L99" i="39"/>
  <c r="N88" i="39"/>
  <c r="M99" i="39"/>
  <c r="J184" i="91"/>
  <c r="J213" i="91"/>
  <c r="N81" i="39"/>
  <c r="J175" i="91"/>
  <c r="J19" i="102"/>
  <c r="J133" i="91"/>
  <c r="J222" i="91"/>
  <c r="J166" i="91"/>
  <c r="J226" i="91"/>
  <c r="J194" i="91"/>
  <c r="J228" i="91"/>
  <c r="J230" i="91"/>
  <c r="I231" i="91"/>
  <c r="H231" i="91"/>
  <c r="N21" i="39"/>
  <c r="E38" i="20"/>
  <c r="J21" i="43"/>
  <c r="J16" i="91"/>
  <c r="D136" i="91"/>
  <c r="J131" i="91"/>
  <c r="J134" i="91"/>
  <c r="J130" i="91"/>
  <c r="J225" i="91"/>
  <c r="J148" i="91"/>
  <c r="J26" i="91"/>
  <c r="J117" i="91"/>
  <c r="H136" i="91"/>
  <c r="G136" i="91"/>
  <c r="I136" i="91"/>
  <c r="N99" i="39" l="1"/>
  <c r="J136" i="91"/>
  <c r="J231" i="91"/>
</calcChain>
</file>

<file path=xl/sharedStrings.xml><?xml version="1.0" encoding="utf-8"?>
<sst xmlns="http://schemas.openxmlformats.org/spreadsheetml/2006/main" count="3851" uniqueCount="1390">
  <si>
    <t>إحصاءات التعليم</t>
  </si>
  <si>
    <t>EDUCATION STATISTICS</t>
  </si>
  <si>
    <t>مصادر البيانات :</t>
  </si>
  <si>
    <t xml:space="preserve"> Primary</t>
  </si>
  <si>
    <t xml:space="preserve"> Preparatory</t>
  </si>
  <si>
    <t xml:space="preserve"> General Secondary</t>
  </si>
  <si>
    <t>مدارس</t>
  </si>
  <si>
    <t>المجموع</t>
  </si>
  <si>
    <t>Total</t>
  </si>
  <si>
    <t>ذكور</t>
  </si>
  <si>
    <t>الصف الأول</t>
  </si>
  <si>
    <t>الصف الثاني</t>
  </si>
  <si>
    <t>الصف الثالث</t>
  </si>
  <si>
    <t xml:space="preserve">المجموع العام  </t>
  </si>
  <si>
    <t xml:space="preserve">Grand Total  </t>
  </si>
  <si>
    <t xml:space="preserve">المجموع </t>
  </si>
  <si>
    <t>الدوحة</t>
  </si>
  <si>
    <t>طلاب</t>
  </si>
  <si>
    <t>Students</t>
  </si>
  <si>
    <t xml:space="preserve"> Doha</t>
  </si>
  <si>
    <t>Schools</t>
  </si>
  <si>
    <t>الريان</t>
  </si>
  <si>
    <t>الوكرة</t>
  </si>
  <si>
    <t xml:space="preserve"> Umm Salal</t>
  </si>
  <si>
    <t>الخور</t>
  </si>
  <si>
    <t>الشمال</t>
  </si>
  <si>
    <t xml:space="preserve">Total </t>
  </si>
  <si>
    <t>المجموع العام</t>
  </si>
  <si>
    <t xml:space="preserve">المجموع  </t>
  </si>
  <si>
    <t xml:space="preserve">Total  </t>
  </si>
  <si>
    <t xml:space="preserve">المجموع  العام </t>
  </si>
  <si>
    <t xml:space="preserve"> مدرسون    </t>
  </si>
  <si>
    <t>Teachers</t>
  </si>
  <si>
    <t xml:space="preserve">مدرسون    </t>
  </si>
  <si>
    <t xml:space="preserve">  المجموع</t>
  </si>
  <si>
    <t xml:space="preserve">  Total</t>
  </si>
  <si>
    <t xml:space="preserve">المجموع  العام  </t>
  </si>
  <si>
    <t xml:space="preserve">  الإبتدائية</t>
  </si>
  <si>
    <t xml:space="preserve">  Primary</t>
  </si>
  <si>
    <t xml:space="preserve">  Preparatory</t>
  </si>
  <si>
    <t xml:space="preserve">  General Secondary</t>
  </si>
  <si>
    <t>الحلقة الأولى</t>
  </si>
  <si>
    <t xml:space="preserve">Grade I  </t>
  </si>
  <si>
    <t>الحلقة الثانية</t>
  </si>
  <si>
    <t xml:space="preserve">Grade II  </t>
  </si>
  <si>
    <t>الحلقة الثالثة</t>
  </si>
  <si>
    <t xml:space="preserve">Grade III  </t>
  </si>
  <si>
    <t>الحلقة الرابعة</t>
  </si>
  <si>
    <t xml:space="preserve">Grade IV  </t>
  </si>
  <si>
    <t>(1) المسجلون في بداية العام الدراسي .</t>
  </si>
  <si>
    <t>(1) Registered at beginning of academic Year.</t>
  </si>
  <si>
    <t>قطر</t>
  </si>
  <si>
    <t>Qatar</t>
  </si>
  <si>
    <t>البحرين</t>
  </si>
  <si>
    <t>Bahrain</t>
  </si>
  <si>
    <t>المملكة العربية السعودية</t>
  </si>
  <si>
    <t>Saudi Arabia</t>
  </si>
  <si>
    <t>عمان</t>
  </si>
  <si>
    <t>Oman</t>
  </si>
  <si>
    <t>U.A.E.</t>
  </si>
  <si>
    <t>اليمن</t>
  </si>
  <si>
    <t>Yamen</t>
  </si>
  <si>
    <t>فلسطين</t>
  </si>
  <si>
    <t>Palestine</t>
  </si>
  <si>
    <t>الأردن</t>
  </si>
  <si>
    <t>Jordan</t>
  </si>
  <si>
    <t>Somalia</t>
  </si>
  <si>
    <t>التربية</t>
  </si>
  <si>
    <t>Education</t>
  </si>
  <si>
    <t>الشريعة</t>
  </si>
  <si>
    <t>Sharia</t>
  </si>
  <si>
    <t>الهندسة</t>
  </si>
  <si>
    <t>Engineering</t>
  </si>
  <si>
    <t>الإدارة والاقتصاد</t>
  </si>
  <si>
    <t>الكويت</t>
  </si>
  <si>
    <t>Kuwait</t>
  </si>
  <si>
    <t>العراق</t>
  </si>
  <si>
    <t>Iraq</t>
  </si>
  <si>
    <t>سوريا</t>
  </si>
  <si>
    <t>Syria</t>
  </si>
  <si>
    <t>لبنان</t>
  </si>
  <si>
    <t>Lebanon</t>
  </si>
  <si>
    <t>مصر</t>
  </si>
  <si>
    <t>Egypt</t>
  </si>
  <si>
    <t>السودان</t>
  </si>
  <si>
    <t>Sudan</t>
  </si>
  <si>
    <t>موريتانيا</t>
  </si>
  <si>
    <t>الجزائر</t>
  </si>
  <si>
    <t>Algeria</t>
  </si>
  <si>
    <t>Qataris</t>
  </si>
  <si>
    <t xml:space="preserve">  بكالوريوس في التربية</t>
  </si>
  <si>
    <t xml:space="preserve"> B.A In Education</t>
  </si>
  <si>
    <t xml:space="preserve">  بكالوريوس في الشريعة وأصول الدين</t>
  </si>
  <si>
    <t xml:space="preserve">  بكالوريوس في الهندسة</t>
  </si>
  <si>
    <t>خريجو جامعة قطر حسب الجنسية والكلية ونوع التخصص</t>
  </si>
  <si>
    <t>UNIVERSITY OF QATAR GRADUATES BY NATIONALITY, FACULTY AND FIELD OF SPECIALIZATION</t>
  </si>
  <si>
    <t xml:space="preserve">  Others</t>
  </si>
  <si>
    <t xml:space="preserve">  مصر</t>
  </si>
  <si>
    <t xml:space="preserve">  Egypt</t>
  </si>
  <si>
    <t xml:space="preserve">  Canada</t>
  </si>
  <si>
    <t xml:space="preserve">  Jordan</t>
  </si>
  <si>
    <t xml:space="preserve">  سوريا</t>
  </si>
  <si>
    <t xml:space="preserve">  Syria</t>
  </si>
  <si>
    <t xml:space="preserve">  بلدان أخرى</t>
  </si>
  <si>
    <t>أستاذ</t>
  </si>
  <si>
    <t>أستاذ مساعد</t>
  </si>
  <si>
    <t>Professor</t>
  </si>
  <si>
    <t>Associate Professor</t>
  </si>
  <si>
    <t xml:space="preserve">  قطر</t>
  </si>
  <si>
    <t xml:space="preserve">  Qatar</t>
  </si>
  <si>
    <t xml:space="preserve">  العراق</t>
  </si>
  <si>
    <t xml:space="preserve">  Iraq</t>
  </si>
  <si>
    <t xml:space="preserve">  فلسطين</t>
  </si>
  <si>
    <t xml:space="preserve">  Palestine</t>
  </si>
  <si>
    <t xml:space="preserve">  السودان</t>
  </si>
  <si>
    <t xml:space="preserve">  Sudan</t>
  </si>
  <si>
    <t xml:space="preserve">  المملكة المتحدة</t>
  </si>
  <si>
    <t xml:space="preserve">  U.K.</t>
  </si>
  <si>
    <t xml:space="preserve">  الولايات المتحدة</t>
  </si>
  <si>
    <t xml:space="preserve">  U.S.A.</t>
  </si>
  <si>
    <t xml:space="preserve">  كندا</t>
  </si>
  <si>
    <t>كلية التربية</t>
  </si>
  <si>
    <t>2000/1999</t>
  </si>
  <si>
    <t xml:space="preserve">1 -  Sharia </t>
  </si>
  <si>
    <t>الإدارة العليا</t>
  </si>
  <si>
    <t>كلية شمال الاطلنطي</t>
  </si>
  <si>
    <t>المدرسون</t>
  </si>
  <si>
    <t>Administrators</t>
  </si>
  <si>
    <r>
      <t xml:space="preserve">عدد المدارس
</t>
    </r>
    <r>
      <rPr>
        <b/>
        <sz val="8"/>
        <rFont val="Arial"/>
        <family val="2"/>
      </rPr>
      <t>No. of School</t>
    </r>
  </si>
  <si>
    <r>
      <t xml:space="preserve">عدد الشعب
</t>
    </r>
    <r>
      <rPr>
        <b/>
        <sz val="8"/>
        <rFont val="Arial"/>
        <family val="2"/>
      </rPr>
      <t>No. of Branch</t>
    </r>
  </si>
  <si>
    <t>قطريون
Qataris</t>
  </si>
  <si>
    <t>غير قطريين
Non-Qataris</t>
  </si>
  <si>
    <t>المجموع
Total</t>
  </si>
  <si>
    <t>Courses Study</t>
  </si>
  <si>
    <t>دراسة مقررات</t>
  </si>
  <si>
    <t>(1) Not Including Staff In Admnistration.</t>
  </si>
  <si>
    <t>Art and Science</t>
  </si>
  <si>
    <t>القانون</t>
  </si>
  <si>
    <t>Law</t>
  </si>
  <si>
    <t>B.A In Art &amp; science</t>
  </si>
  <si>
    <t xml:space="preserve">  بكالوريوس في القانون</t>
  </si>
  <si>
    <t>B.Sc. In Law</t>
  </si>
  <si>
    <t>كلية القانون</t>
  </si>
  <si>
    <t>محاضر</t>
  </si>
  <si>
    <t xml:space="preserve"> أستاذ مشارك</t>
  </si>
  <si>
    <t>مساعدي التدريس</t>
  </si>
  <si>
    <t>Teaching Assistant</t>
  </si>
  <si>
    <t xml:space="preserve">  Assistant Professor</t>
  </si>
  <si>
    <t>Lecturer</t>
  </si>
  <si>
    <t>Preparatory</t>
  </si>
  <si>
    <t>Virginia Commonwealth</t>
  </si>
  <si>
    <t>North Atlantic College</t>
  </si>
  <si>
    <t>الطلاب</t>
  </si>
  <si>
    <t>1 - Law</t>
  </si>
  <si>
    <t>3 - دراسات اسلامية</t>
  </si>
  <si>
    <t>3 - Islamic Studies</t>
  </si>
  <si>
    <t>B.A In Sharia &amp; Islamic Studies</t>
  </si>
  <si>
    <t>B.Sc. In Engineering</t>
  </si>
  <si>
    <t>B.Sc. In Admin, &amp; Economics</t>
  </si>
  <si>
    <t xml:space="preserve">  بكالوريوس في الإدارة والاقتصاد</t>
  </si>
  <si>
    <t>التربية
Education</t>
  </si>
  <si>
    <t>الهندسة
Engineering</t>
  </si>
  <si>
    <t>القانون
Law</t>
  </si>
  <si>
    <t>ذكور قطريون  Qatari males</t>
  </si>
  <si>
    <t>ذكور غير قطريين  Non-Qatari males</t>
  </si>
  <si>
    <r>
      <t xml:space="preserve">ذكور
</t>
    </r>
    <r>
      <rPr>
        <b/>
        <sz val="8"/>
        <rFont val="Arial"/>
        <family val="2"/>
      </rPr>
      <t>M</t>
    </r>
  </si>
  <si>
    <t>مدارس عربية</t>
  </si>
  <si>
    <t>Arabic Schools</t>
  </si>
  <si>
    <t>المجموع العام
G.Total</t>
  </si>
  <si>
    <t>مجموع</t>
  </si>
  <si>
    <t>خاص</t>
  </si>
  <si>
    <t>Gov.</t>
  </si>
  <si>
    <t>حكومي</t>
  </si>
  <si>
    <t>نوع
التعليم</t>
  </si>
  <si>
    <t>المدرسين</t>
  </si>
  <si>
    <t>Student</t>
  </si>
  <si>
    <t>Classes</t>
  </si>
  <si>
    <t>الصفوف</t>
  </si>
  <si>
    <t>المدارس</t>
  </si>
  <si>
    <t>Mixed Schools</t>
  </si>
  <si>
    <t>مدارس مختلطة</t>
  </si>
  <si>
    <t>مدارس بنات</t>
  </si>
  <si>
    <t>مدارس بنين</t>
  </si>
  <si>
    <t xml:space="preserve">الطلاب والمدارس والصفوف والمدرسين  حسب  المرحلة التعليمية  </t>
  </si>
  <si>
    <t>المدارس الخاصة
Private Schools</t>
  </si>
  <si>
    <t>Graph 5</t>
  </si>
  <si>
    <t>Graph 4</t>
  </si>
  <si>
    <t>مجموع الطلاب
(المدارس)</t>
  </si>
  <si>
    <t>مجموع الطلاب
(جامعات)</t>
  </si>
  <si>
    <t>22&lt;</t>
  </si>
  <si>
    <t>&gt;22</t>
  </si>
  <si>
    <t>&lt;3</t>
  </si>
  <si>
    <t>الظعاين</t>
  </si>
  <si>
    <t>الثانوي</t>
  </si>
  <si>
    <t>الابتدائي</t>
  </si>
  <si>
    <t xml:space="preserve">Other </t>
  </si>
  <si>
    <t xml:space="preserve"> أخرى</t>
  </si>
  <si>
    <t>India</t>
  </si>
  <si>
    <t>Pakistan</t>
  </si>
  <si>
    <t>باكستان</t>
  </si>
  <si>
    <t>Iran</t>
  </si>
  <si>
    <t>ايران</t>
  </si>
  <si>
    <t>France</t>
  </si>
  <si>
    <t>فرنسا</t>
  </si>
  <si>
    <t>United Kingdom</t>
  </si>
  <si>
    <t>المملكة المتحدة</t>
  </si>
  <si>
    <t>United States</t>
  </si>
  <si>
    <t>الولايات المتحدة الامريكية</t>
  </si>
  <si>
    <t>2   -  Public Administration</t>
  </si>
  <si>
    <t>2   -  إدارة عامة</t>
  </si>
  <si>
    <t>1   -  Accounting</t>
  </si>
  <si>
    <t>1   -  محاسبة</t>
  </si>
  <si>
    <t xml:space="preserve">  كلية الإدارة والاقتصاد</t>
  </si>
  <si>
    <t>3   -  Civil Engineering</t>
  </si>
  <si>
    <t>3   -  هندسة مدنية</t>
  </si>
  <si>
    <t>2   -  Electrical Engineering</t>
  </si>
  <si>
    <t>2   -  هندسة كهربائية</t>
  </si>
  <si>
    <t>1   -  Mechanical Engineering</t>
  </si>
  <si>
    <t>1   -  هندسة ميكانيكية</t>
  </si>
  <si>
    <t xml:space="preserve">  كلية الهندسة</t>
  </si>
  <si>
    <t>1 -  القانون</t>
  </si>
  <si>
    <t xml:space="preserve">1 -  شريعة </t>
  </si>
  <si>
    <t xml:space="preserve">  كلية الشريعة</t>
  </si>
  <si>
    <t>6   -  English Language</t>
  </si>
  <si>
    <t>5   -  Social Service</t>
  </si>
  <si>
    <t>5   -  خدمة اجتماعية</t>
  </si>
  <si>
    <t>4   -  Sociology</t>
  </si>
  <si>
    <t>3   -  Geography</t>
  </si>
  <si>
    <t>3   -  جغرافيا</t>
  </si>
  <si>
    <t>2   -  History</t>
  </si>
  <si>
    <t>2   -  تاريخ</t>
  </si>
  <si>
    <t>1   -  Arabic Language</t>
  </si>
  <si>
    <t>Qatar College of Aeronautics</t>
  </si>
  <si>
    <t>كلية قطر لعلوم الطيران</t>
  </si>
  <si>
    <t>وايل كورنيل الطبية</t>
  </si>
  <si>
    <t>فيرجينيا كومونويلث</t>
  </si>
  <si>
    <t>تكساس</t>
  </si>
  <si>
    <t>جورج تاون</t>
  </si>
  <si>
    <t>كارينجي ميلون</t>
  </si>
  <si>
    <t>الجسر الاكاديمي</t>
  </si>
  <si>
    <t>Other Degree</t>
  </si>
  <si>
    <t>اخرى</t>
  </si>
  <si>
    <t>Diploma</t>
  </si>
  <si>
    <t>دبلوم</t>
  </si>
  <si>
    <t>زمالة</t>
  </si>
  <si>
    <t>بكالوريوس</t>
  </si>
  <si>
    <t>ماجستير</t>
  </si>
  <si>
    <t>Doctoral</t>
  </si>
  <si>
    <t>دكتوراة</t>
  </si>
  <si>
    <t>Graduates</t>
  </si>
  <si>
    <t xml:space="preserve">English Language and Literature , General </t>
  </si>
  <si>
    <t>Computer Science</t>
  </si>
  <si>
    <t>Arts and Sciences</t>
  </si>
  <si>
    <t>Medical Science</t>
  </si>
  <si>
    <t>علم الطب</t>
  </si>
  <si>
    <t>STUDENTS ON SCHOLARSHIPS ABROAD BY SPECIALIZATION OF STUDY</t>
  </si>
  <si>
    <t>Other</t>
  </si>
  <si>
    <t>Visual and Performing Arts</t>
  </si>
  <si>
    <t>الفنون البصرية والتمثيلية</t>
  </si>
  <si>
    <t>Philosophy and Religious Studies</t>
  </si>
  <si>
    <t>الفلسفة والدراسات الدينية</t>
  </si>
  <si>
    <t>Legal Professions and Studies</t>
  </si>
  <si>
    <t>Health professions and Related Clinical Sciences</t>
  </si>
  <si>
    <t>Foreign Languages, Literatures, and Linguistics</t>
  </si>
  <si>
    <t xml:space="preserve">Engineering </t>
  </si>
  <si>
    <t xml:space="preserve">هندسة </t>
  </si>
  <si>
    <t>تعليم</t>
  </si>
  <si>
    <t>Computer and Information Sciences and Support Services</t>
  </si>
  <si>
    <t>الحاسوب والمعلوماتية وخدمات الإسناد</t>
  </si>
  <si>
    <t>Business, Management, Marketing, and Related Support Services</t>
  </si>
  <si>
    <t>Biological and Biomedical Sciences</t>
  </si>
  <si>
    <t>Australia</t>
  </si>
  <si>
    <t>Canada</t>
  </si>
  <si>
    <t>كندا</t>
  </si>
  <si>
    <t>Ireland</t>
  </si>
  <si>
    <t>STUDENTS ON SCHOLARSHIPS ABROAD BY COUNTRY OF STUDY</t>
  </si>
  <si>
    <t>دكتوراه</t>
  </si>
  <si>
    <t>STUDENTS ON SCHOLARSHIPS ABROAD BY SPECIALIZATION AND SCIENTIFIC DEGREE</t>
  </si>
  <si>
    <t>الإداريون</t>
  </si>
  <si>
    <t>الطلاب والمدرسون حسب النوع ونوع التعليم والمرحلة التعليمية</t>
  </si>
  <si>
    <t xml:space="preserve">الطلاب  حسب النوع والجنسية ونوع التعليم والمرحلة التعليمية </t>
  </si>
  <si>
    <t>STUDENTS BY GENDER , NATIONALITY, TYPE OF EDUCATION  THE  EDUCATIONAL LEVEL</t>
  </si>
  <si>
    <t>STUDENTS, SCHOOLS CLASSES AND  TEACHERS, BY LEVEL OF EDUCATION</t>
  </si>
  <si>
    <t>الطلاب و المدارس المستقلة حسب المرحلة التعليمية والنوع والبلدية</t>
  </si>
  <si>
    <t>الهيئة التدريسية  في المدارس المستقلة حسب الجنسية والنوع والمرحلة التعليمية</t>
  </si>
  <si>
    <t>STUDENTS IN PRIVATE SCHOOLS BY TYPE OF SCHOOL AND GENDER</t>
  </si>
  <si>
    <t>الطلاب في المدارس الخاصة حسب نوع المدرسة والنوع</t>
  </si>
  <si>
    <t>TEACHING AND ADMINISTRATIVE STAFF IN PRIVATE SCHOOLS
BY TYPE OF SCHOOL AND GENDER</t>
  </si>
  <si>
    <t>الموظفون في المدارس الخاصة حسب نوع المدرسة والنوع</t>
  </si>
  <si>
    <t>STUDENTS IN PRIVATE SCHOOLS BY NATIONALITY, GENDER AND EDUCATION LEVEL</t>
  </si>
  <si>
    <t>الطلاب في المدارس الخاصة حسب الجنسية والنوع والمرحلة التعليمية</t>
  </si>
  <si>
    <t>الهيئة التدريسية في المدارس الخاصة حسب الجنسية والنوع والمرحلة التعليمية</t>
  </si>
  <si>
    <t>TEACHING STAFF IN PRIVATE SCHOOLS BY NATIONALITY,
GENDER AND EDUCATION LEVEL</t>
  </si>
  <si>
    <t>الدارسون في المدارس الليلية ومراكز محو الأمية حسب المرحلة التعليمية والنوع</t>
  </si>
  <si>
    <t>PERSONS ATTENDING NIGHT SCHOOLS AND ILLITERACY ERADICATION
CENTERS BY EDUCATION LEVEL AND GENDER</t>
  </si>
  <si>
    <t>خريجو جامعة قطر حسب الجنسية  والنوع والدرجة العلمية</t>
  </si>
  <si>
    <t xml:space="preserve">       اللقب الجامعي والنوع
  الجنسية </t>
  </si>
  <si>
    <t>STUDENT ON SCHOLARSHIPS AND GRADUATES (ABROAD) BY DEGREE AND GENDER</t>
  </si>
  <si>
    <t>STUDENTS AND TEACHERS BY GENDER, TYPE OF EDUCATION AND LEVEL OF EDUCATIONAL</t>
  </si>
  <si>
    <t>Primary</t>
  </si>
  <si>
    <t>STUDENTS AND INDEPENDENT SCHOOLS BY EDUCATIONAL LEVEL, GENDER AND MUNICIPALITY</t>
  </si>
  <si>
    <t xml:space="preserve">                    Nationality &amp; Gender
   Educational Level </t>
  </si>
  <si>
    <t>Sources of data :</t>
  </si>
  <si>
    <t>طلاب الجامعات (خاص)
 Univ. Students Private</t>
  </si>
  <si>
    <t>طلاب الجامعات (حكومي)
Univ. Students Government</t>
  </si>
  <si>
    <t>طلاب المدارس (حكومي)
Schools Students Government</t>
  </si>
  <si>
    <t>طلاب المدارس (خاص)
 Schools Students Private</t>
  </si>
  <si>
    <t>Academice Bridge Program</t>
  </si>
  <si>
    <t>جامعة نورث وسترن</t>
  </si>
  <si>
    <t>جامعة كالجاري قطر</t>
  </si>
  <si>
    <t>طلاب الجامعات
University Students</t>
  </si>
  <si>
    <t>طلاب المدارس
Schools Students</t>
  </si>
  <si>
    <t>ذكور
Males</t>
  </si>
  <si>
    <t>إناث
Females</t>
  </si>
  <si>
    <t>Al Daayen</t>
  </si>
  <si>
    <t>INDEPENDENT SCHOOLS TEACHERS STAFF BY NATIONALITY, GENDER AND
 EDUCATIONAL LEVEL</t>
  </si>
  <si>
    <t>الصومال</t>
  </si>
  <si>
    <t>تونس</t>
  </si>
  <si>
    <t>Tunisia</t>
  </si>
  <si>
    <t>Mouritani</t>
  </si>
  <si>
    <t>الهند</t>
  </si>
  <si>
    <t>4   -  هندسة معمارية</t>
  </si>
  <si>
    <t>دول مجلس التعاون</t>
  </si>
  <si>
    <t>بقية الدول العربية</t>
  </si>
  <si>
    <t>دول اخرى</t>
  </si>
  <si>
    <t>اليابان</t>
  </si>
  <si>
    <t>Japan</t>
  </si>
  <si>
    <t>بكالوريوس في الصيدلة</t>
  </si>
  <si>
    <t>7   -  شؤون دولية</t>
  </si>
  <si>
    <t>7 - International Affairs</t>
  </si>
  <si>
    <t>ستندن</t>
  </si>
  <si>
    <t>الموظفين الاداريون</t>
  </si>
  <si>
    <t>اطلنطي</t>
  </si>
  <si>
    <t>كالكاري</t>
  </si>
  <si>
    <t>علوم الطيران</t>
  </si>
  <si>
    <t xml:space="preserve">تعليم  </t>
  </si>
  <si>
    <t>Germany</t>
  </si>
  <si>
    <t>Italy</t>
  </si>
  <si>
    <t>الثانوية التخصصية</t>
  </si>
  <si>
    <t>Pre-primary</t>
  </si>
  <si>
    <t>قطر فونديشن</t>
  </si>
  <si>
    <t>GRADUATES  IN THE UNIVERSITIES &amp; PRIVATE COLLEGES</t>
  </si>
  <si>
    <t>الفصل الرابع</t>
  </si>
  <si>
    <t>CHAPTER IV</t>
  </si>
  <si>
    <t>الفهرس</t>
  </si>
  <si>
    <t>Index</t>
  </si>
  <si>
    <t>FIRST: SCHOOLS</t>
  </si>
  <si>
    <t>SECOND: UNIVERSITY</t>
  </si>
  <si>
    <t>أ- الجامعات الحكومية</t>
  </si>
  <si>
    <t>A- GOVERNMENT UNIVERSITIES</t>
  </si>
  <si>
    <t>ب - الجامعات الخاصة</t>
  </si>
  <si>
    <t>B- PRVATE UNIVERSITIES</t>
  </si>
  <si>
    <t>طلاب الجامعات والكليات الخاصة في قطر</t>
  </si>
  <si>
    <t>PRIVATE UNIVERSITIES, GOLLEGES STUDENTS IN QATAR</t>
  </si>
  <si>
    <t xml:space="preserve">الهيئة التدريسية  بالجامعات و الكليات الخاصة حسب الجنس والجنسية واللقب الجامعي </t>
  </si>
  <si>
    <t>STAFF OF PRIVATE UNIVERSITIES AND COLLEGES BY SEX ,NATIONALITY AND PROFESSORSTATUS</t>
  </si>
  <si>
    <t>ج- البعثات</t>
  </si>
  <si>
    <t>C- SCHOLARSHIPS ABROAD</t>
  </si>
  <si>
    <t xml:space="preserve">المبتعثون (خارج دولة قطر)حسب التخصص </t>
  </si>
  <si>
    <t>GRADUATES STUDENTS ON SCHOLARSHIPS ABROAD BY SPCIALIZATION OF STUDY</t>
  </si>
  <si>
    <t>المبتعثون  حسب بلد الدراسة</t>
  </si>
  <si>
    <t>المبتعثون (خارج دولة قطر) حسب التخصص والدرجه العلمية</t>
  </si>
  <si>
    <t>الخريجون من البعثات (خارج دولة قطر )حسب التخصص والدرجه العلمية</t>
  </si>
  <si>
    <t>GRADUATES STUDENTS ON SCHOLARSHIPS ABROAD  BY SPCIALIZATION AND SCIENTIFIC DEGREE</t>
  </si>
  <si>
    <t>أ- المدارس المستقلة</t>
  </si>
  <si>
    <t>A- INDEPENDENT SCHOOLS</t>
  </si>
  <si>
    <t>ب- المدارس الخاصة</t>
  </si>
  <si>
    <t>B-  PRIVATE SCHOOLS</t>
  </si>
  <si>
    <t>STUDENT ON, SCHOLARSHIPS AT PRIVATE  UNIVERSITIES ,COLLEGES  IN SIDE BY  GENDER</t>
  </si>
  <si>
    <t>الطلاب
Students</t>
  </si>
  <si>
    <t>المدرسون
Teachers</t>
  </si>
  <si>
    <t>ذكور Males</t>
  </si>
  <si>
    <r>
      <t xml:space="preserve">رقم الجدول
</t>
    </r>
    <r>
      <rPr>
        <sz val="10"/>
        <rFont val="Arial"/>
        <family val="2"/>
      </rPr>
      <t>Table No.</t>
    </r>
  </si>
  <si>
    <t xml:space="preserve">ج- التعليم الليلي ومحو الامية </t>
  </si>
  <si>
    <t>C- NIGHT SCHOOLS AND ILLITERACY ERADICATION</t>
  </si>
  <si>
    <t xml:space="preserve">أولاً - المدارس </t>
  </si>
  <si>
    <t xml:space="preserve">ثانياً - الجامعات </t>
  </si>
  <si>
    <r>
      <t xml:space="preserve">المجموع </t>
    </r>
    <r>
      <rPr>
        <b/>
        <sz val="8"/>
        <rFont val="Arial"/>
        <family val="2"/>
      </rPr>
      <t>Total</t>
    </r>
  </si>
  <si>
    <r>
      <t xml:space="preserve">المجموع
العام
</t>
    </r>
    <r>
      <rPr>
        <b/>
        <sz val="8"/>
        <rFont val="Arial"/>
        <family val="2"/>
      </rPr>
      <t>G.Total</t>
    </r>
  </si>
  <si>
    <r>
      <t xml:space="preserve">المجموع  </t>
    </r>
    <r>
      <rPr>
        <b/>
        <sz val="8"/>
        <rFont val="Arial"/>
        <family val="2"/>
      </rPr>
      <t>Total</t>
    </r>
  </si>
  <si>
    <r>
      <t xml:space="preserve">المجموع العام
</t>
    </r>
    <r>
      <rPr>
        <b/>
        <sz val="8"/>
        <rFont val="Arial"/>
        <family val="2"/>
      </rPr>
      <t>G.Total</t>
    </r>
  </si>
  <si>
    <r>
      <t xml:space="preserve">المجموع
</t>
    </r>
    <r>
      <rPr>
        <b/>
        <sz val="8"/>
        <rFont val="Arial"/>
        <family val="2"/>
      </rPr>
      <t>Total</t>
    </r>
  </si>
  <si>
    <t>صيدلة
Pharmacy</t>
  </si>
  <si>
    <t xml:space="preserve"> المبتعثون للجامعات والكليات الخاصة داخل دولة قطر حسب النوع</t>
  </si>
  <si>
    <t xml:space="preserve"> المبتعثون والخريجون من البعثات( خارج دولة قطر ) حسب الدرجه العلمية والنوع</t>
  </si>
  <si>
    <t>الثانوية 
 Secondary</t>
  </si>
  <si>
    <t>UNIVERSITY OF QATAR GRADUATES BY NATIONALITY, GENDER AND ACADEMIC DEGREE</t>
  </si>
  <si>
    <t xml:space="preserve">الخريجون من البعثات ( خارج دولة قطر ) حسب التخصص </t>
  </si>
  <si>
    <t>الخريجون في الجامعات والكليات الخاصة</t>
  </si>
  <si>
    <t>هيئة التدريس بالجامعات الحكومية حسب اللقب الجامعي والنوع والجنسية</t>
  </si>
  <si>
    <t>هيئة التدريس بالجامعات الحكومية حسب الجنسية واللقب الجامعي</t>
  </si>
  <si>
    <t>STUDENT OF PUPLIC UNIVERSITIES  BY GENDER
AND NATIONALITY</t>
  </si>
  <si>
    <t>طلاب الجامعات الحكومية حسب النوع والجنسية</t>
  </si>
  <si>
    <t>طلاب الجامعات الحكومية حسب النوع والكلية</t>
  </si>
  <si>
    <t>STUDENT OF PUPLIC UNIVERSITIES BY GENDER AND GOLLEG</t>
  </si>
  <si>
    <t xml:space="preserve">الطلاب في المدارس والجامعات الحكومية والخاصة حسب والنوع والمراحل التعليمية </t>
  </si>
  <si>
    <t>STUDENTS IN GOVERNMENT AND PRIVATE  SCHOOLS AND UNIVERSITIES BY GENDER AND EDUCATION  LEVEL</t>
  </si>
  <si>
    <t>الطلاب حسب العمر والنوع جميع المراحل التعليمية (حكومي وخاص)</t>
  </si>
  <si>
    <t>STUDENTS BY AGE, GENDER AND EDUCATIONAL LEVEL  (GOVERNMENT AND PRIVATE)</t>
  </si>
  <si>
    <t>الدارسون في المدارس الليلية ومراكز محو الأمية حسب الجنسية والنوع والمرحلة التعليمية</t>
  </si>
  <si>
    <t>PERSONS  ATTENDING NIGHT SCHOOLS AND ILLITERACY ERADICATION
CENTERS BY NATIONALITY, GENDER AND EDUCATION LEVEL</t>
  </si>
  <si>
    <t>الطلاب والموظفون في المدارس المستقلة حسب المرحلة التعليمية</t>
  </si>
  <si>
    <t>STUDENTS AND STAFF IN INDEPENDENT SCHOOLS BY EDUCATIONAL LEVEL</t>
  </si>
  <si>
    <t>TEACHERS IN PUPLIC UNIVERSITIES BY GENDER AND NATIONALITY OF UNIVERSITY TITLE</t>
  </si>
  <si>
    <t>TEACHERS IN PUPLIC UNIVERSITIES BY NATIONALITY AND UNIVERSITY TITLE</t>
  </si>
  <si>
    <t>HEC Paris - Doha</t>
  </si>
  <si>
    <t>_</t>
  </si>
  <si>
    <t>جامعة قطر</t>
  </si>
  <si>
    <t xml:space="preserve">4   -  Architectural Engineering </t>
  </si>
  <si>
    <t>5   -  هندسة كيميائية</t>
  </si>
  <si>
    <t>6  -   علوم الحاسب</t>
  </si>
  <si>
    <t>8 - الهندسة الصناعية والنظم</t>
  </si>
  <si>
    <t>5   -  Chemical Engineering</t>
  </si>
  <si>
    <t>6 -    Computer Sciences</t>
  </si>
  <si>
    <t xml:space="preserve">7 - Computer Engineering </t>
  </si>
  <si>
    <t>8 - Industerial &amp; System Engineering</t>
  </si>
  <si>
    <t>9 - Computing Masters</t>
  </si>
  <si>
    <t>10 - Engineering Management Masters</t>
  </si>
  <si>
    <t>2 - Doctor of Pharmacy</t>
  </si>
  <si>
    <t xml:space="preserve"> كلية المجتمع</t>
  </si>
  <si>
    <t xml:space="preserve">Community College </t>
  </si>
  <si>
    <t>Graduates of public universities by nationality and the college and the type of specialization</t>
  </si>
  <si>
    <t>Grade III</t>
  </si>
  <si>
    <t xml:space="preserve">Grade II </t>
  </si>
  <si>
    <t xml:space="preserve">الصف الثاني </t>
  </si>
  <si>
    <t>Grade I</t>
  </si>
  <si>
    <t>Grade Ill</t>
  </si>
  <si>
    <t xml:space="preserve">الصف الثالث </t>
  </si>
  <si>
    <t xml:space="preserve">  الثانوية العامة </t>
  </si>
  <si>
    <t>Grade II</t>
  </si>
  <si>
    <t>Grade VI</t>
  </si>
  <si>
    <t>الصف السادس</t>
  </si>
  <si>
    <t>Grade V</t>
  </si>
  <si>
    <t>الصف الخامس</t>
  </si>
  <si>
    <t>Grade IV</t>
  </si>
  <si>
    <t>الصف الرابع</t>
  </si>
  <si>
    <t xml:space="preserve">STUDENTS BY TYPE OF EDUCATION, GENDER, GRADE AND LEVEL </t>
  </si>
  <si>
    <t>الطلاب حسب نوع التعليم  والنوع والصف والمرحلة</t>
  </si>
  <si>
    <t xml:space="preserve">  Educational Level
</t>
  </si>
  <si>
    <t>الطلاب الناجحون حسب النوع والصف والمرحلة التعليمية</t>
  </si>
  <si>
    <t>SUCCESSFUL STUDENTS BY TYPE, GRADE AND STAGE OF EDUCATION</t>
  </si>
  <si>
    <t>Grade</t>
  </si>
  <si>
    <t xml:space="preserve">  كلية الصيدلة</t>
  </si>
  <si>
    <t xml:space="preserve">كلية المجتمع
Community College </t>
  </si>
  <si>
    <t>General Secondary</t>
  </si>
  <si>
    <t xml:space="preserve"> الثانوية العامة</t>
  </si>
  <si>
    <t xml:space="preserve">                               Years &amp; Gender
 Educational Level </t>
  </si>
  <si>
    <t>Total of Students
(Schools)</t>
  </si>
  <si>
    <t>Total of Students
(Universities)</t>
  </si>
  <si>
    <t>ـــ</t>
  </si>
  <si>
    <t>Architecture and Related Services</t>
  </si>
  <si>
    <t>Philosophy and Religious Studies.</t>
  </si>
  <si>
    <t>Visual and Performing Arts.</t>
  </si>
  <si>
    <t>11 - ماجستير تخطيط وتصميم عمراني</t>
  </si>
  <si>
    <t>المدارس الحكومية</t>
  </si>
  <si>
    <t>المدارس الحكومية
Covernment Schools</t>
  </si>
  <si>
    <t xml:space="preserve">الصيدلة </t>
  </si>
  <si>
    <t>علم النفس</t>
  </si>
  <si>
    <t>Spain</t>
  </si>
  <si>
    <t>الصين</t>
  </si>
  <si>
    <t>New Scholarships</t>
  </si>
  <si>
    <t xml:space="preserve">الخريجون من البعثات (خارج دولة قطر) حسب مجال الدراسة والنوع </t>
  </si>
  <si>
    <t xml:space="preserve">الموفدون الجدد (خارج دولة قطر) حسب مجال الدراسة والنوع </t>
  </si>
  <si>
    <t xml:space="preserve"> الإعدادية</t>
  </si>
  <si>
    <t>الإعدادية</t>
  </si>
  <si>
    <t>الإعدادي</t>
  </si>
  <si>
    <t xml:space="preserve">إداريون    </t>
  </si>
  <si>
    <t xml:space="preserve"> إداريون    </t>
  </si>
  <si>
    <t xml:space="preserve">  الإعدادية</t>
  </si>
  <si>
    <t>الآداب والعلوم</t>
  </si>
  <si>
    <t xml:space="preserve">  كلية الآداب والعلوم</t>
  </si>
  <si>
    <t>8   - إعلام</t>
  </si>
  <si>
    <t>مساعدو التدريس</t>
  </si>
  <si>
    <t xml:space="preserve">  الأرد ن</t>
  </si>
  <si>
    <t>الموظفون الإداريون</t>
  </si>
  <si>
    <t>أخرى</t>
  </si>
  <si>
    <t>إيطاليا</t>
  </si>
  <si>
    <t>إسبانيا</t>
  </si>
  <si>
    <t>الولايات المتحدة الأمريكية</t>
  </si>
  <si>
    <t>الخريجون</t>
  </si>
  <si>
    <t>إدارة الأعمال والإدارة العامة</t>
  </si>
  <si>
    <t>الاتصال، صحافة، وبرامج ذات علاقة</t>
  </si>
  <si>
    <t>ألمانيا</t>
  </si>
  <si>
    <t>إيرلنده</t>
  </si>
  <si>
    <t>أستراليا</t>
  </si>
  <si>
    <t>الموفدون الجدد (خارج دولة قطر) حسب مجال الدراسة والدرجة العلمية والنوع</t>
  </si>
  <si>
    <t>الجسر الأكاديمي</t>
  </si>
  <si>
    <t>شمال الأطلنطي</t>
  </si>
  <si>
    <t>إناث Females</t>
  </si>
  <si>
    <t>الخريجون
Graduates</t>
  </si>
  <si>
    <t>الإعدادية
Preparatory</t>
  </si>
  <si>
    <t>المغرب</t>
  </si>
  <si>
    <t>الهندسة المعمارية والخدمات ذات الصلة</t>
  </si>
  <si>
    <t>بناء الصفقات</t>
  </si>
  <si>
    <t>Psychology.</t>
  </si>
  <si>
    <t>جامعة حمد بن خليفة</t>
  </si>
  <si>
    <t>المنطقة العرقية والثقافية، ودراسات النوع الاجتماعي</t>
  </si>
  <si>
    <t>الاتصالات، الصحافة، والبرامج ذات الصلة</t>
  </si>
  <si>
    <t>Hospitality Lesure, Recreation and Tourism</t>
  </si>
  <si>
    <t>المهن والدراسات القانونية</t>
  </si>
  <si>
    <t>الدراسات العامة في العلوم الانسانية</t>
  </si>
  <si>
    <t>3 - ماجستير صيدلة</t>
  </si>
  <si>
    <t>12 -Electrical Engineering Master</t>
  </si>
  <si>
    <t>13 - ماجستير هندسة بيئية</t>
  </si>
  <si>
    <t>13 -Environmental Engineering Master</t>
  </si>
  <si>
    <t xml:space="preserve">Grade II   </t>
  </si>
  <si>
    <t>باريس</t>
  </si>
  <si>
    <t>نورث ويسترن</t>
  </si>
  <si>
    <t>لندن</t>
  </si>
  <si>
    <t>فرجينيا</t>
  </si>
  <si>
    <r>
      <t>جامعة ستندن</t>
    </r>
    <r>
      <rPr>
        <b/>
        <vertAlign val="superscript"/>
        <sz val="12"/>
        <rFont val="Arial"/>
        <family val="2"/>
      </rPr>
      <t>(2)</t>
    </r>
  </si>
  <si>
    <t xml:space="preserve">                       الدرجه العلمية والنوع
 مجال الدراسة</t>
  </si>
  <si>
    <t>Grand Total</t>
  </si>
  <si>
    <t>المجموع  العام</t>
  </si>
  <si>
    <t>نوع 
المدرسة</t>
  </si>
  <si>
    <t xml:space="preserve">The State of Qatar has achieved a noticeable increase in number of students in all educational levels. This was accompanied with an increase in education inputs such as schools, teachers, curricula, etc.   </t>
  </si>
  <si>
    <t>PERSONS ATTENDING NIGHT SCHOOLS AND ILLITERACY ERADICATION
CENTERS BY LEVEL OF EDUCATION AND GENDER</t>
  </si>
  <si>
    <t>The State of Qatar believes that education is the main foundation for development and that the quality of the individual as a human capital is the most important element in the development process.</t>
  </si>
  <si>
    <t>رياض الأطفال</t>
  </si>
  <si>
    <t>G.C.C</t>
  </si>
  <si>
    <t>Al-Sheehaniya</t>
  </si>
  <si>
    <t>14 -Civil Engineering Master</t>
  </si>
  <si>
    <t>14 - ماجستير هندسة مدنية</t>
  </si>
  <si>
    <t xml:space="preserve">16 - دكتوراة علوم الحاسب  </t>
  </si>
  <si>
    <t>15 - ماجستير هندسة ميكانيكية</t>
  </si>
  <si>
    <t>15 -Mechanical Engineering Master</t>
  </si>
  <si>
    <t>الفنون البصرية والمسرحية</t>
  </si>
  <si>
    <t>نوع المدرسة</t>
  </si>
  <si>
    <t>الجنسية</t>
  </si>
  <si>
    <t>Nationality</t>
  </si>
  <si>
    <t>Type of School</t>
  </si>
  <si>
    <t>إناث</t>
  </si>
  <si>
    <t>Males</t>
  </si>
  <si>
    <t>Females</t>
  </si>
  <si>
    <t>The chapter also contains data related to  students, graduates by specialization and teachers by qualification and nationality in puplic and private universities.</t>
  </si>
  <si>
    <t>The tables in this chapter include data on number of students, schools  and grades in  public and private education. They also reflect data on specialized schools, illiteracy eradication centers, night education as well as Qataris on scholarships internally and abroad.</t>
  </si>
  <si>
    <t>جدول (61)</t>
  </si>
  <si>
    <t>TABLE (61)</t>
  </si>
  <si>
    <t>جدول (62)</t>
  </si>
  <si>
    <t>TABLE (62)</t>
  </si>
  <si>
    <t>جدول (63)</t>
  </si>
  <si>
    <t>TABLE (63)</t>
  </si>
  <si>
    <t>جدول (64)</t>
  </si>
  <si>
    <t>TABLE (64)</t>
  </si>
  <si>
    <t>جدول (65)</t>
  </si>
  <si>
    <t>TABLE (65)</t>
  </si>
  <si>
    <t>TABLE (66)</t>
  </si>
  <si>
    <t>جدول (67)</t>
  </si>
  <si>
    <t>TABLE (67)</t>
  </si>
  <si>
    <t>TABLE (68)</t>
  </si>
  <si>
    <t>جدول (69)</t>
  </si>
  <si>
    <t>TABLE (69)</t>
  </si>
  <si>
    <t>جدول (70)</t>
  </si>
  <si>
    <t>TABLE (70)</t>
  </si>
  <si>
    <t>جدول (71)</t>
  </si>
  <si>
    <t>TABLE (71)</t>
  </si>
  <si>
    <t>TABLE (72)</t>
  </si>
  <si>
    <t>جدول (72)</t>
  </si>
  <si>
    <t>جدول (73)</t>
  </si>
  <si>
    <t>TABLE (73)</t>
  </si>
  <si>
    <t>جدول (74)</t>
  </si>
  <si>
    <t>TABLE (74)</t>
  </si>
  <si>
    <t>TABLE (75)</t>
  </si>
  <si>
    <t>جدول (75)</t>
  </si>
  <si>
    <t>TABLE (76)</t>
  </si>
  <si>
    <t>جدول (77)</t>
  </si>
  <si>
    <t>TABLE (77)</t>
  </si>
  <si>
    <t>جدول (78)</t>
  </si>
  <si>
    <t>TABLE (78)</t>
  </si>
  <si>
    <t>TABLE (79)</t>
  </si>
  <si>
    <t>جدول (79)</t>
  </si>
  <si>
    <t>TABLE (80)</t>
  </si>
  <si>
    <t>جدول (81)</t>
  </si>
  <si>
    <t>TABLE (81)</t>
  </si>
  <si>
    <t>TABLE (82)</t>
  </si>
  <si>
    <t>جدول (82)</t>
  </si>
  <si>
    <t>TABLE (83)</t>
  </si>
  <si>
    <t>جدول (83)</t>
  </si>
  <si>
    <t>جدول (84)</t>
  </si>
  <si>
    <t>TABLE (84)</t>
  </si>
  <si>
    <t>TABLE (85)</t>
  </si>
  <si>
    <t>جدول (85)</t>
  </si>
  <si>
    <t>جدول (86)</t>
  </si>
  <si>
    <t>TABLE (86)</t>
  </si>
  <si>
    <t>TABLE (88)</t>
  </si>
  <si>
    <t>جدول (88)</t>
  </si>
  <si>
    <t>جدول (89)</t>
  </si>
  <si>
    <t>TABLE (89)</t>
  </si>
  <si>
    <t>TABLE (90)</t>
  </si>
  <si>
    <t>جدول (90)</t>
  </si>
  <si>
    <t>TABLE (91)</t>
  </si>
  <si>
    <t>TABLE (92)</t>
  </si>
  <si>
    <t>جدول (92)</t>
  </si>
  <si>
    <t>TABLE (93)</t>
  </si>
  <si>
    <t>جدول (93)</t>
  </si>
  <si>
    <t>جدول (94)</t>
  </si>
  <si>
    <t>TABLE (94)</t>
  </si>
  <si>
    <t>2015/2016</t>
  </si>
  <si>
    <t>9   -  السياسات والتخطيط والتنمية</t>
  </si>
  <si>
    <t>17 - دكتوراة هندسة مدنية</t>
  </si>
  <si>
    <t>4 - Management Information System</t>
  </si>
  <si>
    <t>5   -  دراسات مالية ومصرفية</t>
  </si>
  <si>
    <t>5  - Finance and Bankng studies</t>
  </si>
  <si>
    <t>6 -  Master in Buissness Mangement</t>
  </si>
  <si>
    <t>7   -  ماجستير محاسبة</t>
  </si>
  <si>
    <t>7 -  Accounting Masters</t>
  </si>
  <si>
    <t>كوريا الجنوبية</t>
  </si>
  <si>
    <t>ماليزيا</t>
  </si>
  <si>
    <t>بيئة</t>
  </si>
  <si>
    <t>Environment</t>
  </si>
  <si>
    <t>المالية والاقتصاد والاستثمار والمحاسبة</t>
  </si>
  <si>
    <t>Finance, Economy,Investment and Accounting</t>
  </si>
  <si>
    <t>علوم المكتبات</t>
  </si>
  <si>
    <t>Library Science</t>
  </si>
  <si>
    <t>Medical</t>
  </si>
  <si>
    <t>Policy, Planning and Statistics</t>
  </si>
  <si>
    <t>Politics - International Affairs - Public Relationship</t>
  </si>
  <si>
    <t>السياسات والتخطيط والاحصاء</t>
  </si>
  <si>
    <t>علم المكتبات</t>
  </si>
  <si>
    <t>اسبانيا</t>
  </si>
  <si>
    <t>إناث
F</t>
  </si>
  <si>
    <t>إناث قطريات  Qatari females</t>
  </si>
  <si>
    <t>إناث غير قطريات  Non-Qatari females</t>
  </si>
  <si>
    <t>Private</t>
  </si>
  <si>
    <t>PRIVATE  SCHOOLS’ TEACHING AND ADMINISTRATIVE  STAFF 
BY  TYPE OF SCHOOL AND GENDER</t>
  </si>
  <si>
    <t xml:space="preserve">Pharmacy </t>
  </si>
  <si>
    <r>
      <t xml:space="preserve">ذكور
</t>
    </r>
    <r>
      <rPr>
        <b/>
        <sz val="8"/>
        <rFont val="Arial"/>
        <family val="2"/>
      </rPr>
      <t>Males</t>
    </r>
  </si>
  <si>
    <r>
      <t xml:space="preserve">إناث
</t>
    </r>
    <r>
      <rPr>
        <b/>
        <sz val="8"/>
        <rFont val="Arial"/>
        <family val="2"/>
      </rPr>
      <t>Females</t>
    </r>
  </si>
  <si>
    <t>Other Arab countries</t>
  </si>
  <si>
    <t>Other countries</t>
  </si>
  <si>
    <t>The rest of the Arab countries</t>
  </si>
  <si>
    <t>B.Sc. Pharmacy</t>
  </si>
  <si>
    <t>1 -  تربية فنية</t>
  </si>
  <si>
    <t>2 -  تربية رياضية</t>
  </si>
  <si>
    <t>4- التعليم الثانوي</t>
  </si>
  <si>
    <t>1 -  Arts Education</t>
  </si>
  <si>
    <t>2 -  Physical Education</t>
  </si>
  <si>
    <t xml:space="preserve">3 - Primary Education  </t>
  </si>
  <si>
    <t>4 - Secondary Education</t>
  </si>
  <si>
    <t>8 - Information</t>
  </si>
  <si>
    <t xml:space="preserve">                  University 
                   Title &amp; Gender
  Nationality</t>
  </si>
  <si>
    <t>جامعة كالجاري الطبية</t>
  </si>
  <si>
    <t>الموفدون الجدد</t>
  </si>
  <si>
    <t>2016/2017</t>
  </si>
  <si>
    <t>التربية الخاصة</t>
  </si>
  <si>
    <t>Primary Education</t>
  </si>
  <si>
    <t>Special Education</t>
  </si>
  <si>
    <t>Masters</t>
  </si>
  <si>
    <t>العلوم الحيوية الطبية</t>
  </si>
  <si>
    <t>العلوم البيئية</t>
  </si>
  <si>
    <t>دراسات الخليج العربي</t>
  </si>
  <si>
    <t>علم المواد والتكنولوجيا</t>
  </si>
  <si>
    <t>Arabic Language &amp; Literature</t>
  </si>
  <si>
    <t>Biomedical Sciences</t>
  </si>
  <si>
    <t>Environmental Sciences</t>
  </si>
  <si>
    <t>Gulf Studies</t>
  </si>
  <si>
    <t>محاسبة</t>
  </si>
  <si>
    <t>Accounting</t>
  </si>
  <si>
    <t>Business Administration</t>
  </si>
  <si>
    <t>مناهج الدراسة في التعليم والتقييم</t>
  </si>
  <si>
    <t>القيادة التربوية</t>
  </si>
  <si>
    <t>Curriculum,Instruc. &amp; Assessm.</t>
  </si>
  <si>
    <t>Education Leadership</t>
  </si>
  <si>
    <t>الهندسة المدنية</t>
  </si>
  <si>
    <t>الحوسبة</t>
  </si>
  <si>
    <t>الهندسة الكهربائية</t>
  </si>
  <si>
    <t>الهندسة البيئية</t>
  </si>
  <si>
    <t>الهندسة الميكانيكية</t>
  </si>
  <si>
    <t>التخطيط و التصميم العمراني</t>
  </si>
  <si>
    <t>Civil Engineering</t>
  </si>
  <si>
    <t>Computing</t>
  </si>
  <si>
    <t>Electrical Engineering</t>
  </si>
  <si>
    <t>Engineering Management</t>
  </si>
  <si>
    <t>Environmental Engineering</t>
  </si>
  <si>
    <t>Mechanical Engineering</t>
  </si>
  <si>
    <t>Urban Planning and Design</t>
  </si>
  <si>
    <t>الصحة العامة</t>
  </si>
  <si>
    <t>Public Health</t>
  </si>
  <si>
    <t>القانون الخاص</t>
  </si>
  <si>
    <t>القانون العام</t>
  </si>
  <si>
    <t>Private Law</t>
  </si>
  <si>
    <t>Public Law</t>
  </si>
  <si>
    <t>الصيدلة</t>
  </si>
  <si>
    <t>Pharmacy</t>
  </si>
  <si>
    <t>الفقه وأصول الفقه</t>
  </si>
  <si>
    <t>التفسير وعلوم القرآن</t>
  </si>
  <si>
    <t>Doctorate</t>
  </si>
  <si>
    <t>العلوم البيولوجية و البيئة</t>
  </si>
  <si>
    <t>B.Sc Health Sciences</t>
  </si>
  <si>
    <t>10   - علم النفس</t>
  </si>
  <si>
    <t>11   -  كيمياء</t>
  </si>
  <si>
    <t>12   - بيولوجيا</t>
  </si>
  <si>
    <t>14 -  صحة عامة</t>
  </si>
  <si>
    <t>15 - علوم الغذاء والتغذية</t>
  </si>
  <si>
    <t>16 - الإحصاء</t>
  </si>
  <si>
    <t>17 - العلوم البيئية</t>
  </si>
  <si>
    <t>18 - علوم الرياضة</t>
  </si>
  <si>
    <t>20 - ماجستير علوم حيوية طبية</t>
  </si>
  <si>
    <t>21 - ماجستير علوم حيوية</t>
  </si>
  <si>
    <t xml:space="preserve">22 - ماجستير دراسات الخليج العربي </t>
  </si>
  <si>
    <t xml:space="preserve">23 - ماجستير اللغة العربية وآدابها </t>
  </si>
  <si>
    <t>24 - ماجستير تكنولوجيا علم المادة</t>
  </si>
  <si>
    <t>10 -  Psychology</t>
  </si>
  <si>
    <t>11   -  Chemistry</t>
  </si>
  <si>
    <t>12   -  Biology</t>
  </si>
  <si>
    <t>13  -  Biomedical Sciences</t>
  </si>
  <si>
    <t>14- Public Health</t>
  </si>
  <si>
    <t>15 - Food Seience</t>
  </si>
  <si>
    <t>16 - Staistics</t>
  </si>
  <si>
    <t>17 -Enviromental Sciences</t>
  </si>
  <si>
    <t>18 - Sport Science</t>
  </si>
  <si>
    <t>19 -Enviromental Sciences Masters</t>
  </si>
  <si>
    <t>20 - Biomedical Laboratory Sciences Master</t>
  </si>
  <si>
    <t>21 -Master of Biomedical Sciences</t>
  </si>
  <si>
    <t>22 -Gulf Studies Master</t>
  </si>
  <si>
    <t>23 -Arabic Language &amp; Literature Master</t>
  </si>
  <si>
    <t>4- دعوة</t>
  </si>
  <si>
    <t>4- Dawa</t>
  </si>
  <si>
    <t>6 - Master of Quranic Sciences and Exegesis</t>
  </si>
  <si>
    <t>2 -  ماجستير القانون العام</t>
  </si>
  <si>
    <t>3 - ماجستير القانون الخاص</t>
  </si>
  <si>
    <t>2 -Masters Public Law</t>
  </si>
  <si>
    <t>3 -Masters Private Law</t>
  </si>
  <si>
    <t>18 - دكتوراة في التخطيط العمراني</t>
  </si>
  <si>
    <t>3   -  اقتصاد / وتسويق</t>
  </si>
  <si>
    <t>3   -  Economics / Marketing</t>
  </si>
  <si>
    <t>كلية العلوم الصحية</t>
  </si>
  <si>
    <t>1 - العلوم الحيوية الطبية</t>
  </si>
  <si>
    <t>2 - التغذية البشرية</t>
  </si>
  <si>
    <t>3 - الصحة العامة</t>
  </si>
  <si>
    <t>1 - Biomedical Sciences</t>
  </si>
  <si>
    <t>2 - Human Nutrition</t>
  </si>
  <si>
    <t>4 - ماجستر العلوم الحيوية الطبية</t>
  </si>
  <si>
    <t>5 - ماجستير الصحة العامة</t>
  </si>
  <si>
    <t>مجتمع</t>
  </si>
  <si>
    <t>راس لفان</t>
  </si>
  <si>
    <t>Liberal Arts and Sciences , General Studies</t>
  </si>
  <si>
    <t>الضيافة والترفيه والاستجمام والسياحة</t>
  </si>
  <si>
    <t>طب</t>
  </si>
  <si>
    <t>الاقتصاد والمحاسبة</t>
  </si>
  <si>
    <t>كلية المجتمع</t>
  </si>
  <si>
    <t>معهد الدوحه</t>
  </si>
  <si>
    <t>حمد بن خليفة</t>
  </si>
  <si>
    <t>كارينجي</t>
  </si>
  <si>
    <t>بندن</t>
  </si>
  <si>
    <t>جورج</t>
  </si>
  <si>
    <t>نورث</t>
  </si>
  <si>
    <t>وايل</t>
  </si>
  <si>
    <t>لاتنسى توضع التأسيس</t>
  </si>
  <si>
    <t>- Public and private universities.</t>
  </si>
  <si>
    <t xml:space="preserve">الطلاب والمدارس والصفوف والمدرسون  
حسب المرحلة التعليمية ونوع المدرسة </t>
  </si>
  <si>
    <t>STUDENTS, SCHOOLS, GRADES AND TEACHERS
BY LEVEL OF EDUCATION AND SCHOOL TYPE</t>
  </si>
  <si>
    <t xml:space="preserve"> Girls Schools</t>
  </si>
  <si>
    <t xml:space="preserve"> Boys Schools</t>
  </si>
  <si>
    <t xml:space="preserve">                 السنة الدراسية  
                        والنوع
  المرحلة التعليمية </t>
  </si>
  <si>
    <t>(1) Includes nurseries.</t>
  </si>
  <si>
    <t>(1) تشمل الحضانات.</t>
  </si>
  <si>
    <t xml:space="preserve"> Secondary Specialized</t>
  </si>
  <si>
    <t xml:space="preserve">             نوع التعليم
المرحلة
 التعليمية والنوع</t>
  </si>
  <si>
    <t xml:space="preserve">الطلاب والمدرسون حسب المرحلة التعليمية والنوع ونوع التعليم </t>
  </si>
  <si>
    <t xml:space="preserve">            Education Type
 Educational
 Level &amp; Gender</t>
  </si>
  <si>
    <t xml:space="preserve">STUDENTS AND TEACHERS BY LEVEL OF EDUCATION, GENDER AND TYPE OF EDUCATION  </t>
  </si>
  <si>
    <t xml:space="preserve">               نوع التعليم 
                 والجنسية
المرحلة 
التعليمية والنوع</t>
  </si>
  <si>
    <r>
      <t>Pre-primary</t>
    </r>
    <r>
      <rPr>
        <b/>
        <vertAlign val="superscript"/>
        <sz val="11"/>
        <rFont val="Arial"/>
        <family val="2"/>
      </rPr>
      <t>(1)</t>
    </r>
  </si>
  <si>
    <t xml:space="preserve">STUDENTS BY LEVEL OF EDUCATION, GENDER, TYPE OF EDUCATION AND NATIONALITY </t>
  </si>
  <si>
    <t xml:space="preserve">الطلاب حسب المرحلة التعليمية والنوع ونوع التعليم والجنسية </t>
  </si>
  <si>
    <r>
      <t>Pre-primary</t>
    </r>
    <r>
      <rPr>
        <b/>
        <vertAlign val="superscript"/>
        <sz val="11"/>
        <rFont val="Arial"/>
        <family val="2"/>
      </rPr>
      <t>(2)</t>
    </r>
  </si>
  <si>
    <r>
      <t>Private Schools</t>
    </r>
    <r>
      <rPr>
        <b/>
        <vertAlign val="superscript"/>
        <sz val="10"/>
        <rFont val="Arial"/>
        <family val="2"/>
      </rPr>
      <t>(1)</t>
    </r>
  </si>
  <si>
    <t>(1) Include Qatar Foundation schools.</t>
  </si>
  <si>
    <t>(2) Include nurseries.</t>
  </si>
  <si>
    <t>(1) تشمل مدارس مؤسسة قطر.</t>
  </si>
  <si>
    <t>(2) تشمل الحضانات.</t>
  </si>
  <si>
    <r>
      <t>رياض الأطفال</t>
    </r>
    <r>
      <rPr>
        <b/>
        <vertAlign val="superscript"/>
        <sz val="12"/>
        <rFont val="Arial"/>
        <family val="2"/>
      </rPr>
      <t>(2)</t>
    </r>
  </si>
  <si>
    <t>الطلاب حسب المرحلة التعليمية والصف ونوع التعليم والجنسية والنوع</t>
  </si>
  <si>
    <t>STUDENTS BY LEVEL OF EDUCATION, GRADE, TYPE OF EDUCATION, NATIONALITY AND GENDER</t>
  </si>
  <si>
    <t>Secondary Specialized</t>
  </si>
  <si>
    <t>-</t>
  </si>
  <si>
    <t>(2)  تشمل الحضانات.</t>
  </si>
  <si>
    <t xml:space="preserve"> الثانوية التخصصية</t>
  </si>
  <si>
    <t>الثانوية</t>
  </si>
  <si>
    <t xml:space="preserve"> Secondary</t>
  </si>
  <si>
    <r>
      <t>STUDENTS BY AGE, LEVEL OF EDUCATION (PUBLIC AND PRIVATE</t>
    </r>
    <r>
      <rPr>
        <b/>
        <vertAlign val="superscript"/>
        <sz val="12"/>
        <rFont val="Arial"/>
        <family val="2"/>
      </rPr>
      <t>(1)</t>
    </r>
    <r>
      <rPr>
        <b/>
        <sz val="12"/>
        <rFont val="Arial"/>
        <family val="2"/>
      </rPr>
      <t xml:space="preserve">) AND GENDER </t>
    </r>
  </si>
  <si>
    <t xml:space="preserve">المرحلة التعليمية </t>
  </si>
  <si>
    <t>الصف</t>
  </si>
  <si>
    <t xml:space="preserve">Education Level </t>
  </si>
  <si>
    <r>
      <t xml:space="preserve">مسجل
</t>
    </r>
    <r>
      <rPr>
        <b/>
        <sz val="8"/>
        <rFont val="Arial"/>
        <family val="2"/>
      </rPr>
      <t>Registered</t>
    </r>
  </si>
  <si>
    <t xml:space="preserve">(1) تشمل مدارس مؤسسة قطر. </t>
  </si>
  <si>
    <t>الطلاب الناجحون حسب المرحلة التعليمية والصف ونوع التعليم والنوع</t>
  </si>
  <si>
    <t>PASSED STUDENTS BY LEVEL OF EDUCATION, GRADE, TYPE OF EDUCATION AND GENDER</t>
  </si>
  <si>
    <r>
      <t xml:space="preserve">الطلاب
</t>
    </r>
    <r>
      <rPr>
        <b/>
        <sz val="8"/>
        <rFont val="Arial"/>
        <family val="2"/>
      </rPr>
      <t>Students</t>
    </r>
  </si>
  <si>
    <r>
      <t xml:space="preserve">ذكور 
</t>
    </r>
    <r>
      <rPr>
        <b/>
        <sz val="8"/>
        <rFont val="Arial"/>
        <family val="2"/>
      </rPr>
      <t>Males</t>
    </r>
  </si>
  <si>
    <r>
      <t xml:space="preserve">المدارس
</t>
    </r>
    <r>
      <rPr>
        <b/>
        <sz val="8"/>
        <rFont val="Arial"/>
        <family val="2"/>
      </rPr>
      <t>Schools</t>
    </r>
  </si>
  <si>
    <r>
      <t xml:space="preserve">الفصول
</t>
    </r>
    <r>
      <rPr>
        <b/>
        <sz val="8"/>
        <rFont val="Arial"/>
        <family val="2"/>
      </rPr>
      <t>Classrooms</t>
    </r>
  </si>
  <si>
    <t>بنين</t>
  </si>
  <si>
    <t>بنات</t>
  </si>
  <si>
    <t>المرحلة التعليمية</t>
  </si>
  <si>
    <t>Education Level</t>
  </si>
  <si>
    <t>Gender of School</t>
  </si>
  <si>
    <r>
      <t xml:space="preserve">المدرسون
</t>
    </r>
    <r>
      <rPr>
        <b/>
        <sz val="8"/>
        <rFont val="Arial"/>
        <family val="2"/>
      </rPr>
      <t>Teachers</t>
    </r>
  </si>
  <si>
    <t>Secondary</t>
  </si>
  <si>
    <t>STUDENTS AND PUBLIC SCHOOLS BY MUNICIPALITY, LEVEL OF EDUCATION AND GENDER</t>
  </si>
  <si>
    <t>الطلاب والمدارس الحكومية حسب البلدية والمرحلة التعليمية والنوع</t>
  </si>
  <si>
    <t xml:space="preserve">                      الجنسية والنوع 
المرحلة التعليمية</t>
  </si>
  <si>
    <t xml:space="preserve">                          السنة 
  نوع المدرسة  والنوع  </t>
  </si>
  <si>
    <t xml:space="preserve">                                          Year
  Type of
 School &amp; Gender</t>
  </si>
  <si>
    <t>(1) المدارس العربية : مدارس  تتبع المعايير الوطنية لدولة قطر.</t>
  </si>
  <si>
    <t>(1) Arab schools: schools that follow the national standards of Qatar.</t>
  </si>
  <si>
    <t>(2) Foreign schools: schools that follow the standards of their own or their countries.</t>
  </si>
  <si>
    <t xml:space="preserve">الطلاب في المدارس الخاصة حسب المرحلة التعليمية والجنسية والنوع </t>
  </si>
  <si>
    <t xml:space="preserve">STUDENTS IN PRIVATE SCHOOLS BY LEVEL OF EDUCATION, NATIONALITY AND GENDER  </t>
  </si>
  <si>
    <t xml:space="preserve">                                  السنة 
نوع المدرسة والنوع</t>
  </si>
  <si>
    <t xml:space="preserve">                                                   Year
  Type of School &amp; Gender </t>
  </si>
  <si>
    <t xml:space="preserve">الهيئة التدريسية والإدارية في المدارس الخاصة حسب المرحلة التعليمية والجنسية والنوع </t>
  </si>
  <si>
    <t xml:space="preserve">PRIVATE  SCHOOLS’ TEACHING AND ADMINISTRATIVE  STAFF BY  LEVEL OF EDUCATION,
 NATIONALITY AND  GENDER 
</t>
  </si>
  <si>
    <t xml:space="preserve">                                                  Year
 Education Level  &amp; Gender</t>
  </si>
  <si>
    <t xml:space="preserve">                               السنة 
المرحلة التعليمية والنوع</t>
  </si>
  <si>
    <r>
      <t>إناث</t>
    </r>
    <r>
      <rPr>
        <b/>
        <sz val="8"/>
        <rFont val="Arial"/>
        <family val="2"/>
      </rPr>
      <t xml:space="preserve">
Females</t>
    </r>
  </si>
  <si>
    <t xml:space="preserve">                            الجنسية والنوع
 المرحلة التعليمية  والصف</t>
  </si>
  <si>
    <r>
      <t>الدارسون</t>
    </r>
    <r>
      <rPr>
        <b/>
        <vertAlign val="superscript"/>
        <sz val="16"/>
        <rFont val="Arial"/>
        <family val="2"/>
      </rPr>
      <t>(1)</t>
    </r>
    <r>
      <rPr>
        <b/>
        <sz val="16"/>
        <rFont val="Arial"/>
        <family val="2"/>
      </rPr>
      <t xml:space="preserve"> في المدارس الليلية ومراكز محو الأمية حسب المرحلة التعليمية والصف والجنسية والنوع</t>
    </r>
  </si>
  <si>
    <r>
      <t>PERSONS</t>
    </r>
    <r>
      <rPr>
        <b/>
        <vertAlign val="superscript"/>
        <sz val="12"/>
        <rFont val="Arial"/>
        <family val="2"/>
      </rPr>
      <t>(1)</t>
    </r>
    <r>
      <rPr>
        <b/>
        <sz val="12"/>
        <rFont val="Arial"/>
        <family val="2"/>
      </rPr>
      <t xml:space="preserve"> ATTENDING NIGHT SCHOOLS AND ILLITERACY ERADICATION
CENTERS BY LEVEL OF EDUCATION, GRADE, NATIONALITY AND GENDER  </t>
    </r>
  </si>
  <si>
    <t>(1) الطلاب المسجلين في مراكز تعليم الكبار والذين حضروا المقررات كاملة.</t>
  </si>
  <si>
    <t>(2) الطلاب المسجلين في مراكز تعليم الكبار ودرسوا في منازلهم.</t>
  </si>
  <si>
    <t>(1) Students enrolled in adult education centers who attended full courses.</t>
  </si>
  <si>
    <t>الناجحون في الشهادة الثانوية العامة بالمدارس المسائية والمنازل حسب الجنسية والنوع</t>
  </si>
  <si>
    <t>SUCCESSFUL STUDENTS IN SECONDARY SCHOOL CERTIFICATE
 (FORM EVENING SCHOOLS AND HOMES) BY NATIONALITY AND GENDER</t>
  </si>
  <si>
    <t>جدول (76)</t>
  </si>
  <si>
    <t>Administration &amp; Economics</t>
  </si>
  <si>
    <r>
      <t>طلاب الكليات والجامعات الحكومية</t>
    </r>
    <r>
      <rPr>
        <b/>
        <vertAlign val="superscript"/>
        <sz val="16"/>
        <rFont val="Arial"/>
        <family val="2"/>
      </rPr>
      <t>(1)</t>
    </r>
    <r>
      <rPr>
        <b/>
        <sz val="16"/>
        <rFont val="Arial"/>
        <family val="2"/>
      </rPr>
      <t xml:space="preserve"> حسب الجنسية والنوع</t>
    </r>
  </si>
  <si>
    <r>
      <t>STUDENTS OF PUBLIC</t>
    </r>
    <r>
      <rPr>
        <b/>
        <vertAlign val="superscript"/>
        <sz val="12"/>
        <rFont val="Arial"/>
        <family val="2"/>
      </rPr>
      <t>(1)</t>
    </r>
    <r>
      <rPr>
        <b/>
        <sz val="12"/>
        <rFont val="Arial"/>
        <family val="2"/>
      </rPr>
      <t xml:space="preserve"> COLLEGES AND UNIVERSITIES  
BY NATIONALITY AND GENDER  </t>
    </r>
  </si>
  <si>
    <t>جدول (80)</t>
  </si>
  <si>
    <t xml:space="preserve">خريجو الجامعات والكليات الحكومية حسب الدرجة العلمية والجنسية والنوع </t>
  </si>
  <si>
    <t xml:space="preserve">GRADUATES OF PUBLIC COLLEGES AND UNIVERSITIES  BY  ACADEMIC DEGREE,
 NATIONALITY AND GENDER 
</t>
  </si>
  <si>
    <t xml:space="preserve"> 1- صيدلة</t>
  </si>
  <si>
    <t>5 - Masters in Public Health</t>
  </si>
  <si>
    <t>4 - Masters in Biomedical Sciences</t>
  </si>
  <si>
    <t>3 - Public Health</t>
  </si>
  <si>
    <t>1 - Pharmacy</t>
  </si>
  <si>
    <t>3 - Pharmacy Master</t>
  </si>
  <si>
    <t>Non-Qataris</t>
  </si>
  <si>
    <t>17 -PhD in Civil Engineering</t>
  </si>
  <si>
    <t>16 -PhD in Computer Science</t>
  </si>
  <si>
    <t>24 -Material Sciences and Technology Masters</t>
  </si>
  <si>
    <t>9-  Policy, Planning and Dev.</t>
  </si>
  <si>
    <t xml:space="preserve">خريجو الكليات والجامعات الحكومية حسب الكلية ونوع التخصص والجنسية </t>
  </si>
  <si>
    <r>
      <t>هيئة التدريس بالكليات والجامعات الحكومية</t>
    </r>
    <r>
      <rPr>
        <b/>
        <vertAlign val="superscript"/>
        <sz val="16"/>
        <rFont val="Arial"/>
        <family val="2"/>
      </rPr>
      <t>(1)</t>
    </r>
    <r>
      <rPr>
        <b/>
        <sz val="16"/>
        <rFont val="Arial"/>
        <family val="2"/>
      </rPr>
      <t xml:space="preserve">حسب اللقب الجامعي والجنسية </t>
    </r>
  </si>
  <si>
    <t>Top Admnistration</t>
  </si>
  <si>
    <t>Assistant Prof.</t>
  </si>
  <si>
    <t>Associate Prof.</t>
  </si>
  <si>
    <t>أستاذ مشارك</t>
  </si>
  <si>
    <r>
      <t>هيئة التدريس</t>
    </r>
    <r>
      <rPr>
        <b/>
        <vertAlign val="superscript"/>
        <sz val="16"/>
        <rFont val="Arial"/>
        <family val="2"/>
      </rPr>
      <t xml:space="preserve">(1) </t>
    </r>
    <r>
      <rPr>
        <b/>
        <sz val="16"/>
        <rFont val="Arial"/>
        <family val="2"/>
      </rPr>
      <t>بالكليات والجامعات الحكومية</t>
    </r>
    <r>
      <rPr>
        <b/>
        <vertAlign val="superscript"/>
        <sz val="16"/>
        <rFont val="Arial"/>
        <family val="2"/>
      </rPr>
      <t>(2)</t>
    </r>
    <r>
      <rPr>
        <b/>
        <sz val="16"/>
        <rFont val="Arial"/>
        <family val="2"/>
      </rPr>
      <t xml:space="preserve"> حسب الجنسية واللقب الجامعي والنوع </t>
    </r>
  </si>
  <si>
    <t xml:space="preserve">  الأردن</t>
  </si>
  <si>
    <t xml:space="preserve">         اللقب الجامعي والنوع
  الجنسية </t>
  </si>
  <si>
    <t>الطلاب في الجامعات والكليات الخاصة حسب الجنسية والنوع</t>
  </si>
  <si>
    <t>STUDENTS IN PRIVATE COLLEGES AND UNIVERSITIES BY NATIONALITY AND GENDER</t>
  </si>
  <si>
    <t>( 2 ) جامعة سي اتش إن سابقا.</t>
  </si>
  <si>
    <t>الخريجون في الجامعات والكليات الخاصة حسب الجنسية والنوع</t>
  </si>
  <si>
    <t>GRADUATES  IN PRIVATE COLLEGES AND UNIVERSITIES BY NATIONALITY AND GENDER</t>
  </si>
  <si>
    <t>Assistant Professor</t>
  </si>
  <si>
    <t xml:space="preserve">                              الجنسية والنوع
   اللقب الجامعي </t>
  </si>
  <si>
    <t xml:space="preserve">                             Nationality &amp; Gender
  University Title</t>
  </si>
  <si>
    <t xml:space="preserve">                                 Nationality &amp; Gender
  University and Collage</t>
  </si>
  <si>
    <t>TABLE (87)</t>
  </si>
  <si>
    <t>جدول (87)</t>
  </si>
  <si>
    <t xml:space="preserve">إجمالي الموفدين (خارج دولة قطر) حسب بلد الدراسة والدرجة العلمية والنوع </t>
  </si>
  <si>
    <t xml:space="preserve">                                            Scientific Degree                                                       &amp; Gender
 Field of Study</t>
  </si>
  <si>
    <t>Area, Ethnic, Cultural, and Gender Studies</t>
  </si>
  <si>
    <t>Communication, Journalism, and Related Programs</t>
  </si>
  <si>
    <t>الآداب والعلوم الليبرالية، الدراسات العامة</t>
  </si>
  <si>
    <t>إجمالي الموفدين (خارج دولة قطر) حسب مجال الدراسة والدرجه العلمية والنوع</t>
  </si>
  <si>
    <t>TOTAL STUDENTS ON SCHOLARSHIPS (ABROAD) BY FIELD OF STUDY, SCIENTIFIC DEGREE AND GENDER</t>
  </si>
  <si>
    <t xml:space="preserve">                     السنة والنوع
 الدرجه العلمية</t>
  </si>
  <si>
    <t xml:space="preserve"> الموفدون الجدد والخريجون من البعثات (خارج دولة قطر) حسب الدرجة العلمية والنوع</t>
  </si>
  <si>
    <t>الموفدون الجدد
New Scholarships</t>
  </si>
  <si>
    <t>الموفدون الجدد (خارج دولة قطر) حسب بلد الدراسة والنوع</t>
  </si>
  <si>
    <t>NEW STUDENTS ON SCHOLARSHIPS (ABROAD) BY
 COUNTRY OF STUDY AND GENDER</t>
  </si>
  <si>
    <t xml:space="preserve">                         السنة والنوع
   بلد الدراسة</t>
  </si>
  <si>
    <t>NEW STUDENT ON SCHOLARSHIPS AT UNIVERSITIES  
AND COLLEGES INSIDE QATAR BY GENDER</t>
  </si>
  <si>
    <t xml:space="preserve">                                   Year &amp; Gender
 Unversities and Colleges</t>
  </si>
  <si>
    <t>جامعة الدراسات العليا للإدارة</t>
  </si>
  <si>
    <t xml:space="preserve">                          السنة والنوع
 الكلية </t>
  </si>
  <si>
    <t>الثانوية العامة</t>
  </si>
  <si>
    <t xml:space="preserve"> الموفدون الجدد للجامعات والكليات داخل دولة قطر حسب النوع</t>
  </si>
  <si>
    <t xml:space="preserve">                                        Scientific Degree                                                          &amp; Gender
 Field of Study</t>
  </si>
  <si>
    <t>Liberal Arts and Sciences, General Studies</t>
  </si>
  <si>
    <t>Politics, International Affairs and Public Relationship</t>
  </si>
  <si>
    <t>سياسة وشؤون الدولية والعلاقات العامة</t>
  </si>
  <si>
    <t>Politics,International Affairs and Public Relationship</t>
  </si>
  <si>
    <t>Psychology</t>
  </si>
  <si>
    <t>سياسة وشؤون دولية وعلاقات عامة</t>
  </si>
  <si>
    <t>Communication,Journalism and Related Programs</t>
  </si>
  <si>
    <t>Finance, Economy, Investment and Accounting</t>
  </si>
  <si>
    <t>GRADUATES ON SCHOLARSHIPS (ABROAD)
BY FIELD OF STUDY AND GENDER</t>
  </si>
  <si>
    <t xml:space="preserve">                               السنة والنوع
 مجال الدراسة</t>
  </si>
  <si>
    <t xml:space="preserve">               الدرجه العلمية والنوع
 مجال الدراسة</t>
  </si>
  <si>
    <t>NEW STUDENTS ON SCHOLARSHIPS (ABROAD) BY FIELD OF STUDY, SCIENTIFIC DEGREE AND GENDER</t>
  </si>
  <si>
    <t>GRADUATES ON SCHOLARSHIPS (ABROAD)  BY FIELD OF STUDY, SCIENTIFIC DEGREE AND GENDER</t>
  </si>
  <si>
    <t xml:space="preserve">                                   Year &amp; Gender
 Field of Study</t>
  </si>
  <si>
    <t>NEW STUDENTS ON SCHOLARSHIPS (ABROAD) BY FIELD 
OF STUDY AND GENDER</t>
  </si>
  <si>
    <t>Civil Engineering, General</t>
  </si>
  <si>
    <t>NEW STUDENTS ON SCHOLARSHIPS AND GRADUATES (ABROAD)
 BY SCIENTIFIC DEGREE AND GENDER</t>
  </si>
  <si>
    <t>الهيئة الإدارية والتدريسية بالجامعات والكليات الخاصة حسب اللقب الجامعي والجنسية والنوع</t>
  </si>
  <si>
    <t>TEACHING AND ADMINISTRATIVE STAFF OF PRIVATE COLLEGES AND UNIVERSITIES 
BY UNIVERSITY TITLE, NATIONALITY AND GENDER</t>
  </si>
  <si>
    <r>
      <t>TEACHERS IN PUBLIC</t>
    </r>
    <r>
      <rPr>
        <b/>
        <vertAlign val="superscript"/>
        <sz val="14"/>
        <rFont val="Arial"/>
        <family val="2"/>
      </rPr>
      <t>(1)</t>
    </r>
    <r>
      <rPr>
        <b/>
        <sz val="12"/>
        <rFont val="Arial"/>
        <family val="2"/>
      </rPr>
      <t xml:space="preserve"> COLLEGES AND UNIVERSITIES BY UNIVERSITY TITLE
AND NATIONALITY</t>
    </r>
  </si>
  <si>
    <t>TOTAL STUDENTS ON SCHOLARSHIPS (ABROAD) BY COUNTRY OF STUDY,
SCIENTIFIC DEGREE AND GENDER</t>
  </si>
  <si>
    <t>(1) لا تشمل الإدارة العليا.</t>
  </si>
  <si>
    <t>Hamad Bin Khalifa University</t>
  </si>
  <si>
    <t>(1) هذه البيانات تشمل فقط الموفدين عن طريق وزارة التعليم والتعليم العالي.</t>
  </si>
  <si>
    <t>(1) This data covers only student on scholarships by Ministry of Education and Higher Education.</t>
  </si>
  <si>
    <t>Qatar University</t>
  </si>
  <si>
    <t>Carneige Mellon University</t>
  </si>
  <si>
    <t>Georgetown University</t>
  </si>
  <si>
    <t>Texas A&amp;m University</t>
  </si>
  <si>
    <t>Weill Cornell Medical College</t>
  </si>
  <si>
    <t>Calgary University Qatar</t>
  </si>
  <si>
    <t>North Western University in Qatar</t>
  </si>
  <si>
    <t>College of the North Atlantic</t>
  </si>
  <si>
    <t>الخريجون من البعثات (خارج دولة قطر) حسب مجال الدراسة والدرجة العلمية والنوع</t>
  </si>
  <si>
    <t>Community College of Qatar</t>
  </si>
  <si>
    <t>جامعة لندن، قطر</t>
  </si>
  <si>
    <t>University College London, Qatar</t>
  </si>
  <si>
    <t>Family and Consumer Sciences/ Human Sciences</t>
  </si>
  <si>
    <t>Liberal Art and Science, General Studies and Humanities</t>
  </si>
  <si>
    <t>جدول (91)</t>
  </si>
  <si>
    <t xml:space="preserve">Business Adminstration and Management </t>
  </si>
  <si>
    <t xml:space="preserve">                        Year &amp; Gender
 Scientific Degree</t>
  </si>
  <si>
    <t xml:space="preserve">                               Nationality &amp; Gender
  Universities and Collages</t>
  </si>
  <si>
    <t>Calgary University in Qtatar</t>
  </si>
  <si>
    <r>
      <t>جامعة ستندن</t>
    </r>
    <r>
      <rPr>
        <b/>
        <vertAlign val="superscript"/>
        <sz val="12"/>
        <rFont val="Arial"/>
        <family val="2"/>
      </rPr>
      <t>(2)</t>
    </r>
    <r>
      <rPr>
        <b/>
        <sz val="12"/>
        <rFont val="Arial"/>
        <family val="2"/>
      </rPr>
      <t/>
    </r>
  </si>
  <si>
    <t xml:space="preserve">جامعة كالجاري الطبية </t>
  </si>
  <si>
    <t xml:space="preserve">                   Nationality &amp; Gender
 Education Level </t>
  </si>
  <si>
    <r>
      <t xml:space="preserve">  مدارس عربية</t>
    </r>
    <r>
      <rPr>
        <b/>
        <vertAlign val="superscript"/>
        <sz val="12"/>
        <rFont val="Arial"/>
        <family val="2"/>
      </rPr>
      <t>(1)</t>
    </r>
  </si>
  <si>
    <r>
      <t xml:space="preserve">  مدارس أجنبية</t>
    </r>
    <r>
      <rPr>
        <b/>
        <vertAlign val="superscript"/>
        <sz val="12"/>
        <rFont val="Arial"/>
        <family val="2"/>
      </rPr>
      <t>(2)</t>
    </r>
  </si>
  <si>
    <t xml:space="preserve">PUBLIC SCHOOLS’ TEACHING AND ADMINISTRATIVE STAFF BY LEVEL OF EDUCATION,
 NATIONALITY, AND GENDER </t>
  </si>
  <si>
    <t xml:space="preserve">                       Educational Level
                                   Gender
   Municipality </t>
  </si>
  <si>
    <t xml:space="preserve">                  المرحلة التعليمية
                           والنوع
  البلدية</t>
  </si>
  <si>
    <t xml:space="preserve">                  المرحلة التعليمية
                         والنوع
  العمر</t>
  </si>
  <si>
    <t xml:space="preserve">                          Educational Level
                                      &amp; Gender
    Age </t>
  </si>
  <si>
    <t xml:space="preserve">                             School Type
Education Level</t>
  </si>
  <si>
    <t xml:space="preserve">                        نوع المدرسة
المرحلة التعليمية</t>
  </si>
  <si>
    <r>
      <t>الطلاب حسب العمر والمرحلة التعليمية (حكومي وخاص</t>
    </r>
    <r>
      <rPr>
        <b/>
        <vertAlign val="superscript"/>
        <sz val="12"/>
        <rFont val="Arial"/>
        <family val="2"/>
      </rPr>
      <t>(1)</t>
    </r>
    <r>
      <rPr>
        <b/>
        <sz val="16"/>
        <rFont val="Arial"/>
        <family val="2"/>
      </rPr>
      <t>) والنوع</t>
    </r>
  </si>
  <si>
    <t xml:space="preserve">                                Year &amp; Gender
 College </t>
  </si>
  <si>
    <t>GRADUATES OF PUBLIC COLLEGES AND UNIVERSITIES BY COLLEGE,
 TYPE OF SPECIALIZATION AND NATIONALITY</t>
  </si>
  <si>
    <t>+</t>
  </si>
  <si>
    <t>.</t>
  </si>
  <si>
    <t>Boys</t>
  </si>
  <si>
    <t>Girls</t>
  </si>
  <si>
    <t xml:space="preserve">  Others Countries</t>
  </si>
  <si>
    <r>
      <t>Stenden University in Qatar</t>
    </r>
    <r>
      <rPr>
        <b/>
        <vertAlign val="superscript"/>
        <sz val="11"/>
        <rFont val="Arial"/>
        <family val="2"/>
      </rPr>
      <t>(2)</t>
    </r>
  </si>
  <si>
    <t>Administrative Staff</t>
  </si>
  <si>
    <t>Master</t>
  </si>
  <si>
    <t>Bachelor</t>
  </si>
  <si>
    <t>Associate</t>
  </si>
  <si>
    <t>Faculty of Education</t>
  </si>
  <si>
    <t xml:space="preserve"> Faculty of Science &amp; Art</t>
  </si>
  <si>
    <t xml:space="preserve"> Faculty of Sharia</t>
  </si>
  <si>
    <t>Faculty of  Law</t>
  </si>
  <si>
    <t xml:space="preserve"> Faculty of Engineering</t>
  </si>
  <si>
    <t xml:space="preserve"> Faculty of Admin &amp; Economics</t>
  </si>
  <si>
    <t xml:space="preserve"> Faculty of  Health Sciences</t>
  </si>
  <si>
    <t xml:space="preserve"> Faculty of Pharmacy</t>
  </si>
  <si>
    <t>2017/2018</t>
  </si>
  <si>
    <t>نيوزيلندا</t>
  </si>
  <si>
    <t>سويسرا</t>
  </si>
  <si>
    <t>ايرلندا</t>
  </si>
  <si>
    <t>تركيا</t>
  </si>
  <si>
    <t>المجر</t>
  </si>
  <si>
    <t>صيدلة</t>
  </si>
  <si>
    <t>معهد الدوحه للدراسات العليا</t>
  </si>
  <si>
    <t>Doha Institute of Graduate Studies</t>
  </si>
  <si>
    <t>كلية ستندن قطر</t>
  </si>
  <si>
    <t>Stenden university Qatar</t>
  </si>
  <si>
    <t>Applied Statistics</t>
  </si>
  <si>
    <t>تسويق</t>
  </si>
  <si>
    <t>Marketing</t>
  </si>
  <si>
    <t>25 - ماجستير علوم تطبيقية</t>
  </si>
  <si>
    <t>19 -دكتوراة الهندسة الكيميائية</t>
  </si>
  <si>
    <t>20 - دكتوراة الهندسة الكهربائية</t>
  </si>
  <si>
    <t>19 - PhD Chemical Engineering</t>
  </si>
  <si>
    <t>20 - PhD Electrical Engineering</t>
  </si>
  <si>
    <t>21 - PhD Engineering Management</t>
  </si>
  <si>
    <t>8   -  ماجستير تسويق</t>
  </si>
  <si>
    <t>8 -  Marketing Masters</t>
  </si>
  <si>
    <t>Ras Laffan Emergency and Safety College</t>
  </si>
  <si>
    <t>كلية التاسيس الجامعي</t>
  </si>
  <si>
    <t>ابروداين</t>
  </si>
  <si>
    <t>Doha Institute for Graduate Studies</t>
  </si>
  <si>
    <r>
      <t>جامعات المدينة التعليمية</t>
    </r>
    <r>
      <rPr>
        <b/>
        <vertAlign val="superscript"/>
        <sz val="12"/>
        <rFont val="Arial"/>
        <family val="2"/>
      </rPr>
      <t>(1)</t>
    </r>
  </si>
  <si>
    <r>
      <rPr>
        <b/>
        <sz val="8"/>
        <rFont val="Arial"/>
        <family val="2"/>
      </rPr>
      <t xml:space="preserve"> and Education City Universities</t>
    </r>
    <r>
      <rPr>
        <b/>
        <vertAlign val="superscript"/>
        <sz val="11"/>
        <rFont val="Arial"/>
        <family val="2"/>
      </rPr>
      <t>(1)</t>
    </r>
  </si>
  <si>
    <t>مختلط</t>
  </si>
  <si>
    <t>Mixed</t>
  </si>
  <si>
    <t>الطلاب والمدرسون في المدارس الحكومية (بنين، بنات ، مختلط) حسب المرحلة التعليمية</t>
  </si>
  <si>
    <t>STUDENTS AND TEACHERS IN PUBLIC SCHOOLS (BOYS, GIRLS, MIXED)  BY LEVEL OF EDUCATION</t>
  </si>
  <si>
    <t>وايل كورنيل</t>
  </si>
  <si>
    <t>قرجيننيا</t>
  </si>
  <si>
    <t>فرجيينيا</t>
  </si>
  <si>
    <t>بارس</t>
  </si>
  <si>
    <t>اجسر</t>
  </si>
  <si>
    <t>مجموع فونديشن</t>
  </si>
  <si>
    <t>مجموع خاص</t>
  </si>
  <si>
    <r>
      <t>الطلاب في المدارس والجامعات الحكومية</t>
    </r>
    <r>
      <rPr>
        <b/>
        <vertAlign val="superscript"/>
        <sz val="16"/>
        <rFont val="Arial"/>
        <family val="2"/>
      </rPr>
      <t xml:space="preserve"> </t>
    </r>
    <r>
      <rPr>
        <b/>
        <sz val="16"/>
        <rFont val="Arial"/>
        <family val="2"/>
      </rPr>
      <t>والخاصة</t>
    </r>
    <r>
      <rPr>
        <b/>
        <vertAlign val="superscript"/>
        <sz val="16"/>
        <rFont val="Arial"/>
        <family val="2"/>
      </rPr>
      <t>(1)</t>
    </r>
    <r>
      <rPr>
        <b/>
        <sz val="16"/>
        <rFont val="Arial"/>
        <family val="2"/>
      </rPr>
      <t xml:space="preserve"> حسب المراحل التعليمية والنوع </t>
    </r>
  </si>
  <si>
    <t>- Ministry of Education and Higher Education.</t>
  </si>
  <si>
    <t>- وزارة التعليم والتعليم العالي.</t>
  </si>
  <si>
    <t xml:space="preserve">والجداول التي يحتويها هذا الفصل تتضمن بيانات عن عدد الطلاب والمدارس والشعب في مختلف المراحل الدراسية  الحكومية والخاصة، كما تعكس بيانات عن المدراس التخصصية ومراكز محو الأمية والمدارس الليلية والمبتعثين القطريين للدراسة بالداخل والخارج. </t>
  </si>
  <si>
    <t>كما يتناول الفصل  بيانات عن الجامعات الحكومية والخاصة من حيث عدد الطلاب والخريجين حسب تخصصاتهم والهيئة التدريسية حسب مؤهلاتها وجنسياتها.</t>
  </si>
  <si>
    <t>- مؤسسة قطر للتربية والثقافة والعلوم وتنمية المجتمع.</t>
  </si>
  <si>
    <t xml:space="preserve"> الإبتدائية</t>
  </si>
  <si>
    <r>
      <t xml:space="preserve"> Pre-primary</t>
    </r>
    <r>
      <rPr>
        <b/>
        <vertAlign val="superscript"/>
        <sz val="11"/>
        <rFont val="Arial"/>
        <family val="2"/>
      </rPr>
      <t>(2)</t>
    </r>
  </si>
  <si>
    <t>غير قطريون</t>
  </si>
  <si>
    <t>قطريون</t>
  </si>
  <si>
    <t>غير قطريين</t>
  </si>
  <si>
    <t>الإبتدائية</t>
  </si>
  <si>
    <t xml:space="preserve">غير قطريين
</t>
  </si>
  <si>
    <t xml:space="preserve"> Non-Qataris</t>
  </si>
  <si>
    <r>
      <t xml:space="preserve"> قطريون </t>
    </r>
    <r>
      <rPr>
        <b/>
        <sz val="8"/>
        <rFont val="Arial"/>
        <family val="2"/>
      </rPr>
      <t>Qataris</t>
    </r>
  </si>
  <si>
    <r>
      <t xml:space="preserve">غير قطريين </t>
    </r>
    <r>
      <rPr>
        <b/>
        <sz val="8"/>
        <rFont val="Arial"/>
        <family val="2"/>
      </rPr>
      <t>Non-Qataris</t>
    </r>
  </si>
  <si>
    <r>
      <t xml:space="preserve">قطريون </t>
    </r>
    <r>
      <rPr>
        <b/>
        <sz val="8"/>
        <rFont val="Arial"/>
        <family val="2"/>
      </rPr>
      <t>Qataris</t>
    </r>
  </si>
  <si>
    <r>
      <t xml:space="preserve">غيرقطريين </t>
    </r>
    <r>
      <rPr>
        <b/>
        <sz val="8"/>
        <rFont val="Arial"/>
        <family val="2"/>
      </rPr>
      <t>Non- Qataris</t>
    </r>
  </si>
  <si>
    <r>
      <t xml:space="preserve">غيرقطريين </t>
    </r>
    <r>
      <rPr>
        <b/>
        <sz val="8"/>
        <rFont val="Arial"/>
        <family val="2"/>
      </rPr>
      <t>Non-Qataris</t>
    </r>
  </si>
  <si>
    <r>
      <t xml:space="preserve">غير قطريين
</t>
    </r>
    <r>
      <rPr>
        <b/>
        <sz val="8"/>
        <rFont val="Arial"/>
        <family val="2"/>
      </rPr>
      <t>Non-Qataris</t>
    </r>
  </si>
  <si>
    <r>
      <t xml:space="preserve">قطريون
</t>
    </r>
    <r>
      <rPr>
        <b/>
        <sz val="8"/>
        <rFont val="Arial"/>
        <family val="2"/>
      </rPr>
      <t>Qataris</t>
    </r>
  </si>
  <si>
    <r>
      <t xml:space="preserve">ناجح
</t>
    </r>
    <r>
      <rPr>
        <b/>
        <sz val="8"/>
        <rFont val="Arial"/>
        <family val="2"/>
      </rPr>
      <t>Pass</t>
    </r>
  </si>
  <si>
    <t xml:space="preserve"> الإبتدائية </t>
  </si>
  <si>
    <t xml:space="preserve"> Al-Rayyan</t>
  </si>
  <si>
    <t xml:space="preserve"> Al-Wakrah</t>
  </si>
  <si>
    <t xml:space="preserve"> Al-Khor</t>
  </si>
  <si>
    <t xml:space="preserve"> Al-Shamal</t>
  </si>
  <si>
    <t>أم صلال</t>
  </si>
  <si>
    <t>الهيئة التدريسية والإدارية في المدارس الحكومية حسب المرحلة التعليمية والجنسية والنوع</t>
  </si>
  <si>
    <t>الإبتدائي</t>
  </si>
  <si>
    <t>(2) المدارس الاجنبية : مدارس تتبع المعايير الخاصة بها أو بدولها.</t>
  </si>
  <si>
    <t xml:space="preserve"> عربية</t>
  </si>
  <si>
    <t>حضانات أطفال</t>
  </si>
  <si>
    <t>أجنبية</t>
  </si>
  <si>
    <t xml:space="preserve">رياض أطفال  </t>
  </si>
  <si>
    <t>مدارس ابتدائية</t>
  </si>
  <si>
    <t>Nurseries</t>
  </si>
  <si>
    <t xml:space="preserve">Kindergartens </t>
  </si>
  <si>
    <t xml:space="preserve">Primary Schools </t>
  </si>
  <si>
    <t>عربية</t>
  </si>
  <si>
    <t xml:space="preserve">Arabic </t>
  </si>
  <si>
    <t>Foreign</t>
  </si>
  <si>
    <t>Arabic</t>
  </si>
  <si>
    <t xml:space="preserve">Foreign </t>
  </si>
  <si>
    <t xml:space="preserve">                          الجنسية والنوع
 المرحلة التعليمية </t>
  </si>
  <si>
    <t>(1) تشمل الثانوية التخصصية.</t>
  </si>
  <si>
    <r>
      <t xml:space="preserve">  الإبتدائية</t>
    </r>
    <r>
      <rPr>
        <b/>
        <vertAlign val="superscript"/>
        <sz val="12"/>
        <rFont val="Arial"/>
        <family val="2"/>
      </rPr>
      <t xml:space="preserve"> (2)</t>
    </r>
  </si>
  <si>
    <t xml:space="preserve">    الحلقة الثالثة تقابل الصف الخامس من المرحلة الإبتدائية.</t>
  </si>
  <si>
    <t xml:space="preserve">    الحلقة الرابعة تقابل الصف السادس من المرحلة الإبتدائية.</t>
  </si>
  <si>
    <t>(2) الحلقة الأولى تقابل الصفين الأول والثاني من المرحلة الإبتدائية.</t>
  </si>
  <si>
    <t xml:space="preserve">    الحلقة الثانية تقابل الصفين الثالث والرابع من المرحلة الإبتدائية.</t>
  </si>
  <si>
    <t xml:space="preserve">     Grade IIl  = Equivalent to 5th ordinary primary.</t>
  </si>
  <si>
    <t xml:space="preserve">     Grade lV  = Equivalent to 6th ordinary primary.</t>
  </si>
  <si>
    <t xml:space="preserve">     Grade Il  = Equivalent to 3nd and 4th ordinary primary.</t>
  </si>
  <si>
    <t>(2) Grade l  = Equivalent to 1st and 2nd ordinary primary.</t>
  </si>
  <si>
    <t>(2) Students enrolled in adult education centers and studied in their homes.</t>
  </si>
  <si>
    <t>Community College</t>
  </si>
  <si>
    <t xml:space="preserve">                                                 النوع
 الجنسية                                           </t>
  </si>
  <si>
    <t>دبلوم ما قبل الجامعة</t>
  </si>
  <si>
    <t>Pre-University Diploma</t>
  </si>
  <si>
    <t xml:space="preserve">                                       Nationality &amp; Gender
   Academic Degree</t>
  </si>
  <si>
    <t xml:space="preserve">  بكالوريوس في الآداب والعلوم</t>
  </si>
  <si>
    <t>بكالوريوس العلوم الصحية</t>
  </si>
  <si>
    <t>التعليم الإبتدائي</t>
  </si>
  <si>
    <t xml:space="preserve">                                 الجنسية والنوع 
   الدرجة العلمية</t>
  </si>
  <si>
    <t xml:space="preserve">Ras Laffan Emergency &amp; Safety College </t>
  </si>
  <si>
    <t>كلية راس لفان للطوارئ والسلامة</t>
  </si>
  <si>
    <t>5 - Master of Fiqh &amp; Usul Al Fiqh</t>
  </si>
  <si>
    <t>11 -Urban Planning &amp; Design  Masters</t>
  </si>
  <si>
    <t>19 - ماجستيرالعلوم البيئية</t>
  </si>
  <si>
    <t>3 - التعليم الإبتدائي</t>
  </si>
  <si>
    <t xml:space="preserve">6   -  اللغة الإنجليزية </t>
  </si>
  <si>
    <t>1   -  اللغة العربية</t>
  </si>
  <si>
    <t>13 -  العلوم الحيوية الطبية</t>
  </si>
  <si>
    <t>5 - ماجسترالفقه وأصول الفقه</t>
  </si>
  <si>
    <t>7 - هندسة الحاسب الآلي</t>
  </si>
  <si>
    <t>9 - ماجستير حوسبة</t>
  </si>
  <si>
    <t>10 - ماجستير إدارة هندسية</t>
  </si>
  <si>
    <t>21- دكتوارة  الإدارة الهندسية</t>
  </si>
  <si>
    <t>12 - ماجستير الهندسة الكهربائية</t>
  </si>
  <si>
    <t>4 - نظم المعلومات الإدارية</t>
  </si>
  <si>
    <t>2 - دكتور صيدلة</t>
  </si>
  <si>
    <t>6   -  ماجستير إدارة الأعمال</t>
  </si>
  <si>
    <t>18 -PhD in Urban Planning &amp; Design</t>
  </si>
  <si>
    <t xml:space="preserve">                  University 
                   Title &amp; Gender
  Nationality</t>
  </si>
  <si>
    <t>(2) جامعة سي اتش إن سابقا.</t>
  </si>
  <si>
    <t>(2) University of the former C. H . N.</t>
  </si>
  <si>
    <t>معهد الدوحة للدراسات العليا</t>
  </si>
  <si>
    <r>
      <rPr>
        <b/>
        <sz val="8"/>
        <rFont val="Arial"/>
        <family val="2"/>
      </rPr>
      <t>Education City Universities</t>
    </r>
    <r>
      <rPr>
        <b/>
        <vertAlign val="superscript"/>
        <sz val="11"/>
        <rFont val="Arial"/>
        <family val="2"/>
      </rPr>
      <t>(1)</t>
    </r>
  </si>
  <si>
    <t>الموفدين خارج دولة قطر (إيفاد خارجي)</t>
  </si>
  <si>
    <t>الموفدين داخل دولة قطر (إيفاد داخلي)</t>
  </si>
  <si>
    <t>Students on Scholarships Abroad (external)</t>
  </si>
  <si>
    <t>Students on scholarships (internal)</t>
  </si>
  <si>
    <t>Malaysia</t>
  </si>
  <si>
    <t>اللغة والأدب الإنجليزي، عامة</t>
  </si>
  <si>
    <t>علم الحاسوب</t>
  </si>
  <si>
    <t>العلوم الحيوية والطبية الحيوية</t>
  </si>
  <si>
    <t>مهن صحة وعلوم سريرية ذات علاقة</t>
  </si>
  <si>
    <t>إدارة أعمال، تسويق، وخدمات إسناد ذات علاقة</t>
  </si>
  <si>
    <t>اللغات الأجنبية وآداب وعلم لغة</t>
  </si>
  <si>
    <t>Mathematics and Statistics</t>
  </si>
  <si>
    <t>Construction Trades</t>
  </si>
  <si>
    <t>الرياضيات والإحصاء</t>
  </si>
  <si>
    <t>- Qatar Foundation for Education, Science, &amp; Community Development.</t>
  </si>
  <si>
    <t>Type of
Educ.</t>
  </si>
  <si>
    <r>
      <t>Private Schools</t>
    </r>
    <r>
      <rPr>
        <b/>
        <vertAlign val="superscript"/>
        <sz val="11"/>
        <rFont val="Arial"/>
        <family val="2"/>
      </rPr>
      <t>(1)</t>
    </r>
  </si>
  <si>
    <t>(1) Include Qatar Foundation Schools.</t>
  </si>
  <si>
    <t>Covernment Schools</t>
  </si>
  <si>
    <t xml:space="preserve">                        Education Type 
                         &amp; Nationality
 Educational
 Level &amp; Gender</t>
  </si>
  <si>
    <t xml:space="preserve"> الإبتدائية
Primary</t>
  </si>
  <si>
    <t>الهيئة التدريسية والإدارية في المدارس الخاصة حسب نوع المدرسة والنوع</t>
  </si>
  <si>
    <t xml:space="preserve">                          Nationality &amp; Gender
 Education Level &amp; Grade</t>
  </si>
  <si>
    <t>دول عربية أخرى</t>
  </si>
  <si>
    <t>4   - اجتماع</t>
  </si>
  <si>
    <t>6 - ماجستير التفسير وعلوم القرآن</t>
  </si>
  <si>
    <t xml:space="preserve"> الآداب والعلوم
Art &amp; science</t>
  </si>
  <si>
    <t>الإدارة والاقتصاد
Admin &amp; Economics</t>
  </si>
  <si>
    <t>كلية راس لفان للطوارئ والسلامة
Ras Laffan Emergency and Safety College</t>
  </si>
  <si>
    <t xml:space="preserve">الشريعة
Sharia </t>
  </si>
  <si>
    <t xml:space="preserve"> العلوم الصحية
  Health Sciences</t>
  </si>
  <si>
    <t xml:space="preserve">                  Year &amp; Nationality
  University Title</t>
  </si>
  <si>
    <t xml:space="preserve">           السنة والجنسية
  اللقب الجامعي </t>
  </si>
  <si>
    <t xml:space="preserve">                            السنة والنوع
   مجال الدراسة</t>
  </si>
  <si>
    <t xml:space="preserve">                                           Year &amp; Gender
   Field of Study</t>
  </si>
  <si>
    <t>الهندسة المدنية، عامة</t>
  </si>
  <si>
    <r>
      <t xml:space="preserve">                            </t>
    </r>
    <r>
      <rPr>
        <b/>
        <sz val="9"/>
        <rFont val="Arial"/>
        <family val="2"/>
      </rPr>
      <t xml:space="preserve">   Year &amp; Gender
  Country of Study</t>
    </r>
  </si>
  <si>
    <t xml:space="preserve">                                  Scientific Dgree 
                                             &amp; Gender
  Students on Scholarships</t>
  </si>
  <si>
    <t xml:space="preserve">                                  Scientific Degree                                                  &amp; Gender
 Field of Study</t>
  </si>
  <si>
    <t>إن دولة قطر تؤمن بأن التعليم هو أســاس التنمية لأي بلد. لذا فهي تُعنى بمستوى جودة الفرد باعتباره رأس المال البشري الذي يعد أهم عنصر في عملية التنمية.</t>
  </si>
  <si>
    <r>
      <t>المدارس الخاصة</t>
    </r>
    <r>
      <rPr>
        <b/>
        <vertAlign val="superscript"/>
        <sz val="12"/>
        <rFont val="Arial"/>
        <family val="2"/>
      </rPr>
      <t>(1)</t>
    </r>
  </si>
  <si>
    <r>
      <t>ماقبل الإبتدائية</t>
    </r>
    <r>
      <rPr>
        <b/>
        <vertAlign val="superscript"/>
        <sz val="12"/>
        <rFont val="Arial"/>
        <family val="2"/>
      </rPr>
      <t>(2)</t>
    </r>
  </si>
  <si>
    <r>
      <t xml:space="preserve">  الثانوية</t>
    </r>
    <r>
      <rPr>
        <b/>
        <vertAlign val="superscript"/>
        <sz val="12"/>
        <rFont val="Arial"/>
        <family val="2"/>
      </rPr>
      <t>(1)</t>
    </r>
  </si>
  <si>
    <t xml:space="preserve">                       الدرجة العلمية والنوع
   الموفدون</t>
  </si>
  <si>
    <t xml:space="preserve"> كلية راس لفان للطوارئ والسلامة</t>
  </si>
  <si>
    <t>الإمارات العربية المتحدة</t>
  </si>
  <si>
    <t xml:space="preserve"> - الجامعات الحكومية والخاصة.</t>
  </si>
  <si>
    <t xml:space="preserve">دبلوم </t>
  </si>
  <si>
    <t xml:space="preserve">ماجستير </t>
  </si>
  <si>
    <t xml:space="preserve">دكتوراه </t>
  </si>
  <si>
    <t xml:space="preserve">                                    السنة والجنسية
 الكلية ونوع التخصص </t>
  </si>
  <si>
    <t xml:space="preserve">                                                     Year &amp; Nationality
  College &amp; Field
  of Specialization </t>
  </si>
  <si>
    <t>2018/2019</t>
  </si>
  <si>
    <t>ماجستير تعليم خاص</t>
  </si>
  <si>
    <t>Master of Special Education</t>
  </si>
  <si>
    <t>الادارة الهندسية</t>
  </si>
  <si>
    <t>هندسة الحاسب الألي</t>
  </si>
  <si>
    <t>مواد العلوم والهندسة</t>
  </si>
  <si>
    <t>Material Sci and Engin</t>
  </si>
  <si>
    <t>5- التربية الخاصة</t>
  </si>
  <si>
    <t>5 - Special Education</t>
  </si>
  <si>
    <t>6 - دبلوم الطفولة المبكرة</t>
  </si>
  <si>
    <t>7- دبلوم التربية الخاصة</t>
  </si>
  <si>
    <t>8 - دبلوم التعليم الإبتدائي</t>
  </si>
  <si>
    <t>9 - دبلوم التعليم الثانوي</t>
  </si>
  <si>
    <t>10 - ماجستير قيادة تربوية</t>
  </si>
  <si>
    <t>11 - ماجستير تربية خاصة</t>
  </si>
  <si>
    <t>12 - ماجستير مناهج الدراسة في التعليم والتقييم</t>
  </si>
  <si>
    <t>13 - ماجستير تعليم خاص</t>
  </si>
  <si>
    <t>6 - Early Childshood Diploma</t>
  </si>
  <si>
    <t>7- Special Education Diploma</t>
  </si>
  <si>
    <t>8 - Primary Education Diploma</t>
  </si>
  <si>
    <t xml:space="preserve">10 -  Education Leadership Masters </t>
  </si>
  <si>
    <t xml:space="preserve"> 11 - Special Education Masters </t>
  </si>
  <si>
    <t xml:space="preserve"> 12 -Curriculum,Instruc. &amp; Assessm. Masters </t>
  </si>
  <si>
    <t xml:space="preserve"> 13 - Master of Special Education</t>
  </si>
  <si>
    <t xml:space="preserve"> 9 - Secondery Education Diploma</t>
  </si>
  <si>
    <t>22- دكتوارة هندسة الحاسب الآلي</t>
  </si>
  <si>
    <t>22 - PhD Computer Engineering</t>
  </si>
  <si>
    <t xml:space="preserve">23- دكتوارة مواد العلوم والهندسة  </t>
  </si>
  <si>
    <t>23 - PhD Material Sci and Engin</t>
  </si>
  <si>
    <t>4 -  صيدلة مسائي</t>
  </si>
  <si>
    <t>4 - Pharmacy-Part Time</t>
  </si>
  <si>
    <t>B.Sc.  Ras Laffan Emergency and Safety College</t>
  </si>
  <si>
    <t xml:space="preserve"> بكالوريوس كلية راس لفان للطوارئ والسلامة</t>
  </si>
  <si>
    <t>جامعة ابرادين - قطر</t>
  </si>
  <si>
    <t>University of Aberdeen- Qatar</t>
  </si>
  <si>
    <t>AUSTRALIA</t>
  </si>
  <si>
    <t>BAHRAIN</t>
  </si>
  <si>
    <t>CANADA</t>
  </si>
  <si>
    <t>CHINA</t>
  </si>
  <si>
    <t>FRANCE</t>
  </si>
  <si>
    <t>GERMANY</t>
  </si>
  <si>
    <t>HUNGARY</t>
  </si>
  <si>
    <t>IRELAND</t>
  </si>
  <si>
    <t>ITALY</t>
  </si>
  <si>
    <t>JAPAN</t>
  </si>
  <si>
    <t>JORDAN</t>
  </si>
  <si>
    <t>KOREA, SOUTH</t>
  </si>
  <si>
    <t>MALAYSIA</t>
  </si>
  <si>
    <t>MOROCCO</t>
  </si>
  <si>
    <t>NEW ZEALAND</t>
  </si>
  <si>
    <t>SPAIN</t>
  </si>
  <si>
    <t>SWITZERLAND</t>
  </si>
  <si>
    <t>TURKEY</t>
  </si>
  <si>
    <t>UNITED KINGDOM</t>
  </si>
  <si>
    <t>UNITED STATES</t>
  </si>
  <si>
    <t>RUSSIA</t>
  </si>
  <si>
    <t>المانيا</t>
  </si>
  <si>
    <t>روسيا</t>
  </si>
  <si>
    <t>*مفقود</t>
  </si>
  <si>
    <t>النقل ونقل المواد</t>
  </si>
  <si>
    <t>الاداب والعلوم</t>
  </si>
  <si>
    <t>Qatar Aeronautical College (QAC)</t>
  </si>
  <si>
    <t>اكاديمية قطر للطيران</t>
  </si>
  <si>
    <t>الشيحانية</t>
  </si>
  <si>
    <t xml:space="preserve">                   السنة والنوع
   الجامعات والكليات</t>
  </si>
  <si>
    <t>جدول (59)</t>
  </si>
  <si>
    <t>TABLE (59)</t>
  </si>
  <si>
    <t>جدول (60)</t>
  </si>
  <si>
    <t>TABLE (60)</t>
  </si>
  <si>
    <t>جدول  (66)</t>
  </si>
  <si>
    <t>جدول (68)</t>
  </si>
  <si>
    <t xml:space="preserve">                           الجنسية والنوع
   الجامعة والكلية</t>
  </si>
  <si>
    <t xml:space="preserve">                        الجنسية والنوع
   الجامعات والكليات</t>
  </si>
  <si>
    <t>2019/2020</t>
  </si>
  <si>
    <t>2016/2015 - 2020/2019</t>
  </si>
  <si>
    <t>2015/2016 - 2019/2020</t>
  </si>
  <si>
    <t>2020/2019</t>
  </si>
  <si>
    <t>2017/2016 - 2020/2019</t>
  </si>
  <si>
    <t>2018/2017 - 2020/2019</t>
  </si>
  <si>
    <t>2017/2018 - 2019/2020</t>
  </si>
  <si>
    <t>2017/2016 -2020/2019</t>
  </si>
  <si>
    <t xml:space="preserve"> 2016/2017 - 2019/2020</t>
  </si>
  <si>
    <r>
      <t xml:space="preserve"> الثانوية</t>
    </r>
    <r>
      <rPr>
        <b/>
        <vertAlign val="superscript"/>
        <sz val="12"/>
        <rFont val="Arial"/>
        <family val="2"/>
      </rPr>
      <t>(4)</t>
    </r>
  </si>
  <si>
    <r>
      <t xml:space="preserve"> Secondary</t>
    </r>
    <r>
      <rPr>
        <b/>
        <vertAlign val="superscript"/>
        <sz val="11"/>
        <rFont val="Arial"/>
        <family val="2"/>
      </rPr>
      <t>(4)</t>
    </r>
  </si>
  <si>
    <t>(3) تشمل الاعدادية التخصصية.</t>
  </si>
  <si>
    <t>(3) Including specialized preparatory</t>
  </si>
  <si>
    <t>(4) تشمل الثانوية التخصصية.</t>
  </si>
  <si>
    <t>(4) Include Specialized Secondary.</t>
  </si>
  <si>
    <t xml:space="preserve"> الإعدادية التخصصية</t>
  </si>
  <si>
    <t xml:space="preserve"> Preparatory Specialized</t>
  </si>
  <si>
    <t>(3) Include Specialized  Preparatory.</t>
  </si>
  <si>
    <t>الإعدادية التخصصية</t>
  </si>
  <si>
    <t>Preparatory Specialized</t>
  </si>
  <si>
    <t xml:space="preserve">  الإعدادية التخصصية</t>
  </si>
  <si>
    <t>الإعدادي التخصصي</t>
  </si>
  <si>
    <t>الثانوي التخصصي</t>
  </si>
  <si>
    <t>(1) تشمل الاعدادي التخصصي.</t>
  </si>
  <si>
    <t>(2) تشمل الثانوي التخصصي.</t>
  </si>
  <si>
    <t>(2)Include specialized Secondary.</t>
  </si>
  <si>
    <t>(1) تشمل المدارس التخصصية.</t>
  </si>
  <si>
    <t>الاعدادي</t>
  </si>
  <si>
    <t>بلغاريا</t>
  </si>
  <si>
    <t>LEBANON</t>
  </si>
  <si>
    <t>BULGARIA</t>
  </si>
  <si>
    <t>الإدارة</t>
  </si>
  <si>
    <t>الاعلام والثقافة</t>
  </si>
  <si>
    <t>التخصصات الطبية والطبية المساعدة</t>
  </si>
  <si>
    <t>التصميم</t>
  </si>
  <si>
    <t>التعليم</t>
  </si>
  <si>
    <t>الحاسب الالي</t>
  </si>
  <si>
    <t>الزراعة والثروة الحيوانية والسمكية</t>
  </si>
  <si>
    <t>السياسة والعلاقات الدولية والعلاقات العامة</t>
  </si>
  <si>
    <t>العلوم الأدبية</t>
  </si>
  <si>
    <t>العلوم والمختبرات والتقييس</t>
  </si>
  <si>
    <t>المكتبت والوثائق</t>
  </si>
  <si>
    <t>النقل والمواصلات</t>
  </si>
  <si>
    <t>لغات اجنبية</t>
  </si>
  <si>
    <t>Administration</t>
  </si>
  <si>
    <t>Economics and Accounting</t>
  </si>
  <si>
    <t>Medical and paramedical specialties</t>
  </si>
  <si>
    <t>Agriculture, livestock and fisheries</t>
  </si>
  <si>
    <t>Policies, planning and statistics</t>
  </si>
  <si>
    <t>Politics, International Relations and Public Relations</t>
  </si>
  <si>
    <t>Literary Sciences</t>
  </si>
  <si>
    <t>Science, laboratories and standardization</t>
  </si>
  <si>
    <t>Libraries and documents</t>
  </si>
  <si>
    <t>Foreign languages</t>
  </si>
  <si>
    <t>Bulgaria</t>
  </si>
  <si>
    <t>الحاسب الآلي</t>
  </si>
  <si>
    <t>السياسات والتخطيط والاححصاء</t>
  </si>
  <si>
    <t>Politics, international relations and public relations</t>
  </si>
  <si>
    <t>The design</t>
  </si>
  <si>
    <t>Computer</t>
  </si>
  <si>
    <t>Transportation</t>
  </si>
  <si>
    <t>Media and culture</t>
  </si>
  <si>
    <t>Rchitectural engineering and related services</t>
  </si>
  <si>
    <t>The pharmacy</t>
  </si>
  <si>
    <t>السياسات والعلاقات الدولية والعلاقات العامة</t>
  </si>
  <si>
    <t>الطب</t>
  </si>
  <si>
    <t>Medicine</t>
  </si>
  <si>
    <t>العلوم الصحية</t>
  </si>
  <si>
    <t>Health Sciences</t>
  </si>
  <si>
    <t>طب الاسنان</t>
  </si>
  <si>
    <t>Dentist</t>
  </si>
  <si>
    <t>الدراسات العليا  لجامعة قطر</t>
  </si>
  <si>
    <t>Postgraduate studies Qatar University</t>
  </si>
  <si>
    <t>معهد جسور / دبلوم عالي كلية بوكوني</t>
  </si>
  <si>
    <t>Jossor Institute / Higher Diploma Bocconi College</t>
  </si>
  <si>
    <t>مركز قيادات قطر /ماجستير تنفيذي كلية ماكدونو لللاعمال</t>
  </si>
  <si>
    <t>Qatar Leadership Center / Executive Master McDonough School of Business</t>
  </si>
  <si>
    <t>(1) Include the following</t>
  </si>
  <si>
    <t>الإحصاء التطبيقي</t>
  </si>
  <si>
    <t>اللغة العربيه وأدابها</t>
  </si>
  <si>
    <t>Material Sci and Technology</t>
  </si>
  <si>
    <t>ماجستير ادارة الاعمال</t>
  </si>
  <si>
    <t>Fiqh and Usul Al Fiqh</t>
  </si>
  <si>
    <t>Quranic Sciences and Exegesis</t>
  </si>
  <si>
    <t>الأديان وحوار الحضارات</t>
  </si>
  <si>
    <t>Religions &amp; Dialog of Civiliz.</t>
  </si>
  <si>
    <t>مركز قيادات قطر /ماجستير تنفيذي كلية ماكدونو للاعمال</t>
  </si>
  <si>
    <t>Biological &amp; Environmental Sci</t>
  </si>
  <si>
    <t>25-applied Sciences</t>
  </si>
  <si>
    <t>26 - ماجستير الإحصاء التطبيقي</t>
  </si>
  <si>
    <t>26-Applied Statistics</t>
  </si>
  <si>
    <t>27 - دكتوارة العلوم البيولوجية و البيئة</t>
  </si>
  <si>
    <t>27-Doctorate Biological &amp; Environmental Sci</t>
  </si>
  <si>
    <t>28 - دكتوارة  دراسات الخليج العربي</t>
  </si>
  <si>
    <t>28-Doctorate Gulf Studies</t>
  </si>
  <si>
    <t>2 - الفقه وأصول الفقه</t>
  </si>
  <si>
    <t>2 -  Fiqh &amp; Usul Al Fiqh</t>
  </si>
  <si>
    <t>7 - ماجستير الأديان وحوار الحضارات</t>
  </si>
  <si>
    <t>7 - Master of Religions &amp; Dialog of Civiliz.</t>
  </si>
  <si>
    <t xml:space="preserve">24- دكتوارة الهندسة الميكانيكية </t>
  </si>
  <si>
    <t>24 - PhD Mechanical Engineering</t>
  </si>
  <si>
    <t>0</t>
  </si>
  <si>
    <t>1</t>
  </si>
  <si>
    <t>2</t>
  </si>
  <si>
    <t>3</t>
  </si>
  <si>
    <t>4</t>
  </si>
  <si>
    <t>5</t>
  </si>
  <si>
    <t>6</t>
  </si>
  <si>
    <t>7</t>
  </si>
  <si>
    <t xml:space="preserve">معهد جسور
Jossor Institute </t>
  </si>
  <si>
    <t>مركز قيادات
Qatar Leadership Center</t>
  </si>
  <si>
    <t>جسور</t>
  </si>
  <si>
    <t>لفان</t>
  </si>
  <si>
    <t>كلية التأسيس الجامعي</t>
  </si>
  <si>
    <t>University Foundation College</t>
  </si>
  <si>
    <t>مركز قطر للمال والاعمال/ بالتعاون مع جامعة نورث امبريا</t>
  </si>
  <si>
    <t xml:space="preserve">  QFBA - Northumbria University</t>
  </si>
  <si>
    <t>كلية سيتي كولج</t>
  </si>
  <si>
    <t>City University College</t>
  </si>
  <si>
    <t>سيتي كولج</t>
  </si>
  <si>
    <t>كلية قطر للمال والاعمال</t>
  </si>
  <si>
    <r>
      <t xml:space="preserve"> الإعدادية</t>
    </r>
    <r>
      <rPr>
        <b/>
        <vertAlign val="superscript"/>
        <sz val="12"/>
        <rFont val="Arial"/>
        <family val="2"/>
      </rPr>
      <t>(3)</t>
    </r>
  </si>
  <si>
    <r>
      <t xml:space="preserve"> Preparatory</t>
    </r>
    <r>
      <rPr>
        <b/>
        <vertAlign val="superscript"/>
        <sz val="11"/>
        <rFont val="Arial"/>
        <family val="2"/>
      </rPr>
      <t>(3)</t>
    </r>
  </si>
  <si>
    <r>
      <t>رياض الأطفال</t>
    </r>
    <r>
      <rPr>
        <b/>
        <vertAlign val="superscript"/>
        <sz val="12"/>
        <rFont val="Arial"/>
        <family val="2"/>
      </rPr>
      <t>(1)</t>
    </r>
  </si>
  <si>
    <r>
      <rPr>
        <b/>
        <sz val="10"/>
        <rFont val="Arial"/>
        <family val="2"/>
      </rPr>
      <t>رياض الأطفال</t>
    </r>
    <r>
      <rPr>
        <b/>
        <vertAlign val="superscript"/>
        <sz val="12"/>
        <rFont val="Arial"/>
        <family val="2"/>
      </rPr>
      <t>(2)</t>
    </r>
  </si>
  <si>
    <r>
      <rPr>
        <b/>
        <sz val="10"/>
        <rFont val="Arial"/>
        <family val="2"/>
      </rPr>
      <t>الإعدادية</t>
    </r>
    <r>
      <rPr>
        <b/>
        <vertAlign val="superscript"/>
        <sz val="12"/>
        <rFont val="Arial"/>
        <family val="2"/>
      </rPr>
      <t>(3)</t>
    </r>
  </si>
  <si>
    <r>
      <rPr>
        <b/>
        <sz val="10"/>
        <rFont val="Arial"/>
        <family val="2"/>
      </rPr>
      <t>الثانوية</t>
    </r>
    <r>
      <rPr>
        <b/>
        <vertAlign val="superscript"/>
        <sz val="12"/>
        <rFont val="Arial"/>
        <family val="2"/>
      </rPr>
      <t>(4)</t>
    </r>
  </si>
  <si>
    <r>
      <rPr>
        <b/>
        <sz val="8"/>
        <rFont val="Arial"/>
        <family val="2"/>
      </rPr>
      <t>Pre-primary</t>
    </r>
    <r>
      <rPr>
        <b/>
        <vertAlign val="superscript"/>
        <sz val="11"/>
        <rFont val="Arial"/>
        <family val="2"/>
      </rPr>
      <t>(2)</t>
    </r>
  </si>
  <si>
    <r>
      <rPr>
        <b/>
        <sz val="8"/>
        <rFont val="Arial"/>
        <family val="2"/>
      </rPr>
      <t>Preparatory</t>
    </r>
    <r>
      <rPr>
        <b/>
        <vertAlign val="superscript"/>
        <sz val="11"/>
        <rFont val="Arial"/>
        <family val="2"/>
      </rPr>
      <t>(3)</t>
    </r>
  </si>
  <si>
    <r>
      <t xml:space="preserve"> </t>
    </r>
    <r>
      <rPr>
        <b/>
        <sz val="8"/>
        <rFont val="Arial"/>
        <family val="2"/>
      </rPr>
      <t>Secondary</t>
    </r>
    <r>
      <rPr>
        <b/>
        <vertAlign val="superscript"/>
        <sz val="11"/>
        <rFont val="Arial"/>
        <family val="2"/>
      </rPr>
      <t>(4)</t>
    </r>
  </si>
  <si>
    <t>(3) تشمل الإعدادية التخصصية.</t>
  </si>
  <si>
    <r>
      <rPr>
        <b/>
        <sz val="8"/>
        <rFont val="Arial"/>
        <family val="2"/>
      </rPr>
      <t xml:space="preserve"> Secondary</t>
    </r>
    <r>
      <rPr>
        <b/>
        <vertAlign val="superscript"/>
        <sz val="11"/>
        <rFont val="Arial"/>
        <family val="2"/>
      </rPr>
      <t>(4)</t>
    </r>
  </si>
  <si>
    <t>رياض الأطفال
Pre-primary</t>
  </si>
  <si>
    <t>General 
Secondary</t>
  </si>
  <si>
    <r>
      <t xml:space="preserve">  Arabic Schools</t>
    </r>
    <r>
      <rPr>
        <b/>
        <vertAlign val="superscript"/>
        <sz val="11"/>
        <rFont val="Arial"/>
        <family val="2"/>
      </rPr>
      <t>(1)</t>
    </r>
  </si>
  <si>
    <r>
      <t xml:space="preserve">  Foreign Schools</t>
    </r>
    <r>
      <rPr>
        <b/>
        <vertAlign val="superscript"/>
        <sz val="11"/>
        <rFont val="Arial"/>
        <family val="2"/>
      </rPr>
      <t>(2)</t>
    </r>
  </si>
  <si>
    <r>
      <t>مدارس إعدادية</t>
    </r>
    <r>
      <rPr>
        <b/>
        <vertAlign val="superscript"/>
        <sz val="12"/>
        <rFont val="Arial"/>
        <family val="2"/>
      </rPr>
      <t>(1)</t>
    </r>
  </si>
  <si>
    <r>
      <t>مدارس ثانوية</t>
    </r>
    <r>
      <rPr>
        <b/>
        <vertAlign val="superscript"/>
        <sz val="12"/>
        <rFont val="Arial"/>
        <family val="2"/>
      </rPr>
      <t>(2)</t>
    </r>
  </si>
  <si>
    <t>(1)Include specialized  Preparatory.</t>
  </si>
  <si>
    <r>
      <t>Secondery Schools</t>
    </r>
    <r>
      <rPr>
        <b/>
        <vertAlign val="superscript"/>
        <sz val="11"/>
        <rFont val="Arial"/>
        <family val="2"/>
      </rPr>
      <t>(2)</t>
    </r>
  </si>
  <si>
    <t xml:space="preserve">                     Nationality &amp; Gender
 Education Level </t>
  </si>
  <si>
    <r>
      <t>مدارس أجنبية</t>
    </r>
    <r>
      <rPr>
        <b/>
        <vertAlign val="superscript"/>
        <sz val="12"/>
        <rFont val="Arial"/>
        <family val="2"/>
      </rPr>
      <t>(1)</t>
    </r>
  </si>
  <si>
    <r>
      <t>Foreign Schools</t>
    </r>
    <r>
      <rPr>
        <b/>
        <vertAlign val="superscript"/>
        <sz val="11"/>
        <rFont val="Arial"/>
        <family val="2"/>
      </rPr>
      <t>(1)</t>
    </r>
  </si>
  <si>
    <r>
      <t xml:space="preserve">   Secondary</t>
    </r>
    <r>
      <rPr>
        <b/>
        <vertAlign val="superscript"/>
        <sz val="11"/>
        <rFont val="Arial"/>
        <family val="2"/>
      </rPr>
      <t>(1)</t>
    </r>
  </si>
  <si>
    <r>
      <t xml:space="preserve">  Primary</t>
    </r>
    <r>
      <rPr>
        <b/>
        <vertAlign val="superscript"/>
        <sz val="11"/>
        <rFont val="Arial"/>
        <family val="2"/>
      </rPr>
      <t xml:space="preserve"> (2)</t>
    </r>
  </si>
  <si>
    <t>2016/2017 - 2019/2020</t>
  </si>
  <si>
    <r>
      <t>Evening</t>
    </r>
    <r>
      <rPr>
        <b/>
        <vertAlign val="superscript"/>
        <sz val="11"/>
        <rFont val="Arial"/>
        <family val="2"/>
      </rPr>
      <t>(1)</t>
    </r>
  </si>
  <si>
    <r>
      <t>Homes</t>
    </r>
    <r>
      <rPr>
        <b/>
        <vertAlign val="superscript"/>
        <sz val="11"/>
        <rFont val="Arial"/>
        <family val="2"/>
      </rPr>
      <t>(2)</t>
    </r>
  </si>
  <si>
    <r>
      <t>مسائي</t>
    </r>
    <r>
      <rPr>
        <b/>
        <vertAlign val="superscript"/>
        <sz val="12"/>
        <rFont val="Arial"/>
        <family val="2"/>
      </rPr>
      <t>(1)</t>
    </r>
  </si>
  <si>
    <r>
      <t>منازل</t>
    </r>
    <r>
      <rPr>
        <b/>
        <vertAlign val="superscript"/>
        <sz val="12"/>
        <rFont val="Arial"/>
        <family val="2"/>
      </rPr>
      <t>(2)</t>
    </r>
  </si>
  <si>
    <t xml:space="preserve">(1) تشمل مايلي </t>
  </si>
  <si>
    <t>جامعة قطر - كلية المجتمع - كلية راس لفان 
- معهد جسور - مركز قيادات قطر</t>
  </si>
  <si>
    <t>Qatar University - Community College - Ras Laffan College 
- Josoor Institute - Qatar Leadership Center</t>
  </si>
  <si>
    <t xml:space="preserve">(1) جامعة قطر - كلية المجتمع - كلية راس لفان 
 - معهد جسور - مركز قيادات قطر </t>
  </si>
  <si>
    <t xml:space="preserve">(1) جامعة قطر - كلية المجتمع - كلية راس لفان
 - معهد جسور - مركز قيادات قطر </t>
  </si>
  <si>
    <t xml:space="preserve">(2) جامعة قطر - كلية المجتمع - كلية راس لفان
 - معهد جسور - مركز قيادات قطر </t>
  </si>
  <si>
    <r>
      <t>TEACHERS</t>
    </r>
    <r>
      <rPr>
        <b/>
        <vertAlign val="superscript"/>
        <sz val="14"/>
        <rFont val="Arial"/>
        <family val="2"/>
      </rPr>
      <t>(1)</t>
    </r>
    <r>
      <rPr>
        <b/>
        <sz val="12"/>
        <rFont val="Arial"/>
        <family val="2"/>
      </rPr>
      <t xml:space="preserve"> IN PUBLIC</t>
    </r>
    <r>
      <rPr>
        <b/>
        <vertAlign val="superscript"/>
        <sz val="14"/>
        <rFont val="Arial"/>
        <family val="2"/>
      </rPr>
      <t>(2)</t>
    </r>
    <r>
      <rPr>
        <b/>
        <sz val="14"/>
        <rFont val="Arial"/>
        <family val="2"/>
      </rPr>
      <t xml:space="preserve"> </t>
    </r>
    <r>
      <rPr>
        <b/>
        <sz val="12"/>
        <rFont val="Arial"/>
        <family val="2"/>
      </rPr>
      <t xml:space="preserve">COLLEGES AND UNIVERSITIES BY NATIONALITY,
 UNIVERSITY TITLE AND GENDER </t>
    </r>
  </si>
  <si>
    <r>
      <t>إجمالي الموفدين</t>
    </r>
    <r>
      <rPr>
        <b/>
        <vertAlign val="superscript"/>
        <sz val="16"/>
        <rFont val="Arial"/>
        <family val="2"/>
      </rPr>
      <t xml:space="preserve">(1) </t>
    </r>
    <r>
      <rPr>
        <b/>
        <sz val="16"/>
        <rFont val="Arial"/>
        <family val="2"/>
        <charset val="178"/>
      </rPr>
      <t xml:space="preserve">(خارج وداخل دولة قطر) حسب الدرجة العلمية والنوع </t>
    </r>
  </si>
  <si>
    <r>
      <t>TOTAL STUDENTS ON SCHOLARSHIPS</t>
    </r>
    <r>
      <rPr>
        <b/>
        <vertAlign val="superscript"/>
        <sz val="14"/>
        <rFont val="Arial"/>
        <family val="2"/>
      </rPr>
      <t>(1)</t>
    </r>
    <r>
      <rPr>
        <b/>
        <sz val="12"/>
        <rFont val="Arial"/>
        <family val="2"/>
        <charset val="178"/>
      </rPr>
      <t xml:space="preserve"> (INTERNAL AND ABROAD) 
BY SCIENTIFIC DEGREE AND GENDER</t>
    </r>
  </si>
  <si>
    <t xml:space="preserve">                      Scientific Dgree                                  &amp; Gender
  Country of Study</t>
  </si>
  <si>
    <t>2017/2018- 2019/2020</t>
  </si>
  <si>
    <t xml:space="preserve">                          الدرجه العلمية                                      والنوع
 مجال الدراسة</t>
  </si>
  <si>
    <t>Transportation and Materials Moving</t>
  </si>
  <si>
    <r>
      <t>STUDENTS IN PUBLIC AND PRIVATE</t>
    </r>
    <r>
      <rPr>
        <b/>
        <vertAlign val="superscript"/>
        <sz val="14"/>
        <rFont val="Arial"/>
        <family val="2"/>
      </rPr>
      <t>(1)</t>
    </r>
    <r>
      <rPr>
        <b/>
        <sz val="12"/>
        <rFont val="Arial"/>
        <family val="2"/>
      </rPr>
      <t xml:space="preserve"> SCHOOLS AND UNIVERSITIES 
BY LEVEL OF EDUCATION AND GENDER </t>
    </r>
  </si>
  <si>
    <r>
      <t xml:space="preserve"> Preparatory Schools</t>
    </r>
    <r>
      <rPr>
        <b/>
        <vertAlign val="superscript"/>
        <sz val="11"/>
        <rFont val="Arial"/>
        <family val="2"/>
      </rPr>
      <t>(1)</t>
    </r>
    <r>
      <rPr>
        <b/>
        <sz val="8"/>
        <rFont val="Arial"/>
        <family val="2"/>
      </rPr>
      <t xml:space="preserve"> </t>
    </r>
  </si>
  <si>
    <r>
      <t>STUDENTS OF PUBLIC</t>
    </r>
    <r>
      <rPr>
        <b/>
        <vertAlign val="superscript"/>
        <sz val="14"/>
        <rFont val="Arial"/>
        <family val="2"/>
      </rPr>
      <t>(1)</t>
    </r>
    <r>
      <rPr>
        <b/>
        <sz val="12"/>
        <rFont val="Arial"/>
        <family val="2"/>
      </rPr>
      <t xml:space="preserve"> COLLEGES AND UNIVERSITIES BY COLLEGE AND GENDER</t>
    </r>
  </si>
  <si>
    <r>
      <t>طلاب الكليات والجامعات الحكومية</t>
    </r>
    <r>
      <rPr>
        <b/>
        <vertAlign val="superscript"/>
        <sz val="16"/>
        <rFont val="Arial"/>
        <family val="2"/>
      </rPr>
      <t>(1)</t>
    </r>
    <r>
      <rPr>
        <b/>
        <vertAlign val="superscript"/>
        <sz val="12"/>
        <rFont val="Arial"/>
        <family val="2"/>
      </rPr>
      <t xml:space="preserve"> </t>
    </r>
    <r>
      <rPr>
        <b/>
        <sz val="16"/>
        <rFont val="Arial"/>
        <family val="2"/>
      </rPr>
      <t>حسب الكلية والنوع</t>
    </r>
  </si>
  <si>
    <t>(1) Qatar University - Community College - Ras Laffan College
 - Josoor Institute - Qatar Leadership Center</t>
  </si>
  <si>
    <t>(1) Include specialized Secondary.</t>
  </si>
  <si>
    <t>(1) Includes specialized schools .</t>
  </si>
  <si>
    <t>(2) Qatar University - Community College - Ras Laffan College
 - Josoor Institute - Qatar Leadership Center</t>
  </si>
  <si>
    <t xml:space="preserve">                        الدرجة العلمية                                والنوع
   بلد الدراسة</t>
  </si>
  <si>
    <t xml:space="preserve">                                                          Gender 
 Nationality                                                           </t>
  </si>
  <si>
    <t xml:space="preserve">المجموع العام </t>
  </si>
  <si>
    <t>(1) 1- الجسر الاكاديمي 2- جامعة فرجينيا 3- جامعة جورج تاون 4- جامعة كارينجي ميلون
 5- كلية وايل كورنيل 6- جامعة تكساس 7- جامعة نورث وسترن 8- كلية لندن قطر 
9- جامعة باريس في قطر.</t>
  </si>
  <si>
    <t>(1) 1- Academice Bridge Program 2- Virginia 3- Georgetown 4- Carneige Mellon 
5- Weill Cornell 6- Texas A&amp;M 7- North Western 8- College London Qatar
9- HEC Paris in Qatar.</t>
  </si>
  <si>
    <t xml:space="preserve"> حققت دولة  قطر  زيادة واضحة في عدد طلاب المراحل الدراسـية المختلفة . ورافق ذلك تطور في مُدخلات التعليم من مدارس ومعلمين ومناهج … الخ.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</si>
</sst>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quot;ر.ق.‏&quot;\ #,##0.00_-"/>
    <numFmt numFmtId="165" formatCode="_-* #,##0_-;_-* #,##0\-;_-* &quot;-&quot;??_-;_-@_-"/>
  </numFmts>
  <fonts count="68">
    <font>
      <sz val="10"/>
      <name val="Arial"/>
      <charset val="178"/>
    </font>
    <font>
      <sz val="11"/>
      <name val="Calibri"/>
      <family val="2"/>
    </font>
    <font>
      <sz val="11"/>
      <name val="Calibri"/>
      <family val="2"/>
    </font>
    <font>
      <sz val="10"/>
      <name val="Arial"/>
      <family val="2"/>
    </font>
    <font>
      <b/>
      <sz val="14"/>
      <name val="Traditional Arabic"/>
      <family val="1"/>
    </font>
    <font>
      <b/>
      <sz val="12"/>
      <name val="Arial"/>
      <family val="2"/>
      <charset val="178"/>
    </font>
    <font>
      <sz val="8"/>
      <name val="Arial"/>
      <family val="2"/>
      <charset val="178"/>
    </font>
    <font>
      <b/>
      <sz val="12"/>
      <name val="Arial"/>
      <family val="2"/>
    </font>
    <font>
      <b/>
      <sz val="10"/>
      <name val="Arial"/>
      <family val="2"/>
      <charset val="178"/>
    </font>
    <font>
      <sz val="10"/>
      <name val="Arial"/>
      <family val="2"/>
      <charset val="178"/>
    </font>
    <font>
      <b/>
      <sz val="14"/>
      <name val="Arial"/>
      <family val="2"/>
    </font>
    <font>
      <b/>
      <sz val="11"/>
      <name val="Arial"/>
      <family val="2"/>
      <charset val="178"/>
    </font>
    <font>
      <sz val="12"/>
      <name val="Arial"/>
      <family val="2"/>
    </font>
    <font>
      <b/>
      <sz val="10"/>
      <color indexed="8"/>
      <name val="Arial"/>
      <family val="2"/>
      <charset val="178"/>
    </font>
    <font>
      <sz val="10"/>
      <color indexed="8"/>
      <name val="Arial"/>
      <family val="2"/>
      <charset val="178"/>
    </font>
    <font>
      <sz val="12"/>
      <color indexed="8"/>
      <name val="Arial"/>
      <family val="2"/>
      <charset val="178"/>
    </font>
    <font>
      <b/>
      <sz val="11"/>
      <name val="Arial"/>
      <family val="2"/>
    </font>
    <font>
      <b/>
      <sz val="12"/>
      <color indexed="10"/>
      <name val="Arial"/>
      <family val="2"/>
      <charset val="178"/>
    </font>
    <font>
      <b/>
      <sz val="10"/>
      <color indexed="10"/>
      <name val="Arial"/>
      <family val="2"/>
      <charset val="178"/>
    </font>
    <font>
      <sz val="8"/>
      <name val="Arial"/>
      <family val="2"/>
    </font>
    <font>
      <b/>
      <sz val="10"/>
      <color indexed="10"/>
      <name val="Arial"/>
      <family val="2"/>
    </font>
    <font>
      <b/>
      <sz val="10"/>
      <name val="Arial"/>
      <family val="2"/>
    </font>
    <font>
      <b/>
      <sz val="9"/>
      <name val="Arial"/>
      <family val="2"/>
    </font>
    <font>
      <b/>
      <sz val="8"/>
      <name val="Arial"/>
      <family val="2"/>
    </font>
    <font>
      <sz val="10"/>
      <name val="Times New Roman"/>
      <family val="1"/>
      <charset val="178"/>
    </font>
    <font>
      <b/>
      <sz val="14"/>
      <color indexed="12"/>
      <name val="Arial"/>
      <family val="2"/>
    </font>
    <font>
      <b/>
      <sz val="12"/>
      <color indexed="12"/>
      <name val="Arial"/>
      <family val="2"/>
    </font>
    <font>
      <b/>
      <sz val="8"/>
      <name val="Arial"/>
      <family val="2"/>
    </font>
    <font>
      <b/>
      <sz val="8"/>
      <color indexed="10"/>
      <name val="Arial"/>
      <family val="2"/>
    </font>
    <font>
      <b/>
      <vertAlign val="superscript"/>
      <sz val="12"/>
      <name val="Arial"/>
      <family val="2"/>
    </font>
    <font>
      <b/>
      <vertAlign val="superscript"/>
      <sz val="10"/>
      <name val="Arial"/>
      <family val="2"/>
    </font>
    <font>
      <sz val="10"/>
      <color indexed="12"/>
      <name val="Arial"/>
      <family val="2"/>
    </font>
    <font>
      <b/>
      <sz val="10.5"/>
      <name val="Arial"/>
      <family val="2"/>
    </font>
    <font>
      <b/>
      <sz val="10"/>
      <color indexed="8"/>
      <name val="Arial"/>
      <family val="2"/>
    </font>
    <font>
      <b/>
      <sz val="11"/>
      <color indexed="16"/>
      <name val="Arial"/>
      <family val="2"/>
    </font>
    <font>
      <sz val="11"/>
      <color indexed="16"/>
      <name val="Arial"/>
      <family val="2"/>
    </font>
    <font>
      <b/>
      <sz val="16"/>
      <name val="Arial"/>
      <family val="2"/>
    </font>
    <font>
      <sz val="16"/>
      <name val="Arial"/>
      <family val="2"/>
    </font>
    <font>
      <b/>
      <vertAlign val="superscript"/>
      <sz val="16"/>
      <name val="Arial"/>
      <family val="2"/>
    </font>
    <font>
      <b/>
      <sz val="14"/>
      <name val="Arial"/>
      <family val="2"/>
      <charset val="178"/>
    </font>
    <font>
      <sz val="14"/>
      <name val="Arial"/>
      <family val="2"/>
      <charset val="178"/>
    </font>
    <font>
      <b/>
      <sz val="16"/>
      <name val="Arial"/>
      <family val="2"/>
      <charset val="178"/>
    </font>
    <font>
      <b/>
      <sz val="10"/>
      <name val="Verdana"/>
      <family val="2"/>
    </font>
    <font>
      <b/>
      <sz val="11"/>
      <color rgb="FFFF0000"/>
      <name val="Arial"/>
      <family val="2"/>
    </font>
    <font>
      <sz val="12"/>
      <color indexed="12"/>
      <name val="Arial"/>
      <family val="2"/>
    </font>
    <font>
      <b/>
      <sz val="12"/>
      <color theme="5"/>
      <name val="Arial"/>
      <family val="2"/>
    </font>
    <font>
      <sz val="11"/>
      <name val="Arial"/>
      <family val="2"/>
      <charset val="178"/>
    </font>
    <font>
      <sz val="10"/>
      <name val="Arabic Transparent"/>
      <charset val="178"/>
    </font>
    <font>
      <sz val="9"/>
      <name val="Arial"/>
      <family val="2"/>
    </font>
    <font>
      <b/>
      <vertAlign val="superscript"/>
      <sz val="11"/>
      <name val="Arial"/>
      <family val="2"/>
    </font>
    <font>
      <b/>
      <sz val="11"/>
      <color rgb="FF0070C0"/>
      <name val="Arial"/>
      <family val="2"/>
    </font>
    <font>
      <b/>
      <vertAlign val="superscript"/>
      <sz val="14"/>
      <name val="Arial"/>
      <family val="2"/>
    </font>
    <font>
      <sz val="10"/>
      <color rgb="FFFF0000"/>
      <name val="Arial"/>
      <family val="2"/>
    </font>
    <font>
      <b/>
      <sz val="11"/>
      <name val="Calibri"/>
      <family val="2"/>
    </font>
    <font>
      <sz val="11"/>
      <name val="Arial"/>
      <family val="2"/>
    </font>
    <font>
      <b/>
      <sz val="13"/>
      <name val="Sakkal Majalla"/>
    </font>
    <font>
      <b/>
      <sz val="16"/>
      <name val="Arial Rounded MT Bold"/>
      <family val="2"/>
    </font>
    <font>
      <b/>
      <sz val="26"/>
      <name val="Sakkal Majalla"/>
    </font>
    <font>
      <b/>
      <sz val="10"/>
      <color rgb="FFC00000"/>
      <name val="Arial"/>
      <family val="2"/>
    </font>
    <font>
      <b/>
      <sz val="8"/>
      <color rgb="FF222222"/>
      <name val="Arial"/>
      <family val="2"/>
    </font>
    <font>
      <b/>
      <sz val="9"/>
      <name val="Arial"/>
      <family val="2"/>
      <charset val="178"/>
    </font>
    <font>
      <b/>
      <sz val="10"/>
      <name val="Calibri"/>
      <family val="2"/>
      <scheme val="minor"/>
    </font>
    <font>
      <b/>
      <sz val="10"/>
      <color rgb="FF222222"/>
      <name val="Arial"/>
      <family val="2"/>
    </font>
    <font>
      <b/>
      <sz val="12"/>
      <color rgb="FF0070C0"/>
      <name val="Arial"/>
      <family val="2"/>
    </font>
    <font>
      <b/>
      <sz val="12"/>
      <color rgb="FFFF0000"/>
      <name val="Arial"/>
      <family val="2"/>
    </font>
    <font>
      <sz val="10"/>
      <name val="Arial"/>
      <family val="2"/>
    </font>
    <font>
      <sz val="10"/>
      <color rgb="FFFF0000"/>
      <name val="Arial"/>
      <family val="2"/>
      <charset val="178"/>
    </font>
    <font>
      <sz val="10"/>
      <color rgb="FFFFFF00"/>
      <name val="Arial"/>
      <family val="2"/>
      <charset val="178"/>
    </font>
  </fonts>
  <fills count="10">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FF"/>
        <bgColor indexed="64"/>
      </patternFill>
    </fill>
    <fill>
      <patternFill patternType="solid">
        <fgColor rgb="FFFFFF00"/>
        <bgColor indexed="64"/>
      </patternFill>
    </fill>
    <fill>
      <patternFill patternType="solid">
        <fgColor rgb="FFEEECE1"/>
        <bgColor indexed="64"/>
      </patternFill>
    </fill>
  </fills>
  <borders count="146">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style="medium">
        <color indexed="60"/>
      </right>
      <top style="medium">
        <color indexed="60"/>
      </top>
      <bottom/>
      <diagonal/>
    </border>
    <border>
      <left style="medium">
        <color indexed="60"/>
      </left>
      <right style="medium">
        <color indexed="60"/>
      </right>
      <top style="medium">
        <color indexed="60"/>
      </top>
      <bottom/>
      <diagonal/>
    </border>
    <border>
      <left style="medium">
        <color indexed="60"/>
      </left>
      <right/>
      <top style="medium">
        <color indexed="60"/>
      </top>
      <bottom style="medium">
        <color indexed="60"/>
      </bottom>
      <diagonal/>
    </border>
    <border>
      <left style="medium">
        <color indexed="60"/>
      </left>
      <right/>
      <top style="medium">
        <color indexed="60"/>
      </top>
      <bottom/>
      <diagonal/>
    </border>
    <border>
      <left/>
      <right/>
      <top style="thin">
        <color indexed="64"/>
      </top>
      <bottom style="thin">
        <color indexed="64"/>
      </bottom>
      <diagonal/>
    </border>
    <border>
      <left style="medium">
        <color indexed="60"/>
      </left>
      <right style="medium">
        <color indexed="60"/>
      </right>
      <top/>
      <bottom style="medium">
        <color indexed="60"/>
      </bottom>
      <diagonal/>
    </border>
    <border>
      <left/>
      <right style="medium">
        <color indexed="60"/>
      </right>
      <top/>
      <bottom/>
      <diagonal/>
    </border>
    <border>
      <left style="thick">
        <color theme="0"/>
      </left>
      <right style="thick">
        <color theme="0"/>
      </right>
      <top style="thick">
        <color theme="0"/>
      </top>
      <bottom style="thick">
        <color theme="0"/>
      </bottom>
      <diagonal/>
    </border>
    <border>
      <left style="thick">
        <color theme="0"/>
      </left>
      <right style="thick">
        <color theme="0"/>
      </right>
      <top/>
      <bottom style="thick">
        <color theme="0"/>
      </bottom>
      <diagonal/>
    </border>
    <border>
      <left style="thick">
        <color theme="0"/>
      </left>
      <right style="thick">
        <color theme="0"/>
      </right>
      <top style="thick">
        <color theme="0"/>
      </top>
      <bottom style="thin">
        <color indexed="64"/>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n">
        <color indexed="64"/>
      </top>
      <bottom style="thin">
        <color indexed="64"/>
      </bottom>
      <diagonal/>
    </border>
    <border>
      <left style="thick">
        <color theme="0"/>
      </left>
      <right style="thick">
        <color theme="0"/>
      </right>
      <top/>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medium">
        <color theme="0"/>
      </left>
      <right style="medium">
        <color theme="0"/>
      </right>
      <top style="thin">
        <color indexed="64"/>
      </top>
      <bottom style="thin">
        <color indexed="64"/>
      </bottom>
      <diagonal/>
    </border>
    <border diagonalUp="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diagonalDown="1">
      <left style="thick">
        <color theme="0"/>
      </left>
      <right style="thick">
        <color theme="0"/>
      </right>
      <top style="thin">
        <color indexed="64"/>
      </top>
      <bottom style="thick">
        <color theme="0"/>
      </bottom>
      <diagonal style="thick">
        <color theme="0"/>
      </diagonal>
    </border>
    <border diagonalDown="1">
      <left style="thick">
        <color theme="0"/>
      </left>
      <right style="thick">
        <color theme="0"/>
      </right>
      <top style="thick">
        <color theme="0"/>
      </top>
      <bottom style="thin">
        <color indexed="64"/>
      </bottom>
      <diagonal style="thick">
        <color theme="0"/>
      </diagonal>
    </border>
    <border diagonalUp="1">
      <left style="thick">
        <color theme="0"/>
      </left>
      <right style="thick">
        <color theme="0"/>
      </right>
      <top style="thick">
        <color theme="0"/>
      </top>
      <bottom style="thick">
        <color theme="0"/>
      </bottom>
      <diagonal style="thick">
        <color theme="0"/>
      </diagonal>
    </border>
    <border diagonalDown="1">
      <left style="thick">
        <color theme="0"/>
      </left>
      <right style="thick">
        <color theme="0"/>
      </right>
      <top style="thick">
        <color theme="0"/>
      </top>
      <bottom style="thick">
        <color theme="0"/>
      </bottom>
      <diagonal style="thick">
        <color theme="0"/>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diagonal/>
    </border>
    <border>
      <left style="medium">
        <color theme="0"/>
      </left>
      <right style="medium">
        <color theme="0"/>
      </right>
      <top style="thin">
        <color auto="1"/>
      </top>
      <bottom style="medium">
        <color theme="0"/>
      </bottom>
      <diagonal/>
    </border>
    <border>
      <left/>
      <right style="medium">
        <color theme="0"/>
      </right>
      <top style="medium">
        <color theme="0"/>
      </top>
      <bottom style="thin">
        <color auto="1"/>
      </bottom>
      <diagonal/>
    </border>
    <border>
      <left style="medium">
        <color theme="0"/>
      </left>
      <right style="medium">
        <color theme="0"/>
      </right>
      <top style="medium">
        <color theme="0"/>
      </top>
      <bottom style="thin">
        <color auto="1"/>
      </bottom>
      <diagonal/>
    </border>
    <border>
      <left style="medium">
        <color theme="0"/>
      </left>
      <right/>
      <top style="medium">
        <color theme="0"/>
      </top>
      <bottom style="thin">
        <color auto="1"/>
      </bottom>
      <diagonal/>
    </border>
    <border>
      <left/>
      <right style="medium">
        <color theme="0"/>
      </right>
      <top style="thin">
        <color auto="1"/>
      </top>
      <bottom style="thin">
        <color auto="1"/>
      </bottom>
      <diagonal/>
    </border>
    <border>
      <left style="medium">
        <color theme="0"/>
      </left>
      <right/>
      <top style="thin">
        <color auto="1"/>
      </top>
      <bottom style="thin">
        <color auto="1"/>
      </bottom>
      <diagonal/>
    </border>
    <border>
      <left/>
      <right/>
      <top style="thin">
        <color indexed="64"/>
      </top>
      <bottom/>
      <diagonal/>
    </border>
    <border>
      <left style="medium">
        <color theme="0"/>
      </left>
      <right style="medium">
        <color theme="0"/>
      </right>
      <top/>
      <bottom/>
      <diagonal/>
    </border>
    <border>
      <left style="medium">
        <color theme="0"/>
      </left>
      <right style="medium">
        <color theme="0"/>
      </right>
      <top style="thin">
        <color indexed="64"/>
      </top>
      <bottom/>
      <diagonal/>
    </border>
    <border>
      <left/>
      <right/>
      <top/>
      <bottom style="thin">
        <color indexed="64"/>
      </bottom>
      <diagonal/>
    </border>
    <border>
      <left/>
      <right style="medium">
        <color theme="0"/>
      </right>
      <top style="thin">
        <color indexed="64"/>
      </top>
      <bottom/>
      <diagonal/>
    </border>
    <border>
      <left/>
      <right style="medium">
        <color theme="0"/>
      </right>
      <top/>
      <bottom/>
      <diagonal/>
    </border>
    <border>
      <left/>
      <right style="medium">
        <color theme="0"/>
      </right>
      <top/>
      <bottom style="thin">
        <color indexed="64"/>
      </bottom>
      <diagonal/>
    </border>
    <border>
      <left/>
      <right style="medium">
        <color theme="0"/>
      </right>
      <top style="thin">
        <color indexed="64"/>
      </top>
      <bottom style="medium">
        <color theme="0"/>
      </bottom>
      <diagonal/>
    </border>
    <border>
      <left style="medium">
        <color theme="0"/>
      </left>
      <right style="medium">
        <color theme="0"/>
      </right>
      <top/>
      <bottom style="thin">
        <color indexed="64"/>
      </bottom>
      <diagonal/>
    </border>
    <border>
      <left/>
      <right style="medium">
        <color rgb="FFF5F5F5"/>
      </right>
      <top style="thin">
        <color indexed="64"/>
      </top>
      <bottom/>
      <diagonal/>
    </border>
    <border>
      <left/>
      <right style="medium">
        <color theme="0"/>
      </right>
      <top style="medium">
        <color theme="0"/>
      </top>
      <bottom/>
      <diagonal/>
    </border>
    <border diagonalDown="1">
      <left style="medium">
        <color theme="0"/>
      </left>
      <right style="medium">
        <color theme="0"/>
      </right>
      <top style="thin">
        <color indexed="64"/>
      </top>
      <bottom style="medium">
        <color theme="0"/>
      </bottom>
      <diagonal style="medium">
        <color theme="0"/>
      </diagonal>
    </border>
    <border diagonalDown="1">
      <left style="medium">
        <color theme="0"/>
      </left>
      <right style="medium">
        <color theme="0"/>
      </right>
      <top style="medium">
        <color theme="0"/>
      </top>
      <bottom style="thin">
        <color indexed="64"/>
      </bottom>
      <diagonal style="medium">
        <color theme="0"/>
      </diagonal>
    </border>
    <border diagonalUp="1">
      <left style="medium">
        <color theme="0"/>
      </left>
      <right style="medium">
        <color theme="0"/>
      </right>
      <top style="thin">
        <color indexed="64"/>
      </top>
      <bottom style="medium">
        <color theme="0"/>
      </bottom>
      <diagonal style="medium">
        <color theme="0"/>
      </diagonal>
    </border>
    <border diagonalUp="1">
      <left style="medium">
        <color theme="0"/>
      </left>
      <right style="medium">
        <color theme="0"/>
      </right>
      <top style="medium">
        <color theme="0"/>
      </top>
      <bottom style="thin">
        <color indexed="64"/>
      </bottom>
      <diagonal style="medium">
        <color theme="0"/>
      </diagonal>
    </border>
    <border diagonalUp="1">
      <left style="medium">
        <color theme="0"/>
      </left>
      <right style="medium">
        <color theme="0"/>
      </right>
      <top style="thin">
        <color indexed="64"/>
      </top>
      <bottom/>
      <diagonal style="medium">
        <color theme="0"/>
      </diagonal>
    </border>
    <border diagonalUp="1">
      <left style="medium">
        <color theme="0"/>
      </left>
      <right style="medium">
        <color theme="0"/>
      </right>
      <top/>
      <bottom style="thin">
        <color indexed="64"/>
      </bottom>
      <diagonal style="medium">
        <color theme="0"/>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style="thin">
        <color indexed="64"/>
      </bottom>
      <diagonal style="medium">
        <color theme="0"/>
      </diagonal>
    </border>
    <border>
      <left style="medium">
        <color theme="0"/>
      </left>
      <right style="medium">
        <color theme="0"/>
      </right>
      <top style="thin">
        <color indexed="64"/>
      </top>
      <bottom style="thick">
        <color theme="0"/>
      </bottom>
      <diagonal/>
    </border>
    <border>
      <left style="medium">
        <color theme="0"/>
      </left>
      <right style="medium">
        <color theme="0"/>
      </right>
      <top style="thick">
        <color theme="0"/>
      </top>
      <bottom style="thick">
        <color theme="0"/>
      </bottom>
      <diagonal/>
    </border>
    <border>
      <left style="medium">
        <color theme="0"/>
      </left>
      <right style="medium">
        <color theme="0"/>
      </right>
      <top style="thick">
        <color theme="0"/>
      </top>
      <bottom style="thin">
        <color indexed="64"/>
      </bottom>
      <diagonal/>
    </border>
    <border diagonalUp="1">
      <left style="medium">
        <color theme="0"/>
      </left>
      <right style="medium">
        <color theme="0"/>
      </right>
      <top/>
      <bottom/>
      <diagonal style="medium">
        <color theme="0"/>
      </diagonal>
    </border>
    <border diagonalDown="1">
      <left style="medium">
        <color theme="0"/>
      </left>
      <right style="medium">
        <color theme="0"/>
      </right>
      <top/>
      <bottom/>
      <diagonal style="medium">
        <color theme="0"/>
      </diagonal>
    </border>
    <border diagonalDown="1">
      <left style="medium">
        <color theme="0"/>
      </left>
      <right style="medium">
        <color theme="0"/>
      </right>
      <top style="medium">
        <color theme="0"/>
      </top>
      <bottom style="medium">
        <color theme="0"/>
      </bottom>
      <diagonal style="medium">
        <color theme="0"/>
      </diagonal>
    </border>
    <border diagonalUp="1">
      <left style="medium">
        <color theme="0"/>
      </left>
      <right style="medium">
        <color theme="0"/>
      </right>
      <top style="medium">
        <color theme="0"/>
      </top>
      <bottom style="medium">
        <color theme="0"/>
      </bottom>
      <diagonal style="medium">
        <color theme="0"/>
      </diagonal>
    </border>
    <border diagonalUp="1">
      <left style="thick">
        <color theme="0"/>
      </left>
      <right style="thick">
        <color theme="0"/>
      </right>
      <top style="thin">
        <color indexed="64"/>
      </top>
      <bottom style="thick">
        <color theme="0"/>
      </bottom>
      <diagonal style="medium">
        <color theme="0"/>
      </diagonal>
    </border>
    <border diagonalUp="1">
      <left style="thick">
        <color theme="0"/>
      </left>
      <right style="thick">
        <color theme="0"/>
      </right>
      <top style="thick">
        <color theme="0"/>
      </top>
      <bottom style="thin">
        <color indexed="64"/>
      </bottom>
      <diagonal style="medium">
        <color theme="0"/>
      </diagonal>
    </border>
    <border diagonalDown="1">
      <left style="thick">
        <color theme="0"/>
      </left>
      <right style="thick">
        <color theme="0"/>
      </right>
      <top style="thin">
        <color indexed="64"/>
      </top>
      <bottom style="thick">
        <color theme="0"/>
      </bottom>
      <diagonal style="medium">
        <color theme="0"/>
      </diagonal>
    </border>
    <border diagonalDown="1">
      <left style="thick">
        <color theme="0"/>
      </left>
      <right style="thick">
        <color theme="0"/>
      </right>
      <top style="thick">
        <color theme="0"/>
      </top>
      <bottom style="thin">
        <color indexed="64"/>
      </bottom>
      <diagonal style="medium">
        <color theme="0"/>
      </diagonal>
    </border>
    <border diagonalUp="1">
      <left style="thick">
        <color theme="0"/>
      </left>
      <right/>
      <top style="thin">
        <color indexed="64"/>
      </top>
      <bottom style="thick">
        <color theme="0"/>
      </bottom>
      <diagonal style="medium">
        <color theme="0"/>
      </diagonal>
    </border>
    <border diagonalUp="1">
      <left style="thick">
        <color theme="0"/>
      </left>
      <right/>
      <top style="thick">
        <color theme="0"/>
      </top>
      <bottom style="thin">
        <color indexed="64"/>
      </bottom>
      <diagonal style="medium">
        <color theme="0"/>
      </diagonal>
    </border>
    <border diagonalDown="1">
      <left style="thick">
        <color theme="0"/>
      </left>
      <right style="thick">
        <color theme="0"/>
      </right>
      <top style="thick">
        <color theme="0"/>
      </top>
      <bottom style="thick">
        <color theme="0"/>
      </bottom>
      <diagonal style="medium">
        <color theme="0"/>
      </diagonal>
    </border>
    <border diagonalUp="1">
      <left style="thick">
        <color theme="0"/>
      </left>
      <right style="thick">
        <color theme="0"/>
      </right>
      <top style="thick">
        <color theme="0"/>
      </top>
      <bottom style="thick">
        <color theme="0"/>
      </bottom>
      <diagonal style="medium">
        <color theme="0"/>
      </diagonal>
    </border>
    <border diagonalUp="1">
      <left style="thick">
        <color theme="0"/>
      </left>
      <right style="medium">
        <color theme="0"/>
      </right>
      <top style="thin">
        <color indexed="64"/>
      </top>
      <bottom style="thick">
        <color theme="0"/>
      </bottom>
      <diagonal style="medium">
        <color theme="0"/>
      </diagonal>
    </border>
    <border diagonalUp="1">
      <left style="medium">
        <color theme="0"/>
      </left>
      <right style="medium">
        <color theme="0"/>
      </right>
      <top style="thin">
        <color indexed="64"/>
      </top>
      <bottom style="thick">
        <color theme="0"/>
      </bottom>
      <diagonal style="medium">
        <color theme="0"/>
      </diagonal>
    </border>
    <border diagonalDown="1">
      <left style="medium">
        <color theme="0"/>
      </left>
      <right style="medium">
        <color theme="0"/>
      </right>
      <top style="thin">
        <color indexed="64"/>
      </top>
      <bottom style="thick">
        <color theme="0"/>
      </bottom>
      <diagonal style="medium">
        <color theme="0"/>
      </diagonal>
    </border>
    <border diagonalDown="1">
      <left style="medium">
        <color theme="0"/>
      </left>
      <right style="thick">
        <color theme="0"/>
      </right>
      <top style="thin">
        <color indexed="64"/>
      </top>
      <bottom style="thick">
        <color theme="0"/>
      </bottom>
      <diagonal style="medium">
        <color theme="0"/>
      </diagonal>
    </border>
    <border diagonalUp="1">
      <left style="thick">
        <color theme="0"/>
      </left>
      <right style="medium">
        <color theme="0"/>
      </right>
      <top style="thick">
        <color theme="0"/>
      </top>
      <bottom style="thin">
        <color indexed="64"/>
      </bottom>
      <diagonal style="medium">
        <color theme="0"/>
      </diagonal>
    </border>
    <border diagonalUp="1">
      <left style="medium">
        <color theme="0"/>
      </left>
      <right style="medium">
        <color theme="0"/>
      </right>
      <top style="thick">
        <color theme="0"/>
      </top>
      <bottom style="thin">
        <color indexed="64"/>
      </bottom>
      <diagonal style="medium">
        <color theme="0"/>
      </diagonal>
    </border>
    <border diagonalDown="1">
      <left style="medium">
        <color theme="0"/>
      </left>
      <right style="medium">
        <color theme="0"/>
      </right>
      <top style="thick">
        <color theme="0"/>
      </top>
      <bottom style="thin">
        <color indexed="64"/>
      </bottom>
      <diagonal style="medium">
        <color theme="0"/>
      </diagonal>
    </border>
    <border diagonalDown="1">
      <left style="medium">
        <color theme="0"/>
      </left>
      <right style="thick">
        <color theme="0"/>
      </right>
      <top style="thick">
        <color theme="0"/>
      </top>
      <bottom style="thin">
        <color indexed="64"/>
      </bottom>
      <diagonal style="medium">
        <color theme="0"/>
      </diagonal>
    </border>
    <border>
      <left style="medium">
        <color theme="0"/>
      </left>
      <right style="medium">
        <color theme="0"/>
      </right>
      <top style="thin">
        <color indexed="64"/>
      </top>
      <bottom style="thin">
        <color theme="1"/>
      </bottom>
      <diagonal/>
    </border>
    <border>
      <left style="thick">
        <color theme="0"/>
      </left>
      <right style="medium">
        <color theme="0"/>
      </right>
      <top style="thick">
        <color theme="0"/>
      </top>
      <bottom style="thick">
        <color theme="0"/>
      </bottom>
      <diagonal/>
    </border>
    <border diagonalUp="1">
      <left style="thick">
        <color theme="0"/>
      </left>
      <right style="medium">
        <color theme="0"/>
      </right>
      <top style="thick">
        <color theme="0"/>
      </top>
      <bottom style="thick">
        <color theme="0"/>
      </bottom>
      <diagonal style="medium">
        <color theme="0"/>
      </diagonal>
    </border>
    <border diagonalDown="1">
      <left style="medium">
        <color theme="0"/>
      </left>
      <right style="thick">
        <color theme="0"/>
      </right>
      <top style="thick">
        <color theme="0"/>
      </top>
      <bottom style="thick">
        <color theme="0"/>
      </bottom>
      <diagonal style="medium">
        <color theme="0"/>
      </diagonal>
    </border>
    <border>
      <left style="medium">
        <color theme="0"/>
      </left>
      <right style="medium">
        <color theme="0"/>
      </right>
      <top style="thick">
        <color theme="0"/>
      </top>
      <bottom/>
      <diagonal/>
    </border>
    <border diagonalDown="1">
      <left style="medium">
        <color theme="0"/>
      </left>
      <right style="medium">
        <color theme="0"/>
      </right>
      <top/>
      <bottom style="thick">
        <color theme="0"/>
      </bottom>
      <diagonal style="medium">
        <color theme="0"/>
      </diagonal>
    </border>
    <border diagonalDown="1">
      <left style="medium">
        <color theme="0"/>
      </left>
      <right style="medium">
        <color theme="0"/>
      </right>
      <top style="thick">
        <color theme="0"/>
      </top>
      <bottom style="thick">
        <color theme="0"/>
      </bottom>
      <diagonal style="medium">
        <color theme="0"/>
      </diagonal>
    </border>
    <border diagonalUp="1">
      <left style="medium">
        <color theme="0"/>
      </left>
      <right style="medium">
        <color theme="0"/>
      </right>
      <top/>
      <bottom style="thick">
        <color theme="0"/>
      </bottom>
      <diagonal style="medium">
        <color theme="0"/>
      </diagonal>
    </border>
    <border diagonalUp="1">
      <left style="medium">
        <color theme="0"/>
      </left>
      <right style="medium">
        <color theme="0"/>
      </right>
      <top style="thick">
        <color theme="0"/>
      </top>
      <bottom style="thick">
        <color theme="0"/>
      </bottom>
      <diagonal style="medium">
        <color theme="0"/>
      </diagonal>
    </border>
    <border>
      <left style="medium">
        <color theme="0"/>
      </left>
      <right style="medium">
        <color theme="0"/>
      </right>
      <top style="thick">
        <color theme="0"/>
      </top>
      <bottom style="medium">
        <color theme="0"/>
      </bottom>
      <diagonal/>
    </border>
    <border>
      <left style="thick">
        <color theme="0"/>
      </left>
      <right style="medium">
        <color rgb="FFFFFFFF"/>
      </right>
      <top style="thin">
        <color indexed="64"/>
      </top>
      <bottom style="thick">
        <color theme="0"/>
      </bottom>
      <diagonal/>
    </border>
    <border>
      <left style="medium">
        <color rgb="FFFFFFFF"/>
      </left>
      <right style="medium">
        <color rgb="FFFFFFFF"/>
      </right>
      <top style="thin">
        <color indexed="64"/>
      </top>
      <bottom style="thick">
        <color theme="0"/>
      </bottom>
      <diagonal/>
    </border>
    <border>
      <left style="medium">
        <color rgb="FFFFFFFF"/>
      </left>
      <right style="thick">
        <color rgb="FFFFFFFF"/>
      </right>
      <top style="thin">
        <color indexed="64"/>
      </top>
      <bottom style="thick">
        <color rgb="FFFFFFFF"/>
      </bottom>
      <diagonal/>
    </border>
    <border diagonalUp="1">
      <left style="medium">
        <color theme="0"/>
      </left>
      <right style="medium">
        <color theme="0"/>
      </right>
      <top style="thin">
        <color indexed="64"/>
      </top>
      <bottom style="medium">
        <color indexed="60"/>
      </bottom>
      <diagonal style="medium">
        <color theme="0"/>
      </diagonal>
    </border>
    <border diagonalUp="1">
      <left style="medium">
        <color theme="0"/>
      </left>
      <right style="medium">
        <color theme="0"/>
      </right>
      <top style="medium">
        <color indexed="60"/>
      </top>
      <bottom style="medium">
        <color indexed="60"/>
      </bottom>
      <diagonal style="medium">
        <color theme="0"/>
      </diagonal>
    </border>
    <border diagonalUp="1">
      <left style="medium">
        <color theme="0"/>
      </left>
      <right style="medium">
        <color theme="0"/>
      </right>
      <top style="medium">
        <color indexed="60"/>
      </top>
      <bottom style="thin">
        <color indexed="64"/>
      </bottom>
      <diagonal style="medium">
        <color theme="0"/>
      </diagonal>
    </border>
    <border diagonalDown="1">
      <left style="medium">
        <color theme="0"/>
      </left>
      <right style="medium">
        <color theme="0"/>
      </right>
      <top style="thin">
        <color indexed="64"/>
      </top>
      <bottom style="medium">
        <color indexed="60"/>
      </bottom>
      <diagonal style="medium">
        <color theme="0"/>
      </diagonal>
    </border>
    <border diagonalDown="1">
      <left style="medium">
        <color theme="0"/>
      </left>
      <right style="medium">
        <color theme="0"/>
      </right>
      <top style="medium">
        <color indexed="60"/>
      </top>
      <bottom style="medium">
        <color indexed="60"/>
      </bottom>
      <diagonal style="medium">
        <color theme="0"/>
      </diagonal>
    </border>
    <border diagonalDown="1">
      <left style="medium">
        <color theme="0"/>
      </left>
      <right style="medium">
        <color theme="0"/>
      </right>
      <top style="medium">
        <color indexed="60"/>
      </top>
      <bottom style="thin">
        <color indexed="64"/>
      </bottom>
      <diagonal style="medium">
        <color theme="0"/>
      </diagonal>
    </border>
    <border diagonalUp="1">
      <left/>
      <right style="medium">
        <color theme="0"/>
      </right>
      <top style="thin">
        <color indexed="64"/>
      </top>
      <bottom style="medium">
        <color indexed="60"/>
      </bottom>
      <diagonal style="medium">
        <color theme="0"/>
      </diagonal>
    </border>
    <border diagonalUp="1">
      <left/>
      <right style="medium">
        <color theme="0"/>
      </right>
      <top style="medium">
        <color indexed="60"/>
      </top>
      <bottom style="medium">
        <color indexed="60"/>
      </bottom>
      <diagonal style="medium">
        <color theme="0"/>
      </diagonal>
    </border>
    <border diagonalUp="1">
      <left/>
      <right style="medium">
        <color theme="0"/>
      </right>
      <top style="medium">
        <color indexed="60"/>
      </top>
      <bottom style="thin">
        <color indexed="64"/>
      </bottom>
      <diagonal style="medium">
        <color theme="0"/>
      </diagonal>
    </border>
    <border diagonalDown="1">
      <left style="medium">
        <color theme="0"/>
      </left>
      <right/>
      <top style="thin">
        <color indexed="64"/>
      </top>
      <bottom style="medium">
        <color indexed="60"/>
      </bottom>
      <diagonal style="medium">
        <color theme="0"/>
      </diagonal>
    </border>
    <border diagonalDown="1">
      <left style="medium">
        <color theme="0"/>
      </left>
      <right/>
      <top style="medium">
        <color indexed="60"/>
      </top>
      <bottom style="medium">
        <color indexed="60"/>
      </bottom>
      <diagonal style="medium">
        <color theme="0"/>
      </diagonal>
    </border>
    <border diagonalDown="1">
      <left style="medium">
        <color theme="0"/>
      </left>
      <right/>
      <top style="medium">
        <color indexed="60"/>
      </top>
      <bottom style="thin">
        <color indexed="64"/>
      </bottom>
      <diagonal style="medium">
        <color theme="0"/>
      </diagonal>
    </border>
    <border diagonalDown="1">
      <left style="medium">
        <color theme="0"/>
      </left>
      <right/>
      <top style="thin">
        <color indexed="64"/>
      </top>
      <bottom/>
      <diagonal style="medium">
        <color theme="0"/>
      </diagonal>
    </border>
    <border diagonalDown="1">
      <left style="medium">
        <color theme="0"/>
      </left>
      <right/>
      <top/>
      <bottom/>
      <diagonal style="medium">
        <color theme="0"/>
      </diagonal>
    </border>
    <border diagonalDown="1">
      <left style="medium">
        <color theme="0"/>
      </left>
      <right/>
      <top/>
      <bottom style="thin">
        <color indexed="64"/>
      </bottom>
      <diagonal style="medium">
        <color theme="0"/>
      </diagonal>
    </border>
    <border>
      <left style="medium">
        <color theme="0"/>
      </left>
      <right/>
      <top style="thin">
        <color indexed="64"/>
      </top>
      <bottom style="medium">
        <color theme="0"/>
      </bottom>
      <diagonal/>
    </border>
    <border diagonalUp="1">
      <left style="thick">
        <color theme="0"/>
      </left>
      <right style="medium">
        <color theme="0"/>
      </right>
      <top style="thin">
        <color indexed="64"/>
      </top>
      <bottom/>
      <diagonal style="medium">
        <color theme="0"/>
      </diagonal>
    </border>
    <border diagonalUp="1">
      <left style="thick">
        <color theme="0"/>
      </left>
      <right style="medium">
        <color theme="0"/>
      </right>
      <top/>
      <bottom/>
      <diagonal style="medium">
        <color theme="0"/>
      </diagonal>
    </border>
    <border diagonalUp="1">
      <left style="thick">
        <color theme="0"/>
      </left>
      <right style="medium">
        <color theme="0"/>
      </right>
      <top/>
      <bottom style="thin">
        <color indexed="64"/>
      </bottom>
      <diagonal style="medium">
        <color theme="0"/>
      </diagonal>
    </border>
    <border diagonalDown="1">
      <left style="medium">
        <color theme="0"/>
      </left>
      <right style="thick">
        <color theme="0"/>
      </right>
      <top style="thin">
        <color indexed="64"/>
      </top>
      <bottom/>
      <diagonal style="medium">
        <color theme="0"/>
      </diagonal>
    </border>
    <border diagonalDown="1">
      <left style="medium">
        <color theme="0"/>
      </left>
      <right style="thick">
        <color theme="0"/>
      </right>
      <top/>
      <bottom/>
      <diagonal style="medium">
        <color theme="0"/>
      </diagonal>
    </border>
    <border diagonalDown="1">
      <left style="medium">
        <color theme="0"/>
      </left>
      <right style="thick">
        <color theme="0"/>
      </right>
      <top/>
      <bottom style="thin">
        <color indexed="64"/>
      </bottom>
      <diagonal style="medium">
        <color theme="0"/>
      </diagonal>
    </border>
    <border>
      <left style="medium">
        <color theme="0"/>
      </left>
      <right style="thick">
        <color theme="0"/>
      </right>
      <top style="thick">
        <color theme="0"/>
      </top>
      <bottom style="thick">
        <color theme="0"/>
      </bottom>
      <diagonal/>
    </border>
    <border>
      <left style="thick">
        <color theme="0"/>
      </left>
      <right style="medium">
        <color theme="0"/>
      </right>
      <top style="thick">
        <color theme="0"/>
      </top>
      <bottom/>
      <diagonal/>
    </border>
    <border>
      <left style="medium">
        <color theme="0"/>
      </left>
      <right style="thick">
        <color theme="0"/>
      </right>
      <top style="thick">
        <color theme="0"/>
      </top>
      <bottom/>
      <diagonal/>
    </border>
    <border>
      <left style="medium">
        <color theme="0"/>
      </left>
      <right/>
      <top style="thin">
        <color indexed="64"/>
      </top>
      <bottom/>
      <diagonal/>
    </border>
    <border>
      <left style="medium">
        <color theme="0"/>
      </left>
      <right/>
      <top style="thin">
        <color theme="1"/>
      </top>
      <bottom style="medium">
        <color theme="0"/>
      </bottom>
      <diagonal/>
    </border>
    <border>
      <left/>
      <right style="medium">
        <color theme="0"/>
      </right>
      <top style="thin">
        <color theme="1"/>
      </top>
      <bottom style="medium">
        <color theme="0"/>
      </bottom>
      <diagonal/>
    </border>
    <border>
      <left style="medium">
        <color theme="0"/>
      </left>
      <right style="medium">
        <color theme="0"/>
      </right>
      <top style="thin">
        <color theme="1"/>
      </top>
      <bottom style="medium">
        <color theme="0"/>
      </bottom>
      <diagonal/>
    </border>
    <border>
      <left/>
      <right/>
      <top style="thin">
        <color theme="1"/>
      </top>
      <bottom style="medium">
        <color theme="0"/>
      </bottom>
      <diagonal/>
    </border>
    <border>
      <left style="medium">
        <color theme="0"/>
      </left>
      <right/>
      <top/>
      <bottom/>
      <diagonal/>
    </border>
    <border>
      <left/>
      <right/>
      <top style="thin">
        <color auto="1"/>
      </top>
      <bottom style="medium">
        <color theme="0"/>
      </bottom>
      <diagonal/>
    </border>
    <border>
      <left style="medium">
        <color theme="0"/>
      </left>
      <right/>
      <top/>
      <bottom style="thin">
        <color indexed="64"/>
      </bottom>
      <diagonal/>
    </border>
    <border>
      <left style="medium">
        <color rgb="FFFFFFFF"/>
      </left>
      <right style="medium">
        <color rgb="FFFFFFFF"/>
      </right>
      <top style="thin">
        <color indexed="64"/>
      </top>
      <bottom/>
      <diagonal/>
    </border>
    <border>
      <left style="medium">
        <color theme="0"/>
      </left>
      <right/>
      <top style="medium">
        <color theme="0"/>
      </top>
      <bottom/>
      <diagonal/>
    </border>
    <border diagonalUp="1">
      <left/>
      <right style="medium">
        <color theme="0"/>
      </right>
      <top style="medium">
        <color indexed="60"/>
      </top>
      <bottom/>
      <diagonal style="medium">
        <color theme="0"/>
      </diagonal>
    </border>
    <border>
      <left style="medium">
        <color theme="0"/>
      </left>
      <right style="medium">
        <color theme="0"/>
      </right>
      <top/>
      <bottom style="thin">
        <color theme="1"/>
      </bottom>
      <diagonal/>
    </border>
    <border diagonalUp="1">
      <left/>
      <right style="medium">
        <color theme="0"/>
      </right>
      <top style="thin">
        <color indexed="64"/>
      </top>
      <bottom/>
      <diagonal style="medium">
        <color theme="0"/>
      </diagonal>
    </border>
    <border diagonalUp="1">
      <left style="medium">
        <color theme="0"/>
      </left>
      <right/>
      <top/>
      <bottom style="thin">
        <color indexed="64"/>
      </bottom>
      <diagonal style="medium">
        <color theme="0"/>
      </diagonal>
    </border>
    <border diagonalUp="1">
      <left/>
      <right style="medium">
        <color theme="0"/>
      </right>
      <top/>
      <bottom style="thin">
        <color indexed="64"/>
      </bottom>
      <diagonal style="medium">
        <color theme="0"/>
      </diagonal>
    </border>
    <border diagonalDown="1">
      <left/>
      <right style="medium">
        <color theme="0"/>
      </right>
      <top style="thin">
        <color indexed="64"/>
      </top>
      <bottom/>
      <diagonal style="medium">
        <color theme="0"/>
      </diagonal>
    </border>
    <border diagonalDown="1">
      <left/>
      <right style="medium">
        <color theme="0"/>
      </right>
      <top/>
      <bottom style="thin">
        <color indexed="64"/>
      </bottom>
      <diagonal style="medium">
        <color theme="0"/>
      </diagonal>
    </border>
    <border>
      <left/>
      <right style="medium">
        <color theme="0"/>
      </right>
      <top style="thick">
        <color theme="0"/>
      </top>
      <bottom/>
      <diagonal/>
    </border>
    <border>
      <left style="medium">
        <color theme="0"/>
      </left>
      <right style="thin">
        <color theme="0"/>
      </right>
      <top style="thick">
        <color theme="0"/>
      </top>
      <bottom/>
      <diagonal/>
    </border>
    <border>
      <left style="thin">
        <color theme="0"/>
      </left>
      <right style="thin">
        <color theme="0"/>
      </right>
      <top style="thick">
        <color theme="0"/>
      </top>
      <bottom/>
      <diagonal/>
    </border>
    <border>
      <left/>
      <right/>
      <top/>
      <bottom style="medium">
        <color theme="0"/>
      </bottom>
      <diagonal/>
    </border>
    <border>
      <left style="medium">
        <color theme="0"/>
      </left>
      <right style="medium">
        <color theme="0"/>
      </right>
      <top style="thin">
        <color theme="0"/>
      </top>
      <bottom style="thin">
        <color indexed="64"/>
      </bottom>
      <diagonal/>
    </border>
    <border>
      <left/>
      <right style="medium">
        <color theme="0"/>
      </right>
      <top style="thin">
        <color theme="0"/>
      </top>
      <bottom style="thin">
        <color auto="1"/>
      </bottom>
      <diagonal/>
    </border>
  </borders>
  <cellStyleXfs count="25">
    <xf numFmtId="0" fontId="0" fillId="0" borderId="0"/>
    <xf numFmtId="0" fontId="25" fillId="0" borderId="0" applyAlignment="0">
      <alignment horizontal="centerContinuous" vertical="center"/>
    </xf>
    <xf numFmtId="0" fontId="26" fillId="0" borderId="0" applyAlignment="0">
      <alignment horizontal="centerContinuous" vertical="center"/>
    </xf>
    <xf numFmtId="0" fontId="7" fillId="2" borderId="1">
      <alignment horizontal="right" vertical="center" wrapText="1"/>
    </xf>
    <xf numFmtId="1" fontId="22" fillId="2" borderId="2">
      <alignment horizontal="left" vertical="center" wrapText="1"/>
    </xf>
    <xf numFmtId="1" fontId="5" fillId="2" borderId="3">
      <alignment horizontal="center" vertical="center"/>
    </xf>
    <xf numFmtId="0" fontId="11" fillId="2" borderId="3">
      <alignment horizontal="center" vertical="center" wrapText="1"/>
    </xf>
    <xf numFmtId="0" fontId="27" fillId="2" borderId="3">
      <alignment horizontal="center" vertical="center" wrapText="1"/>
    </xf>
    <xf numFmtId="0" fontId="3" fillId="0" borderId="0">
      <alignment horizontal="center" vertical="center" readingOrder="2"/>
    </xf>
    <xf numFmtId="0" fontId="6" fillId="0" borderId="0">
      <alignment horizontal="left" vertical="center"/>
    </xf>
    <xf numFmtId="0" fontId="3" fillId="0" borderId="0"/>
    <xf numFmtId="0" fontId="3" fillId="0" borderId="0"/>
    <xf numFmtId="0" fontId="3" fillId="0" borderId="0"/>
    <xf numFmtId="0" fontId="18" fillId="0" borderId="0">
      <alignment horizontal="right" vertical="center"/>
    </xf>
    <xf numFmtId="0" fontId="28" fillId="0" borderId="0">
      <alignment horizontal="left" vertical="center"/>
    </xf>
    <xf numFmtId="0" fontId="7" fillId="0" borderId="0">
      <alignment horizontal="right" vertical="center"/>
    </xf>
    <xf numFmtId="0" fontId="3" fillId="0" borderId="0">
      <alignment horizontal="left" vertical="center"/>
    </xf>
    <xf numFmtId="0" fontId="17" fillId="2" borderId="3" applyAlignment="0">
      <alignment horizontal="center" vertical="center"/>
    </xf>
    <xf numFmtId="0" fontId="18" fillId="0" borderId="4">
      <alignment horizontal="right" vertical="center" indent="1"/>
    </xf>
    <xf numFmtId="0" fontId="7" fillId="2" borderId="4">
      <alignment horizontal="right" vertical="center" wrapText="1" indent="1" readingOrder="2"/>
    </xf>
    <xf numFmtId="0" fontId="9" fillId="0" borderId="4">
      <alignment horizontal="right" vertical="center" indent="1"/>
    </xf>
    <xf numFmtId="0" fontId="9" fillId="2" borderId="4">
      <alignment horizontal="left" vertical="center" wrapText="1" indent="1"/>
    </xf>
    <xf numFmtId="0" fontId="9" fillId="0" borderId="5">
      <alignment horizontal="left" vertical="center"/>
    </xf>
    <xf numFmtId="0" fontId="9" fillId="0" borderId="6">
      <alignment horizontal="left" vertical="center"/>
    </xf>
    <xf numFmtId="43" fontId="65" fillId="0" borderId="0" applyFont="0" applyFill="0" applyBorder="0" applyAlignment="0" applyProtection="0"/>
  </cellStyleXfs>
  <cellXfs count="1397">
    <xf numFmtId="0" fontId="0" fillId="0" borderId="0" xfId="0"/>
    <xf numFmtId="0" fontId="3" fillId="0" borderId="0" xfId="0" applyFont="1" applyAlignment="1">
      <alignment horizontal="justify" vertical="center"/>
    </xf>
    <xf numFmtId="0" fontId="3" fillId="0" borderId="0" xfId="0" applyFont="1" applyAlignment="1">
      <alignment horizontal="left" vertical="center"/>
    </xf>
    <xf numFmtId="0" fontId="14" fillId="0" borderId="0" xfId="0" applyFont="1" applyAlignment="1">
      <alignment horizontal="centerContinuous" vertical="center"/>
    </xf>
    <xf numFmtId="1" fontId="13" fillId="0" borderId="0" xfId="0" applyNumberFormat="1" applyFont="1" applyBorder="1" applyAlignment="1">
      <alignment horizontal="center" vertical="center"/>
    </xf>
    <xf numFmtId="0" fontId="14" fillId="0" borderId="0" xfId="0" applyFont="1" applyBorder="1" applyAlignment="1">
      <alignment vertical="center"/>
    </xf>
    <xf numFmtId="0" fontId="14" fillId="0" borderId="0" xfId="0" applyFont="1" applyBorder="1" applyAlignment="1">
      <alignment horizontal="left" vertical="center"/>
    </xf>
    <xf numFmtId="1" fontId="13" fillId="0" borderId="0" xfId="0" applyNumberFormat="1" applyFont="1" applyBorder="1" applyAlignment="1">
      <alignment horizontal="left" vertical="center"/>
    </xf>
    <xf numFmtId="0" fontId="24" fillId="0" borderId="0" xfId="0" applyFont="1" applyAlignment="1">
      <alignment horizontal="right"/>
    </xf>
    <xf numFmtId="0" fontId="24" fillId="0" borderId="0" xfId="0" quotePrefix="1" applyFont="1" applyAlignment="1">
      <alignment horizontal="right"/>
    </xf>
    <xf numFmtId="0" fontId="7" fillId="0" borderId="0" xfId="15" applyFont="1">
      <alignment horizontal="right" vertical="center"/>
    </xf>
    <xf numFmtId="0" fontId="9" fillId="0" borderId="0" xfId="0" applyFont="1" applyBorder="1" applyAlignment="1">
      <alignment vertical="center"/>
    </xf>
    <xf numFmtId="0" fontId="3" fillId="0" borderId="0" xfId="0" applyFont="1" applyAlignment="1">
      <alignment vertical="center"/>
    </xf>
    <xf numFmtId="0" fontId="3" fillId="0" borderId="0" xfId="0" applyFont="1" applyAlignment="1">
      <alignment horizontal="centerContinuous" vertical="center"/>
    </xf>
    <xf numFmtId="0" fontId="21" fillId="0" borderId="0" xfId="16" applyFont="1">
      <alignment horizontal="left" vertical="center"/>
    </xf>
    <xf numFmtId="0" fontId="37" fillId="0" borderId="0" xfId="0" applyFont="1" applyBorder="1"/>
    <xf numFmtId="0" fontId="36" fillId="0" borderId="0" xfId="0" applyFont="1" applyBorder="1"/>
    <xf numFmtId="0" fontId="3" fillId="0" borderId="0" xfId="0" applyFont="1" applyBorder="1"/>
    <xf numFmtId="0" fontId="21" fillId="0" borderId="0" xfId="0" applyFont="1" applyBorder="1"/>
    <xf numFmtId="0" fontId="19" fillId="3" borderId="14" xfId="21" applyFont="1" applyFill="1" applyBorder="1">
      <alignment horizontal="left" vertical="center" wrapText="1" indent="1"/>
    </xf>
    <xf numFmtId="0" fontId="19" fillId="4" borderId="14" xfId="21" applyFont="1" applyFill="1" applyBorder="1">
      <alignment horizontal="left" vertical="center" wrapText="1" indent="1"/>
    </xf>
    <xf numFmtId="0" fontId="19" fillId="3" borderId="15" xfId="21" applyFont="1" applyFill="1" applyBorder="1">
      <alignment horizontal="left" vertical="center" wrapText="1" indent="1"/>
    </xf>
    <xf numFmtId="0" fontId="19" fillId="3" borderId="17" xfId="21" applyFont="1" applyFill="1" applyBorder="1">
      <alignment horizontal="left" vertical="center" wrapText="1" indent="1"/>
    </xf>
    <xf numFmtId="0" fontId="21" fillId="3" borderId="17" xfId="19" applyFont="1" applyFill="1" applyBorder="1">
      <alignment horizontal="right" vertical="center" wrapText="1" indent="1" readingOrder="2"/>
    </xf>
    <xf numFmtId="0" fontId="21" fillId="0" borderId="0" xfId="0" applyFont="1" applyAlignment="1">
      <alignment horizontal="left" vertical="center"/>
    </xf>
    <xf numFmtId="0" fontId="33" fillId="0" borderId="0" xfId="0" applyFont="1" applyAlignment="1">
      <alignment horizontal="left" vertical="center"/>
    </xf>
    <xf numFmtId="0" fontId="3" fillId="0" borderId="0" xfId="0" applyFont="1" applyBorder="1" applyAlignment="1">
      <alignment vertical="center"/>
    </xf>
    <xf numFmtId="0" fontId="21" fillId="0" borderId="0" xfId="0" applyFont="1" applyBorder="1" applyAlignment="1">
      <alignment vertical="center"/>
    </xf>
    <xf numFmtId="0" fontId="37" fillId="0" borderId="0" xfId="0" applyFont="1" applyBorder="1" applyAlignment="1">
      <alignment vertical="center"/>
    </xf>
    <xf numFmtId="0" fontId="36" fillId="0" borderId="0" xfId="0" applyFont="1" applyBorder="1" applyAlignment="1">
      <alignment vertical="center"/>
    </xf>
    <xf numFmtId="0" fontId="3" fillId="0" borderId="0" xfId="0" applyFont="1" applyBorder="1" applyAlignment="1">
      <alignment horizontal="left" vertical="center"/>
    </xf>
    <xf numFmtId="0" fontId="21" fillId="0" borderId="0" xfId="0" applyFont="1" applyBorder="1" applyAlignment="1">
      <alignment horizontal="left" vertical="center"/>
    </xf>
    <xf numFmtId="0" fontId="39" fillId="0" borderId="0" xfId="0" applyFont="1" applyAlignment="1">
      <alignment vertical="center" readingOrder="2"/>
    </xf>
    <xf numFmtId="0" fontId="40" fillId="0" borderId="0" xfId="0" applyFont="1" applyAlignment="1">
      <alignment horizontal="centerContinuous" vertical="center"/>
    </xf>
    <xf numFmtId="0" fontId="40" fillId="0" borderId="0" xfId="0" applyFont="1" applyBorder="1" applyAlignment="1">
      <alignment horizontal="left" vertical="center"/>
    </xf>
    <xf numFmtId="0" fontId="40" fillId="0" borderId="0" xfId="0" applyFont="1" applyBorder="1" applyAlignment="1">
      <alignment vertical="center"/>
    </xf>
    <xf numFmtId="0" fontId="5" fillId="0" borderId="0" xfId="0" applyFont="1" applyAlignment="1">
      <alignment vertical="center" readingOrder="2"/>
    </xf>
    <xf numFmtId="0" fontId="8" fillId="0" borderId="0" xfId="0" applyFont="1" applyBorder="1" applyAlignment="1">
      <alignment vertical="center"/>
    </xf>
    <xf numFmtId="0" fontId="5" fillId="0" borderId="0" xfId="0" applyFont="1" applyAlignment="1">
      <alignment vertical="center" readingOrder="1"/>
    </xf>
    <xf numFmtId="0" fontId="5" fillId="0" borderId="0" xfId="0" applyFont="1" applyBorder="1" applyAlignment="1">
      <alignment vertical="center"/>
    </xf>
    <xf numFmtId="0" fontId="21" fillId="4" borderId="14" xfId="19" applyFont="1" applyFill="1" applyBorder="1">
      <alignment horizontal="right" vertical="center" wrapText="1" indent="1" readingOrder="2"/>
    </xf>
    <xf numFmtId="0" fontId="21" fillId="3" borderId="14" xfId="19" applyFont="1" applyFill="1" applyBorder="1">
      <alignment horizontal="right" vertical="center" wrapText="1" indent="1" readingOrder="2"/>
    </xf>
    <xf numFmtId="0" fontId="3" fillId="0" borderId="0" xfId="10"/>
    <xf numFmtId="0" fontId="3" fillId="0" borderId="0" xfId="10" applyFont="1"/>
    <xf numFmtId="0" fontId="14" fillId="0" borderId="0" xfId="10" applyFont="1" applyBorder="1" applyAlignment="1">
      <alignment vertical="center"/>
    </xf>
    <xf numFmtId="1" fontId="13" fillId="0" borderId="0" xfId="10" applyNumberFormat="1" applyFont="1" applyBorder="1" applyAlignment="1">
      <alignment horizontal="center" vertical="center"/>
    </xf>
    <xf numFmtId="0" fontId="3" fillId="0" borderId="0" xfId="10" applyAlignment="1">
      <alignment vertical="center"/>
    </xf>
    <xf numFmtId="0" fontId="32" fillId="0" borderId="0" xfId="10" applyFont="1"/>
    <xf numFmtId="0" fontId="32" fillId="2" borderId="0" xfId="10" applyFont="1" applyFill="1" applyBorder="1" applyAlignment="1">
      <alignment horizontal="center" vertical="center" wrapText="1"/>
    </xf>
    <xf numFmtId="0" fontId="14" fillId="0" borderId="0" xfId="10" applyFont="1" applyAlignment="1">
      <alignment vertical="center"/>
    </xf>
    <xf numFmtId="0" fontId="3" fillId="0" borderId="0" xfId="10" applyFont="1" applyBorder="1" applyAlignment="1">
      <alignment vertical="center"/>
    </xf>
    <xf numFmtId="0" fontId="21" fillId="0" borderId="0" xfId="10" applyFont="1" applyBorder="1" applyAlignment="1">
      <alignment vertical="center"/>
    </xf>
    <xf numFmtId="0" fontId="12" fillId="0" borderId="0" xfId="10" applyFont="1" applyAlignment="1">
      <alignment horizontal="centerContinuous" vertical="center" wrapText="1"/>
    </xf>
    <xf numFmtId="0" fontId="37" fillId="0" borderId="0" xfId="10" applyFont="1" applyAlignment="1">
      <alignment horizontal="centerContinuous" vertical="center"/>
    </xf>
    <xf numFmtId="0" fontId="37" fillId="0" borderId="0" xfId="10" applyFont="1" applyBorder="1" applyAlignment="1">
      <alignment vertical="center"/>
    </xf>
    <xf numFmtId="0" fontId="36" fillId="0" borderId="0" xfId="10" applyFont="1" applyBorder="1" applyAlignment="1">
      <alignment vertical="center"/>
    </xf>
    <xf numFmtId="0" fontId="21" fillId="0" borderId="0" xfId="10" applyFont="1" applyBorder="1" applyAlignment="1"/>
    <xf numFmtId="0" fontId="23" fillId="3" borderId="14" xfId="18" applyFont="1" applyFill="1" applyBorder="1" applyAlignment="1">
      <alignment horizontal="center" vertical="center"/>
    </xf>
    <xf numFmtId="0" fontId="23" fillId="3" borderId="16" xfId="18" applyFont="1" applyFill="1" applyBorder="1" applyAlignment="1">
      <alignment horizontal="center" vertical="center"/>
    </xf>
    <xf numFmtId="0" fontId="23" fillId="3" borderId="18" xfId="18" applyFont="1" applyFill="1" applyBorder="1" applyAlignment="1">
      <alignment horizontal="center" vertical="center"/>
    </xf>
    <xf numFmtId="0" fontId="7" fillId="0" borderId="0" xfId="10" applyFont="1" applyAlignment="1">
      <alignment horizontal="centerContinuous" vertical="center"/>
    </xf>
    <xf numFmtId="0" fontId="3" fillId="0" borderId="0" xfId="10" applyFont="1" applyBorder="1"/>
    <xf numFmtId="0" fontId="37" fillId="0" borderId="0" xfId="10" applyFont="1" applyBorder="1"/>
    <xf numFmtId="0" fontId="36" fillId="0" borderId="0" xfId="10" applyFont="1" applyBorder="1" applyAlignment="1">
      <alignment horizontal="center" vertical="center" readingOrder="2"/>
    </xf>
    <xf numFmtId="0" fontId="19" fillId="4" borderId="22" xfId="0" applyFont="1" applyFill="1" applyBorder="1" applyAlignment="1">
      <alignment horizontal="center" vertical="top"/>
    </xf>
    <xf numFmtId="0" fontId="3" fillId="0" borderId="0" xfId="10" applyFont="1" applyAlignment="1">
      <alignment vertical="center"/>
    </xf>
    <xf numFmtId="0" fontId="3" fillId="0" borderId="0" xfId="10" applyFont="1" applyAlignment="1">
      <alignment horizontal="left"/>
    </xf>
    <xf numFmtId="0" fontId="21" fillId="0" borderId="0" xfId="10" applyFont="1" applyAlignment="1">
      <alignment horizontal="centerContinuous" vertical="center"/>
    </xf>
    <xf numFmtId="0" fontId="32" fillId="0" borderId="0" xfId="11" applyFont="1"/>
    <xf numFmtId="0" fontId="9" fillId="0" borderId="0" xfId="10" applyFont="1" applyBorder="1" applyAlignment="1">
      <alignment vertical="center"/>
    </xf>
    <xf numFmtId="0" fontId="15" fillId="0" borderId="0" xfId="10" applyFont="1" applyAlignment="1">
      <alignment vertical="center"/>
    </xf>
    <xf numFmtId="0" fontId="35" fillId="0" borderId="0" xfId="10" applyFont="1"/>
    <xf numFmtId="0" fontId="34" fillId="0" borderId="0" xfId="10" applyFont="1" applyAlignment="1">
      <alignment vertical="center"/>
    </xf>
    <xf numFmtId="0" fontId="7" fillId="0" borderId="0" xfId="2" applyFont="1" applyAlignment="1">
      <alignment vertical="center"/>
    </xf>
    <xf numFmtId="0" fontId="3" fillId="0" borderId="0" xfId="10" applyFont="1" applyAlignment="1">
      <alignment horizontal="center" vertical="center"/>
    </xf>
    <xf numFmtId="0" fontId="36" fillId="0" borderId="0" xfId="1" applyFont="1" applyAlignment="1">
      <alignment vertical="center"/>
    </xf>
    <xf numFmtId="0" fontId="36" fillId="0" borderId="0" xfId="10" applyFont="1" applyAlignment="1">
      <alignment horizontal="center" vertical="center"/>
    </xf>
    <xf numFmtId="0" fontId="36" fillId="0" borderId="0" xfId="1" applyFont="1" applyAlignment="1">
      <alignment vertical="center" readingOrder="2"/>
    </xf>
    <xf numFmtId="0" fontId="36" fillId="0" borderId="0" xfId="10" applyFont="1" applyBorder="1"/>
    <xf numFmtId="0" fontId="3" fillId="0" borderId="0" xfId="11" applyFont="1"/>
    <xf numFmtId="0" fontId="3" fillId="0" borderId="0" xfId="10" applyFont="1" applyAlignment="1">
      <alignment horizontal="centerContinuous" vertical="center"/>
    </xf>
    <xf numFmtId="0" fontId="21" fillId="0" borderId="0" xfId="10" applyFont="1" applyAlignment="1">
      <alignment horizontal="left" vertical="center"/>
    </xf>
    <xf numFmtId="0" fontId="37" fillId="0" borderId="0" xfId="11" applyFont="1"/>
    <xf numFmtId="0" fontId="7" fillId="0" borderId="0" xfId="10" applyFont="1" applyAlignment="1">
      <alignment vertical="center" readingOrder="1"/>
    </xf>
    <xf numFmtId="0" fontId="7" fillId="0" borderId="0" xfId="10" applyFont="1" applyBorder="1" applyAlignment="1">
      <alignment vertical="center"/>
    </xf>
    <xf numFmtId="0" fontId="39" fillId="0" borderId="0" xfId="10" applyFont="1" applyAlignment="1">
      <alignment vertical="center" readingOrder="2"/>
    </xf>
    <xf numFmtId="0" fontId="40" fillId="0" borderId="0" xfId="10" applyFont="1" applyAlignment="1">
      <alignment horizontal="centerContinuous" vertical="center"/>
    </xf>
    <xf numFmtId="0" fontId="40" fillId="0" borderId="0" xfId="10" applyFont="1" applyBorder="1" applyAlignment="1">
      <alignment horizontal="left" vertical="center"/>
    </xf>
    <xf numFmtId="0" fontId="40" fillId="0" borderId="0" xfId="10" applyFont="1" applyBorder="1" applyAlignment="1">
      <alignment vertical="center"/>
    </xf>
    <xf numFmtId="0" fontId="5" fillId="0" borderId="0" xfId="10" applyFont="1" applyAlignment="1">
      <alignment vertical="center" readingOrder="2"/>
    </xf>
    <xf numFmtId="0" fontId="8" fillId="0" borderId="0" xfId="10" applyFont="1" applyBorder="1" applyAlignment="1">
      <alignment vertical="center"/>
    </xf>
    <xf numFmtId="0" fontId="5" fillId="0" borderId="0" xfId="10" applyFont="1" applyAlignment="1">
      <alignment vertical="center" readingOrder="1"/>
    </xf>
    <xf numFmtId="0" fontId="5" fillId="0" borderId="0" xfId="10" applyFont="1" applyBorder="1" applyAlignment="1">
      <alignment vertical="center"/>
    </xf>
    <xf numFmtId="0" fontId="5" fillId="0" borderId="0" xfId="15" applyFont="1">
      <alignment horizontal="right" vertical="center"/>
    </xf>
    <xf numFmtId="0" fontId="8" fillId="0" borderId="0" xfId="10" applyFont="1" applyAlignment="1">
      <alignment horizontal="left" vertical="center"/>
    </xf>
    <xf numFmtId="1" fontId="3" fillId="0" borderId="0" xfId="10" applyNumberFormat="1" applyFont="1" applyAlignment="1">
      <alignment horizontal="center" vertical="center"/>
    </xf>
    <xf numFmtId="0" fontId="36" fillId="0" borderId="0" xfId="10" applyFont="1" applyAlignment="1">
      <alignment vertical="center" readingOrder="2"/>
    </xf>
    <xf numFmtId="0" fontId="37" fillId="0" borderId="0" xfId="10" applyFont="1" applyBorder="1" applyAlignment="1">
      <alignment horizontal="left" vertical="center"/>
    </xf>
    <xf numFmtId="0" fontId="21" fillId="2" borderId="8" xfId="6" applyFont="1" applyBorder="1" applyAlignment="1">
      <alignment horizontal="center" vertical="center" wrapText="1"/>
    </xf>
    <xf numFmtId="0" fontId="16" fillId="2" borderId="9" xfId="6" applyFont="1" applyBorder="1" applyAlignment="1">
      <alignment vertical="center" wrapText="1"/>
    </xf>
    <xf numFmtId="0" fontId="16" fillId="2" borderId="10" xfId="6" applyFont="1" applyBorder="1" applyAlignment="1">
      <alignment vertical="center" wrapText="1"/>
    </xf>
    <xf numFmtId="0" fontId="3" fillId="0" borderId="0" xfId="10" applyFont="1" applyAlignment="1">
      <alignment wrapText="1"/>
    </xf>
    <xf numFmtId="0" fontId="3" fillId="0" borderId="0" xfId="10" applyFont="1" applyAlignment="1">
      <alignment horizontal="right" vertical="center" wrapText="1"/>
    </xf>
    <xf numFmtId="0" fontId="9" fillId="0" borderId="0" xfId="0" applyFont="1" applyAlignment="1">
      <alignment vertical="center"/>
    </xf>
    <xf numFmtId="3" fontId="3" fillId="3" borderId="15" xfId="20" applyNumberFormat="1" applyFont="1" applyFill="1" applyBorder="1" applyAlignment="1">
      <alignment horizontal="right" vertical="center" indent="1"/>
    </xf>
    <xf numFmtId="3" fontId="3" fillId="4" borderId="14" xfId="20" applyNumberFormat="1" applyFont="1" applyFill="1" applyBorder="1" applyAlignment="1">
      <alignment horizontal="right" vertical="center" indent="1"/>
    </xf>
    <xf numFmtId="3" fontId="3" fillId="3" borderId="14" xfId="20" applyNumberFormat="1" applyFont="1" applyFill="1" applyBorder="1" applyAlignment="1">
      <alignment horizontal="right" vertical="center" indent="1"/>
    </xf>
    <xf numFmtId="3" fontId="20" fillId="3" borderId="14" xfId="0" applyNumberFormat="1" applyFont="1" applyFill="1" applyBorder="1" applyAlignment="1">
      <alignment vertical="center"/>
    </xf>
    <xf numFmtId="3" fontId="3" fillId="3" borderId="17" xfId="20" applyNumberFormat="1" applyFont="1" applyFill="1" applyBorder="1" applyAlignment="1">
      <alignment horizontal="right" vertical="center" indent="1"/>
    </xf>
    <xf numFmtId="3" fontId="3" fillId="3" borderId="14" xfId="12" applyNumberFormat="1" applyFont="1" applyFill="1" applyBorder="1" applyAlignment="1">
      <alignment vertical="center" wrapText="1"/>
    </xf>
    <xf numFmtId="0" fontId="7" fillId="5" borderId="33" xfId="19" applyFont="1" applyFill="1" applyBorder="1">
      <alignment horizontal="right" vertical="center" wrapText="1" indent="1" readingOrder="2"/>
    </xf>
    <xf numFmtId="1" fontId="21" fillId="5" borderId="34" xfId="0" applyNumberFormat="1" applyFont="1" applyFill="1" applyBorder="1" applyAlignment="1">
      <alignment horizontal="right" vertical="center" indent="1"/>
    </xf>
    <xf numFmtId="0" fontId="7" fillId="0" borderId="33" xfId="19" applyFont="1" applyFill="1" applyBorder="1">
      <alignment horizontal="right" vertical="center" wrapText="1" indent="1" readingOrder="2"/>
    </xf>
    <xf numFmtId="1" fontId="21" fillId="0" borderId="34" xfId="0" applyNumberFormat="1" applyFont="1" applyFill="1" applyBorder="1" applyAlignment="1">
      <alignment horizontal="center" vertical="center"/>
    </xf>
    <xf numFmtId="0" fontId="21" fillId="0" borderId="34" xfId="12" applyFont="1" applyFill="1" applyBorder="1" applyAlignment="1">
      <alignment horizontal="center" vertical="center" wrapText="1" readingOrder="1"/>
    </xf>
    <xf numFmtId="1" fontId="21" fillId="0" borderId="34" xfId="0" applyNumberFormat="1" applyFont="1" applyFill="1" applyBorder="1" applyAlignment="1">
      <alignment horizontal="right" vertical="center" indent="1"/>
    </xf>
    <xf numFmtId="0" fontId="7" fillId="6" borderId="33" xfId="19" applyFont="1" applyFill="1" applyBorder="1">
      <alignment horizontal="right" vertical="center" wrapText="1" indent="1" readingOrder="2"/>
    </xf>
    <xf numFmtId="0" fontId="21" fillId="6" borderId="34" xfId="12" applyFont="1" applyFill="1" applyBorder="1" applyAlignment="1">
      <alignment horizontal="center" vertical="center" wrapText="1" readingOrder="1"/>
    </xf>
    <xf numFmtId="1" fontId="21" fillId="6" borderId="34" xfId="0" applyNumberFormat="1" applyFont="1" applyFill="1" applyBorder="1" applyAlignment="1">
      <alignment horizontal="right" vertical="center" indent="1"/>
    </xf>
    <xf numFmtId="0" fontId="43" fillId="0" borderId="0" xfId="0" applyFont="1"/>
    <xf numFmtId="0" fontId="21" fillId="5" borderId="34" xfId="12" applyFont="1" applyFill="1" applyBorder="1" applyAlignment="1">
      <alignment horizontal="center" vertical="center" wrapText="1" readingOrder="1"/>
    </xf>
    <xf numFmtId="3" fontId="0" fillId="0" borderId="0" xfId="0" applyNumberFormat="1"/>
    <xf numFmtId="0" fontId="10" fillId="0" borderId="0" xfId="0" applyFont="1" applyAlignment="1">
      <alignment horizontal="center"/>
    </xf>
    <xf numFmtId="0" fontId="12" fillId="0" borderId="0" xfId="0" applyFont="1" applyAlignment="1">
      <alignment vertical="center"/>
    </xf>
    <xf numFmtId="0" fontId="7" fillId="0" borderId="0" xfId="0" applyFont="1" applyAlignment="1">
      <alignment horizontal="center" vertical="center"/>
    </xf>
    <xf numFmtId="0" fontId="44" fillId="0" borderId="0" xfId="0" applyFont="1" applyAlignment="1">
      <alignment vertical="center"/>
    </xf>
    <xf numFmtId="0" fontId="10" fillId="0" borderId="0" xfId="0" applyFont="1" applyAlignment="1">
      <alignment horizontal="center" vertical="center"/>
    </xf>
    <xf numFmtId="0" fontId="7" fillId="0" borderId="0" xfId="0" applyFont="1" applyAlignment="1">
      <alignment vertical="top"/>
    </xf>
    <xf numFmtId="0" fontId="45" fillId="0" borderId="0" xfId="0" applyFont="1" applyAlignment="1">
      <alignment vertical="top"/>
    </xf>
    <xf numFmtId="0" fontId="7" fillId="0" borderId="0" xfId="0" applyFont="1" applyAlignment="1">
      <alignment horizontal="right" vertical="center" wrapText="1" readingOrder="2"/>
    </xf>
    <xf numFmtId="0" fontId="3" fillId="0" borderId="0" xfId="0" applyFont="1" applyBorder="1" applyAlignment="1">
      <alignment horizontal="left" vertical="center" wrapText="1"/>
    </xf>
    <xf numFmtId="0" fontId="23" fillId="4" borderId="19" xfId="17" applyFont="1" applyFill="1" applyBorder="1" applyAlignment="1">
      <alignment horizontal="center" vertical="center"/>
    </xf>
    <xf numFmtId="0" fontId="7" fillId="0" borderId="0" xfId="10" applyFont="1" applyBorder="1" applyAlignment="1">
      <alignment horizontal="center" vertical="center"/>
    </xf>
    <xf numFmtId="0" fontId="3" fillId="0" borderId="0" xfId="10" applyFont="1" applyAlignment="1"/>
    <xf numFmtId="0" fontId="3" fillId="0" borderId="0" xfId="10" applyFont="1" applyBorder="1" applyAlignment="1">
      <alignment horizontal="left" vertical="center"/>
    </xf>
    <xf numFmtId="1" fontId="21" fillId="0" borderId="0" xfId="10" applyNumberFormat="1" applyFont="1" applyBorder="1" applyAlignment="1">
      <alignment horizontal="left" vertical="center"/>
    </xf>
    <xf numFmtId="1" fontId="21" fillId="0" borderId="0" xfId="10" applyNumberFormat="1" applyFont="1" applyBorder="1" applyAlignment="1">
      <alignment horizontal="center" vertical="center"/>
    </xf>
    <xf numFmtId="0" fontId="21" fillId="0" borderId="0" xfId="13" applyFont="1" applyAlignment="1">
      <alignment horizontal="right" vertical="center" readingOrder="2"/>
    </xf>
    <xf numFmtId="0" fontId="22" fillId="0" borderId="0" xfId="10" applyFont="1" applyAlignment="1">
      <alignment horizontal="left"/>
    </xf>
    <xf numFmtId="3" fontId="3" fillId="0" borderId="0" xfId="10" applyNumberFormat="1" applyFont="1" applyAlignment="1">
      <alignment horizontal="center"/>
    </xf>
    <xf numFmtId="3" fontId="3" fillId="0" borderId="0" xfId="10" applyNumberFormat="1" applyFont="1"/>
    <xf numFmtId="0" fontId="21" fillId="2" borderId="0" xfId="6" applyFont="1" applyBorder="1" applyAlignment="1">
      <alignment horizontal="center" vertical="center" wrapText="1"/>
    </xf>
    <xf numFmtId="0" fontId="21" fillId="4" borderId="20" xfId="0" applyFont="1" applyFill="1" applyBorder="1" applyAlignment="1">
      <alignment horizontal="center" wrapText="1"/>
    </xf>
    <xf numFmtId="3" fontId="3" fillId="0" borderId="0" xfId="10" applyNumberFormat="1" applyFont="1" applyAlignment="1">
      <alignment vertical="center"/>
    </xf>
    <xf numFmtId="0" fontId="19" fillId="0" borderId="32" xfId="0" applyFont="1" applyFill="1" applyBorder="1" applyAlignment="1">
      <alignment horizontal="left" vertical="center" wrapText="1" indent="1"/>
    </xf>
    <xf numFmtId="0" fontId="19" fillId="4" borderId="35" xfId="0" applyFont="1" applyFill="1" applyBorder="1" applyAlignment="1">
      <alignment horizontal="left" vertical="center" wrapText="1" indent="1"/>
    </xf>
    <xf numFmtId="0" fontId="19" fillId="0" borderId="35" xfId="0" applyFont="1" applyFill="1" applyBorder="1" applyAlignment="1">
      <alignment horizontal="left" vertical="center" wrapText="1" indent="1"/>
    </xf>
    <xf numFmtId="0" fontId="19" fillId="0" borderId="40" xfId="0" applyFont="1" applyFill="1" applyBorder="1" applyAlignment="1">
      <alignment horizontal="left" vertical="center" wrapText="1" indent="1"/>
    </xf>
    <xf numFmtId="0" fontId="21" fillId="0" borderId="33" xfId="0" applyFont="1" applyFill="1" applyBorder="1" applyAlignment="1">
      <alignment horizontal="right" vertical="center" wrapText="1" indent="1"/>
    </xf>
    <xf numFmtId="0" fontId="21" fillId="4" borderId="33" xfId="0" applyFont="1" applyFill="1" applyBorder="1" applyAlignment="1">
      <alignment horizontal="right" vertical="center" wrapText="1" indent="1"/>
    </xf>
    <xf numFmtId="0" fontId="21" fillId="0" borderId="38" xfId="0" applyFont="1" applyFill="1" applyBorder="1" applyAlignment="1">
      <alignment horizontal="right" vertical="center" wrapText="1" indent="1"/>
    </xf>
    <xf numFmtId="0" fontId="21" fillId="0" borderId="30" xfId="0" applyFont="1" applyFill="1" applyBorder="1" applyAlignment="1">
      <alignment horizontal="right" vertical="center" wrapText="1" indent="1"/>
    </xf>
    <xf numFmtId="0" fontId="21" fillId="4" borderId="41" xfId="0" applyFont="1" applyFill="1" applyBorder="1" applyAlignment="1">
      <alignment horizontal="center" vertical="center" wrapText="1"/>
    </xf>
    <xf numFmtId="0" fontId="21" fillId="4" borderId="23" xfId="0" applyFont="1" applyFill="1" applyBorder="1" applyAlignment="1">
      <alignment horizontal="center" vertical="center" wrapText="1" readingOrder="1"/>
    </xf>
    <xf numFmtId="0" fontId="23" fillId="4" borderId="42" xfId="0" applyFont="1" applyFill="1" applyBorder="1" applyAlignment="1">
      <alignment horizontal="center" vertical="center" wrapText="1"/>
    </xf>
    <xf numFmtId="0" fontId="7" fillId="4" borderId="33" xfId="0" applyFont="1" applyFill="1" applyBorder="1" applyAlignment="1">
      <alignment horizontal="right" vertical="center"/>
    </xf>
    <xf numFmtId="0" fontId="21" fillId="4" borderId="35" xfId="0" applyFont="1" applyFill="1" applyBorder="1" applyAlignment="1">
      <alignment vertical="center" wrapText="1"/>
    </xf>
    <xf numFmtId="0" fontId="7" fillId="0" borderId="33" xfId="0" applyFont="1" applyFill="1" applyBorder="1" applyAlignment="1">
      <alignment horizontal="right" vertical="center" readingOrder="2"/>
    </xf>
    <xf numFmtId="0" fontId="21" fillId="0" borderId="35" xfId="0" applyFont="1" applyFill="1" applyBorder="1" applyAlignment="1">
      <alignment vertical="center" wrapText="1"/>
    </xf>
    <xf numFmtId="0" fontId="36" fillId="4" borderId="33" xfId="0" applyFont="1" applyFill="1" applyBorder="1" applyAlignment="1">
      <alignment horizontal="center" vertical="center" wrapText="1"/>
    </xf>
    <xf numFmtId="0" fontId="7" fillId="4" borderId="35" xfId="0" applyFont="1" applyFill="1" applyBorder="1" applyAlignment="1">
      <alignment horizontal="center" vertical="center" wrapText="1"/>
    </xf>
    <xf numFmtId="0" fontId="7" fillId="0" borderId="33" xfId="0" applyFont="1" applyFill="1" applyBorder="1" applyAlignment="1">
      <alignment horizontal="right" vertical="center" wrapText="1"/>
    </xf>
    <xf numFmtId="0" fontId="21" fillId="0" borderId="35" xfId="0" applyFont="1" applyFill="1" applyBorder="1" applyAlignment="1">
      <alignment horizontal="left" vertical="center" wrapText="1"/>
    </xf>
    <xf numFmtId="0" fontId="7" fillId="4" borderId="33" xfId="0" applyFont="1" applyFill="1" applyBorder="1" applyAlignment="1">
      <alignment horizontal="right" vertical="center" wrapText="1"/>
    </xf>
    <xf numFmtId="0" fontId="21" fillId="4" borderId="35" xfId="0" applyFont="1" applyFill="1" applyBorder="1"/>
    <xf numFmtId="0" fontId="21" fillId="4" borderId="35" xfId="0" applyFont="1" applyFill="1" applyBorder="1" applyAlignment="1">
      <alignment wrapText="1"/>
    </xf>
    <xf numFmtId="0" fontId="3" fillId="0" borderId="31" xfId="0" applyFont="1" applyFill="1" applyBorder="1" applyAlignment="1">
      <alignment horizontal="center" vertical="center"/>
    </xf>
    <xf numFmtId="0" fontId="3" fillId="4" borderId="34" xfId="0" applyFont="1" applyFill="1" applyBorder="1" applyAlignment="1">
      <alignment horizontal="center" vertical="center"/>
    </xf>
    <xf numFmtId="0" fontId="3" fillId="0" borderId="34" xfId="0" applyFont="1" applyFill="1" applyBorder="1" applyAlignment="1">
      <alignment horizontal="center" vertical="center"/>
    </xf>
    <xf numFmtId="0" fontId="3" fillId="0" borderId="39" xfId="0" applyFont="1" applyFill="1" applyBorder="1" applyAlignment="1">
      <alignment horizontal="center" vertical="center"/>
    </xf>
    <xf numFmtId="0" fontId="21" fillId="0" borderId="0" xfId="10" applyFont="1" applyBorder="1" applyAlignment="1">
      <alignment readingOrder="2"/>
    </xf>
    <xf numFmtId="0" fontId="32" fillId="0" borderId="0" xfId="10" applyFont="1" applyBorder="1" applyAlignment="1">
      <alignment vertical="center" readingOrder="2"/>
    </xf>
    <xf numFmtId="0" fontId="21" fillId="0" borderId="0" xfId="10" applyFont="1" applyAlignment="1">
      <alignment vertical="center"/>
    </xf>
    <xf numFmtId="0" fontId="3" fillId="0" borderId="0" xfId="10" applyFont="1" applyBorder="1" applyAlignment="1">
      <alignment vertical="center" wrapText="1"/>
    </xf>
    <xf numFmtId="3" fontId="3" fillId="0" borderId="0" xfId="10" applyNumberFormat="1" applyFont="1" applyBorder="1" applyAlignment="1">
      <alignment vertical="center"/>
    </xf>
    <xf numFmtId="0" fontId="7" fillId="2" borderId="0" xfId="19" applyFont="1" applyBorder="1" applyAlignment="1">
      <alignment horizontal="center" vertical="center" wrapText="1" readingOrder="2"/>
    </xf>
    <xf numFmtId="0" fontId="3" fillId="0" borderId="0" xfId="10" applyFont="1" applyAlignment="1">
      <alignment horizontal="right" wrapText="1" readingOrder="2"/>
    </xf>
    <xf numFmtId="1" fontId="21" fillId="0" borderId="0" xfId="0" applyNumberFormat="1" applyFont="1" applyBorder="1" applyAlignment="1">
      <alignment horizontal="center" vertical="center"/>
    </xf>
    <xf numFmtId="3" fontId="21" fillId="3" borderId="15" xfId="20" applyNumberFormat="1" applyFont="1" applyFill="1" applyBorder="1" applyAlignment="1">
      <alignment horizontal="right" vertical="center" indent="1"/>
    </xf>
    <xf numFmtId="3" fontId="21" fillId="3" borderId="14" xfId="20" applyNumberFormat="1" applyFont="1" applyFill="1" applyBorder="1" applyAlignment="1">
      <alignment horizontal="right" vertical="center" indent="1"/>
    </xf>
    <xf numFmtId="3" fontId="21" fillId="4" borderId="14" xfId="20" applyNumberFormat="1" applyFont="1" applyFill="1" applyBorder="1" applyAlignment="1">
      <alignment horizontal="right" vertical="center" indent="1"/>
    </xf>
    <xf numFmtId="3" fontId="21" fillId="3" borderId="17" xfId="20" applyNumberFormat="1" applyFont="1" applyFill="1" applyBorder="1" applyAlignment="1">
      <alignment horizontal="right" vertical="center" indent="1"/>
    </xf>
    <xf numFmtId="0" fontId="3" fillId="0" borderId="0" xfId="0" applyFont="1"/>
    <xf numFmtId="1" fontId="8" fillId="0" borderId="0" xfId="0" applyNumberFormat="1" applyFont="1" applyBorder="1" applyAlignment="1">
      <alignment horizontal="center" vertical="center"/>
    </xf>
    <xf numFmtId="3" fontId="21" fillId="3" borderId="18" xfId="20" applyNumberFormat="1" applyFont="1" applyFill="1" applyBorder="1" applyAlignment="1">
      <alignment horizontal="right" vertical="center" indent="1"/>
    </xf>
    <xf numFmtId="0" fontId="9" fillId="0" borderId="0" xfId="0" applyFont="1" applyBorder="1"/>
    <xf numFmtId="0" fontId="3" fillId="0" borderId="0" xfId="0" applyFont="1" applyAlignment="1">
      <alignment horizontal="center"/>
    </xf>
    <xf numFmtId="0" fontId="9" fillId="0" borderId="0" xfId="0" applyFont="1"/>
    <xf numFmtId="0" fontId="46" fillId="0" borderId="0" xfId="0" applyFont="1" applyAlignment="1">
      <alignment horizontal="centerContinuous" vertical="center"/>
    </xf>
    <xf numFmtId="0" fontId="9" fillId="0" borderId="0" xfId="0" applyFont="1" applyAlignment="1">
      <alignment horizontal="centerContinuous" vertical="center"/>
    </xf>
    <xf numFmtId="0" fontId="46" fillId="0" borderId="0" xfId="0" applyFont="1" applyAlignment="1">
      <alignment vertical="center"/>
    </xf>
    <xf numFmtId="49" fontId="47" fillId="0" borderId="0" xfId="0" applyNumberFormat="1" applyFont="1" applyAlignment="1">
      <alignment vertical="center"/>
    </xf>
    <xf numFmtId="3" fontId="21" fillId="4" borderId="19" xfId="17" applyNumberFormat="1" applyFont="1" applyFill="1" applyBorder="1" applyAlignment="1">
      <alignment horizontal="right" vertical="center" indent="1"/>
    </xf>
    <xf numFmtId="0" fontId="23" fillId="0" borderId="0" xfId="14" applyFont="1">
      <alignment horizontal="left" vertical="center"/>
    </xf>
    <xf numFmtId="0" fontId="3" fillId="3" borderId="0" xfId="0" applyFont="1" applyFill="1" applyAlignment="1">
      <alignment vertical="center"/>
    </xf>
    <xf numFmtId="0" fontId="3" fillId="0" borderId="0" xfId="0" applyFont="1" applyAlignment="1">
      <alignment horizontal="right" vertical="center" wrapText="1"/>
    </xf>
    <xf numFmtId="1" fontId="21" fillId="0" borderId="0" xfId="0" applyNumberFormat="1" applyFont="1" applyBorder="1" applyAlignment="1">
      <alignment horizontal="left" vertical="center"/>
    </xf>
    <xf numFmtId="0" fontId="12" fillId="0" borderId="0" xfId="10" applyFont="1" applyAlignment="1">
      <alignment vertical="center"/>
    </xf>
    <xf numFmtId="0" fontId="22" fillId="0" borderId="0" xfId="0" applyFont="1" applyBorder="1" applyAlignment="1">
      <alignment horizontal="right" vertical="center" readingOrder="2"/>
    </xf>
    <xf numFmtId="0" fontId="23" fillId="0" borderId="0" xfId="0" applyFont="1"/>
    <xf numFmtId="1" fontId="8" fillId="0" borderId="0" xfId="10" applyNumberFormat="1" applyFont="1" applyBorder="1" applyAlignment="1">
      <alignment horizontal="left" vertical="center"/>
    </xf>
    <xf numFmtId="1" fontId="8" fillId="0" borderId="0" xfId="10" applyNumberFormat="1" applyFont="1" applyBorder="1" applyAlignment="1">
      <alignment horizontal="center" vertical="center"/>
    </xf>
    <xf numFmtId="0" fontId="9" fillId="0" borderId="0" xfId="10" applyFont="1" applyBorder="1" applyAlignment="1">
      <alignment horizontal="left" vertical="center"/>
    </xf>
    <xf numFmtId="0" fontId="9" fillId="0" borderId="0" xfId="10" applyFont="1"/>
    <xf numFmtId="0" fontId="3" fillId="0" borderId="34" xfId="20" applyFont="1" applyFill="1" applyBorder="1" applyAlignment="1">
      <alignment horizontal="right" vertical="center" indent="1"/>
    </xf>
    <xf numFmtId="0" fontId="3" fillId="4" borderId="34" xfId="20" applyFont="1" applyFill="1" applyBorder="1" applyAlignment="1">
      <alignment horizontal="right" vertical="center" indent="1"/>
    </xf>
    <xf numFmtId="0" fontId="21" fillId="0" borderId="31" xfId="20" applyFont="1" applyFill="1" applyBorder="1" applyAlignment="1">
      <alignment horizontal="right" vertical="center" indent="1"/>
    </xf>
    <xf numFmtId="0" fontId="42" fillId="3" borderId="18" xfId="12" applyFont="1" applyFill="1" applyBorder="1" applyAlignment="1">
      <alignment horizontal="right" vertical="center" wrapText="1" indent="2" readingOrder="1"/>
    </xf>
    <xf numFmtId="3" fontId="0" fillId="4" borderId="34" xfId="0" applyNumberFormat="1" applyFill="1" applyBorder="1" applyAlignment="1">
      <alignment horizontal="right" vertical="center" indent="1"/>
    </xf>
    <xf numFmtId="3" fontId="3" fillId="0" borderId="18" xfId="10" applyNumberFormat="1" applyFont="1" applyBorder="1" applyAlignment="1">
      <alignment horizontal="right" vertical="center" indent="1"/>
    </xf>
    <xf numFmtId="0" fontId="21" fillId="0" borderId="0" xfId="10" applyFont="1" applyBorder="1" applyAlignment="1">
      <alignment horizontal="center" vertical="center" readingOrder="2"/>
    </xf>
    <xf numFmtId="0" fontId="21" fillId="0" borderId="0" xfId="10" applyFont="1" applyBorder="1"/>
    <xf numFmtId="3" fontId="21" fillId="3" borderId="16" xfId="20" applyNumberFormat="1" applyFont="1" applyFill="1" applyBorder="1" applyAlignment="1">
      <alignment horizontal="right" vertical="center" indent="1"/>
    </xf>
    <xf numFmtId="0" fontId="21" fillId="0" borderId="0" xfId="10" applyFont="1" applyBorder="1" applyAlignment="1">
      <alignment vertical="center" readingOrder="2"/>
    </xf>
    <xf numFmtId="0" fontId="3" fillId="0" borderId="0" xfId="10" applyFont="1" applyAlignment="1">
      <alignment vertical="center" wrapText="1"/>
    </xf>
    <xf numFmtId="0" fontId="21" fillId="3" borderId="33" xfId="0" applyFont="1" applyFill="1" applyBorder="1" applyAlignment="1">
      <alignment horizontal="right" vertical="center" wrapText="1" indent="1"/>
    </xf>
    <xf numFmtId="0" fontId="3" fillId="3" borderId="34" xfId="0" applyFont="1" applyFill="1" applyBorder="1" applyAlignment="1">
      <alignment horizontal="center" vertical="center"/>
    </xf>
    <xf numFmtId="0" fontId="19" fillId="3" borderId="35" xfId="0" applyFont="1" applyFill="1" applyBorder="1" applyAlignment="1">
      <alignment horizontal="left" vertical="center" wrapText="1" indent="1"/>
    </xf>
    <xf numFmtId="0" fontId="7" fillId="3" borderId="33" xfId="0" applyFont="1" applyFill="1" applyBorder="1" applyAlignment="1">
      <alignment horizontal="right" vertical="center"/>
    </xf>
    <xf numFmtId="0" fontId="21" fillId="3" borderId="35" xfId="0" applyFont="1" applyFill="1" applyBorder="1" applyAlignment="1">
      <alignment vertical="center" wrapText="1"/>
    </xf>
    <xf numFmtId="0" fontId="3" fillId="4" borderId="44" xfId="20" applyFont="1" applyFill="1" applyBorder="1" applyAlignment="1">
      <alignment horizontal="right" vertical="center" indent="1"/>
    </xf>
    <xf numFmtId="0" fontId="21" fillId="4" borderId="44" xfId="20" applyFont="1" applyFill="1" applyBorder="1" applyAlignment="1">
      <alignment horizontal="right" vertical="center" indent="1"/>
    </xf>
    <xf numFmtId="0" fontId="3" fillId="0" borderId="45" xfId="20" applyFont="1" applyFill="1" applyBorder="1" applyAlignment="1">
      <alignment horizontal="right" vertical="center" indent="1"/>
    </xf>
    <xf numFmtId="0" fontId="21" fillId="0" borderId="45" xfId="20" applyFont="1" applyFill="1" applyBorder="1" applyAlignment="1">
      <alignment horizontal="right" vertical="center" indent="1"/>
    </xf>
    <xf numFmtId="0" fontId="3" fillId="0" borderId="44" xfId="20" applyFont="1" applyFill="1" applyBorder="1" applyAlignment="1">
      <alignment horizontal="right" vertical="center" indent="1"/>
    </xf>
    <xf numFmtId="0" fontId="21" fillId="0" borderId="44" xfId="20" applyFont="1" applyFill="1" applyBorder="1" applyAlignment="1">
      <alignment horizontal="right" vertical="center" indent="1"/>
    </xf>
    <xf numFmtId="0" fontId="21" fillId="0" borderId="23" xfId="20" applyFont="1" applyFill="1" applyBorder="1" applyAlignment="1">
      <alignment horizontal="right" vertical="center" indent="1"/>
    </xf>
    <xf numFmtId="3" fontId="3" fillId="0" borderId="0" xfId="10" applyNumberFormat="1" applyFont="1" applyBorder="1" applyAlignment="1">
      <alignment vertical="center" wrapText="1"/>
    </xf>
    <xf numFmtId="0" fontId="7" fillId="0" borderId="0" xfId="10" applyFont="1" applyBorder="1" applyAlignment="1">
      <alignment horizontal="right" vertical="center"/>
    </xf>
    <xf numFmtId="0" fontId="3" fillId="0" borderId="0" xfId="10" applyFont="1" applyBorder="1" applyAlignment="1">
      <alignment horizontal="centerContinuous" vertical="center"/>
    </xf>
    <xf numFmtId="0" fontId="12" fillId="0" borderId="0" xfId="10" applyFont="1" applyBorder="1" applyAlignment="1">
      <alignment horizontal="left" vertical="center"/>
    </xf>
    <xf numFmtId="0" fontId="7" fillId="0" borderId="0" xfId="10" applyFont="1" applyBorder="1" applyAlignment="1">
      <alignment horizontal="left" vertical="center"/>
    </xf>
    <xf numFmtId="0" fontId="7" fillId="0" borderId="0" xfId="15" applyFont="1" applyBorder="1">
      <alignment horizontal="right" vertical="center"/>
    </xf>
    <xf numFmtId="0" fontId="21" fillId="0" borderId="0" xfId="16" applyFont="1" applyBorder="1">
      <alignment horizontal="left" vertical="center"/>
    </xf>
    <xf numFmtId="0" fontId="48" fillId="0" borderId="0" xfId="10" applyFont="1" applyBorder="1" applyAlignment="1">
      <alignment vertical="center"/>
    </xf>
    <xf numFmtId="3" fontId="3" fillId="0" borderId="0" xfId="0" applyNumberFormat="1" applyFont="1" applyAlignment="1">
      <alignment vertical="center"/>
    </xf>
    <xf numFmtId="0" fontId="50" fillId="0" borderId="0" xfId="0" applyFont="1"/>
    <xf numFmtId="0" fontId="9" fillId="0" borderId="0" xfId="10" applyFont="1" applyAlignment="1">
      <alignment vertical="center"/>
    </xf>
    <xf numFmtId="0" fontId="52" fillId="0" borderId="0" xfId="11" applyFont="1"/>
    <xf numFmtId="0" fontId="52" fillId="0" borderId="0" xfId="0" applyFont="1" applyAlignment="1">
      <alignment vertical="center"/>
    </xf>
    <xf numFmtId="0" fontId="7" fillId="3" borderId="0" xfId="15" applyFont="1" applyFill="1">
      <alignment horizontal="right" vertical="center"/>
    </xf>
    <xf numFmtId="0" fontId="7" fillId="3" borderId="0" xfId="10" applyFont="1" applyFill="1" applyAlignment="1">
      <alignment horizontal="right" vertical="center"/>
    </xf>
    <xf numFmtId="0" fontId="3" fillId="3" borderId="0" xfId="10" applyFont="1" applyFill="1" applyAlignment="1">
      <alignment vertical="center"/>
    </xf>
    <xf numFmtId="0" fontId="3" fillId="3" borderId="0" xfId="10" applyFont="1" applyFill="1" applyAlignment="1">
      <alignment horizontal="centerContinuous" vertical="center"/>
    </xf>
    <xf numFmtId="0" fontId="12" fillId="3" borderId="0" xfId="10" applyFont="1" applyFill="1" applyAlignment="1">
      <alignment horizontal="left" vertical="center"/>
    </xf>
    <xf numFmtId="0" fontId="21" fillId="3" borderId="0" xfId="16" applyFont="1" applyFill="1">
      <alignment horizontal="left" vertical="center"/>
    </xf>
    <xf numFmtId="3" fontId="3" fillId="0" borderId="0" xfId="10" applyNumberFormat="1" applyFont="1" applyBorder="1"/>
    <xf numFmtId="0" fontId="3" fillId="0" borderId="0" xfId="10" applyFont="1" applyAlignment="1">
      <alignment horizontal="justify" vertical="center"/>
    </xf>
    <xf numFmtId="0" fontId="54" fillId="0" borderId="0" xfId="10" applyFont="1" applyAlignment="1">
      <alignment horizontal="justify" vertical="center"/>
    </xf>
    <xf numFmtId="0" fontId="2" fillId="0" borderId="0" xfId="10" applyFont="1" applyBorder="1" applyAlignment="1">
      <alignment horizontal="left" vertical="center" wrapText="1" indent="1"/>
    </xf>
    <xf numFmtId="0" fontId="55" fillId="0" borderId="0" xfId="10" applyFont="1" applyBorder="1" applyAlignment="1">
      <alignment horizontal="right" vertical="center" wrapText="1" indent="1" readingOrder="2"/>
    </xf>
    <xf numFmtId="0" fontId="4" fillId="0" borderId="0" xfId="10" applyFont="1" applyAlignment="1">
      <alignment vertical="top"/>
    </xf>
    <xf numFmtId="0" fontId="53" fillId="0" borderId="0" xfId="10" applyFont="1" applyBorder="1" applyAlignment="1">
      <alignment horizontal="left" vertical="center" wrapText="1" indent="1"/>
    </xf>
    <xf numFmtId="0" fontId="10" fillId="0" borderId="0" xfId="10" applyFont="1" applyBorder="1" applyAlignment="1">
      <alignment vertical="top"/>
    </xf>
    <xf numFmtId="0" fontId="3" fillId="0" borderId="0" xfId="10" applyFont="1" applyBorder="1" applyAlignment="1">
      <alignment horizontal="justify" vertical="center"/>
    </xf>
    <xf numFmtId="0" fontId="31" fillId="0" borderId="0" xfId="10" applyFont="1" applyAlignment="1">
      <alignment vertical="center"/>
    </xf>
    <xf numFmtId="0" fontId="56" fillId="0" borderId="0" xfId="10" applyFont="1" applyAlignment="1">
      <alignment horizontal="center" vertical="center"/>
    </xf>
    <xf numFmtId="0" fontId="57" fillId="0" borderId="0" xfId="10" applyFont="1" applyAlignment="1">
      <alignment horizontal="center" vertical="center"/>
    </xf>
    <xf numFmtId="3" fontId="58" fillId="3" borderId="0" xfId="10" applyNumberFormat="1" applyFont="1" applyFill="1" applyAlignment="1">
      <alignment vertical="center"/>
    </xf>
    <xf numFmtId="0" fontId="21" fillId="4" borderId="34" xfId="20" applyNumberFormat="1" applyFont="1" applyFill="1" applyBorder="1" applyAlignment="1">
      <alignment horizontal="right" vertical="center" indent="1"/>
    </xf>
    <xf numFmtId="0" fontId="21" fillId="3" borderId="15" xfId="19" applyFont="1" applyFill="1" applyBorder="1">
      <alignment horizontal="right" vertical="center" wrapText="1" indent="1" readingOrder="2"/>
    </xf>
    <xf numFmtId="0" fontId="21" fillId="4" borderId="19" xfId="17" applyFont="1" applyFill="1" applyBorder="1" applyAlignment="1">
      <alignment horizontal="center" vertical="center"/>
    </xf>
    <xf numFmtId="0" fontId="14" fillId="0" borderId="0" xfId="0" applyFont="1" applyFill="1" applyBorder="1" applyAlignment="1">
      <alignment vertical="center"/>
    </xf>
    <xf numFmtId="49" fontId="1" fillId="0" borderId="0" xfId="10" applyNumberFormat="1" applyFont="1" applyBorder="1" applyAlignment="1">
      <alignment horizontal="left" vertical="center" wrapText="1" indent="1"/>
    </xf>
    <xf numFmtId="49" fontId="55" fillId="0" borderId="0" xfId="10" applyNumberFormat="1" applyFont="1" applyBorder="1" applyAlignment="1">
      <alignment horizontal="right" vertical="center" wrapText="1" indent="1" readingOrder="2"/>
    </xf>
    <xf numFmtId="0" fontId="19" fillId="0" borderId="0" xfId="10" applyFont="1" applyAlignment="1">
      <alignment horizontal="left" vertical="center"/>
    </xf>
    <xf numFmtId="1" fontId="8" fillId="0" borderId="0" xfId="0" applyNumberFormat="1" applyFont="1" applyBorder="1" applyAlignment="1">
      <alignment horizontal="center" vertical="center" wrapText="1"/>
    </xf>
    <xf numFmtId="0" fontId="9" fillId="0" borderId="0" xfId="0" applyFont="1" applyAlignment="1">
      <alignment horizontal="right" vertical="center"/>
    </xf>
    <xf numFmtId="0" fontId="61" fillId="4" borderId="45" xfId="0" applyFont="1" applyFill="1" applyBorder="1" applyAlignment="1">
      <alignment horizontal="center" wrapText="1"/>
    </xf>
    <xf numFmtId="0" fontId="23" fillId="4" borderId="51" xfId="0" applyFont="1" applyFill="1" applyBorder="1" applyAlignment="1">
      <alignment horizontal="center" vertical="top" wrapText="1"/>
    </xf>
    <xf numFmtId="3" fontId="21" fillId="4" borderId="34" xfId="0" applyNumberFormat="1" applyFont="1" applyFill="1" applyBorder="1" applyAlignment="1">
      <alignment horizontal="right" vertical="center" indent="1"/>
    </xf>
    <xf numFmtId="0" fontId="3" fillId="0" borderId="0" xfId="0" applyFont="1" applyAlignment="1">
      <alignment wrapText="1"/>
    </xf>
    <xf numFmtId="3" fontId="3" fillId="3" borderId="37" xfId="10" applyNumberFormat="1" applyFont="1" applyFill="1" applyBorder="1" applyAlignment="1">
      <alignment horizontal="right" vertical="center" indent="1"/>
    </xf>
    <xf numFmtId="3" fontId="21" fillId="3" borderId="37" xfId="10" applyNumberFormat="1" applyFont="1" applyFill="1" applyBorder="1" applyAlignment="1">
      <alignment horizontal="right" vertical="center" indent="1"/>
    </xf>
    <xf numFmtId="3" fontId="3" fillId="3" borderId="34" xfId="10" applyNumberFormat="1" applyFont="1" applyFill="1" applyBorder="1" applyAlignment="1">
      <alignment horizontal="right" vertical="center" indent="1"/>
    </xf>
    <xf numFmtId="3" fontId="3" fillId="4" borderId="34" xfId="20" applyNumberFormat="1" applyFont="1" applyFill="1" applyBorder="1" applyAlignment="1">
      <alignment horizontal="right" vertical="center" indent="1"/>
    </xf>
    <xf numFmtId="3" fontId="21" fillId="4" borderId="34" xfId="20" applyNumberFormat="1" applyFont="1" applyFill="1" applyBorder="1" applyAlignment="1">
      <alignment horizontal="right" vertical="center" indent="1"/>
    </xf>
    <xf numFmtId="3" fontId="3" fillId="3" borderId="34" xfId="20" applyNumberFormat="1" applyFont="1" applyFill="1" applyBorder="1" applyAlignment="1">
      <alignment horizontal="right" vertical="center" indent="1"/>
    </xf>
    <xf numFmtId="3" fontId="21" fillId="4" borderId="37" xfId="20" applyNumberFormat="1" applyFont="1" applyFill="1" applyBorder="1" applyAlignment="1">
      <alignment horizontal="right" vertical="center" indent="1"/>
    </xf>
    <xf numFmtId="3" fontId="21" fillId="4" borderId="39" xfId="20" applyNumberFormat="1" applyFont="1" applyFill="1" applyBorder="1" applyAlignment="1">
      <alignment horizontal="right" vertical="center" indent="1"/>
    </xf>
    <xf numFmtId="0" fontId="12" fillId="0" borderId="0" xfId="10" applyFont="1" applyAlignment="1">
      <alignment horizontal="right" vertical="center"/>
    </xf>
    <xf numFmtId="3" fontId="3" fillId="0" borderId="0" xfId="0" applyNumberFormat="1" applyFont="1" applyBorder="1" applyAlignment="1">
      <alignment vertical="center"/>
    </xf>
    <xf numFmtId="0" fontId="7" fillId="6" borderId="0" xfId="19" applyFont="1" applyFill="1" applyBorder="1">
      <alignment horizontal="right" vertical="center" wrapText="1" indent="1" readingOrder="2"/>
    </xf>
    <xf numFmtId="0" fontId="21" fillId="6" borderId="0" xfId="12" applyFont="1" applyFill="1" applyBorder="1" applyAlignment="1">
      <alignment horizontal="center" vertical="center" wrapText="1" readingOrder="1"/>
    </xf>
    <xf numFmtId="1" fontId="21" fillId="6" borderId="0" xfId="0" applyNumberFormat="1" applyFont="1" applyFill="1" applyBorder="1" applyAlignment="1">
      <alignment horizontal="right" vertical="center" indent="1"/>
    </xf>
    <xf numFmtId="0" fontId="63" fillId="6" borderId="0" xfId="19" applyFont="1" applyFill="1" applyBorder="1">
      <alignment horizontal="right" vertical="center" wrapText="1" indent="1" readingOrder="2"/>
    </xf>
    <xf numFmtId="0" fontId="64" fillId="0" borderId="0" xfId="10" applyFont="1"/>
    <xf numFmtId="0" fontId="43" fillId="0" borderId="0" xfId="10" applyFont="1"/>
    <xf numFmtId="1" fontId="14" fillId="0" borderId="0" xfId="0" applyNumberFormat="1" applyFont="1" applyBorder="1" applyAlignment="1">
      <alignment vertical="center"/>
    </xf>
    <xf numFmtId="1" fontId="0" fillId="0" borderId="0" xfId="0" applyNumberFormat="1"/>
    <xf numFmtId="0" fontId="0" fillId="0" borderId="0" xfId="0" applyAlignment="1">
      <alignment vertical="center"/>
    </xf>
    <xf numFmtId="0" fontId="16" fillId="8" borderId="0" xfId="10" applyFont="1" applyFill="1"/>
    <xf numFmtId="165" fontId="3" fillId="0" borderId="0" xfId="24" applyNumberFormat="1" applyFont="1"/>
    <xf numFmtId="0" fontId="32" fillId="0" borderId="0" xfId="10" applyFont="1" applyAlignment="1">
      <alignment wrapText="1"/>
    </xf>
    <xf numFmtId="3" fontId="24" fillId="0" borderId="0" xfId="0" applyNumberFormat="1" applyFont="1" applyAlignment="1">
      <alignment horizontal="right"/>
    </xf>
    <xf numFmtId="3" fontId="21" fillId="4" borderId="23" xfId="0" applyNumberFormat="1" applyFont="1" applyFill="1" applyBorder="1" applyAlignment="1">
      <alignment horizontal="right" vertical="center" indent="1"/>
    </xf>
    <xf numFmtId="0" fontId="23" fillId="0" borderId="34" xfId="18" applyFont="1" applyBorder="1" applyAlignment="1">
      <alignment horizontal="center" vertical="center"/>
    </xf>
    <xf numFmtId="0" fontId="23" fillId="4" borderId="34" xfId="18" applyFont="1" applyFill="1" applyBorder="1" applyAlignment="1">
      <alignment horizontal="center" vertical="center"/>
    </xf>
    <xf numFmtId="0" fontId="23" fillId="4" borderId="39" xfId="18" applyFont="1" applyFill="1" applyBorder="1" applyAlignment="1">
      <alignment horizontal="center" vertical="center"/>
    </xf>
    <xf numFmtId="0" fontId="23" fillId="4" borderId="37" xfId="18" applyFont="1" applyFill="1" applyBorder="1" applyAlignment="1">
      <alignment horizontal="center" vertical="center"/>
    </xf>
    <xf numFmtId="3" fontId="3" fillId="3" borderId="31" xfId="20" applyNumberFormat="1" applyFont="1" applyFill="1" applyBorder="1" applyAlignment="1">
      <alignment horizontal="right" vertical="center" indent="1"/>
    </xf>
    <xf numFmtId="0" fontId="23" fillId="0" borderId="31" xfId="18" applyFont="1" applyBorder="1" applyAlignment="1">
      <alignment horizontal="center" vertical="center"/>
    </xf>
    <xf numFmtId="3" fontId="3" fillId="4" borderId="36" xfId="20" applyNumberFormat="1" applyFont="1" applyFill="1" applyBorder="1" applyAlignment="1">
      <alignment horizontal="right" vertical="center" indent="1"/>
    </xf>
    <xf numFmtId="0" fontId="23" fillId="4" borderId="36" xfId="18" applyFont="1" applyFill="1" applyBorder="1" applyAlignment="1">
      <alignment horizontal="center" vertical="center"/>
    </xf>
    <xf numFmtId="0" fontId="21" fillId="4" borderId="45" xfId="10" applyFont="1" applyFill="1" applyBorder="1" applyAlignment="1">
      <alignment horizontal="center" wrapText="1" readingOrder="1"/>
    </xf>
    <xf numFmtId="0" fontId="23" fillId="4" borderId="51" xfId="10" applyFont="1" applyFill="1" applyBorder="1" applyAlignment="1">
      <alignment horizontal="center" vertical="top" wrapText="1" readingOrder="1"/>
    </xf>
    <xf numFmtId="3" fontId="21" fillId="3" borderId="34" xfId="10" applyNumberFormat="1" applyFont="1" applyFill="1" applyBorder="1" applyAlignment="1">
      <alignment horizontal="right" vertical="center" indent="1"/>
    </xf>
    <xf numFmtId="3" fontId="21" fillId="3" borderId="39" xfId="10" applyNumberFormat="1" applyFont="1" applyFill="1" applyBorder="1" applyAlignment="1">
      <alignment horizontal="right" vertical="center" indent="1"/>
    </xf>
    <xf numFmtId="3" fontId="3" fillId="3" borderId="37" xfId="20" applyNumberFormat="1" applyFont="1" applyFill="1" applyBorder="1" applyAlignment="1">
      <alignment horizontal="right" vertical="center" indent="1"/>
    </xf>
    <xf numFmtId="3" fontId="21" fillId="3" borderId="37" xfId="20" applyNumberFormat="1" applyFont="1" applyFill="1" applyBorder="1" applyAlignment="1">
      <alignment horizontal="right" vertical="center" indent="1"/>
    </xf>
    <xf numFmtId="3" fontId="21" fillId="3" borderId="34" xfId="20" applyNumberFormat="1" applyFont="1" applyFill="1" applyBorder="1" applyAlignment="1">
      <alignment horizontal="right" vertical="center" indent="1"/>
    </xf>
    <xf numFmtId="3" fontId="3" fillId="4" borderId="39" xfId="20" applyNumberFormat="1" applyFont="1" applyFill="1" applyBorder="1" applyAlignment="1">
      <alignment horizontal="right" vertical="center" indent="1"/>
    </xf>
    <xf numFmtId="3" fontId="21" fillId="3" borderId="34" xfId="17" applyNumberFormat="1" applyFont="1" applyFill="1" applyBorder="1" applyAlignment="1">
      <alignment horizontal="right" vertical="center" indent="1"/>
    </xf>
    <xf numFmtId="3" fontId="21" fillId="3" borderId="39" xfId="17" applyNumberFormat="1" applyFont="1" applyFill="1" applyBorder="1" applyAlignment="1">
      <alignment horizontal="right" vertical="center" indent="1"/>
    </xf>
    <xf numFmtId="0" fontId="21" fillId="4" borderId="44" xfId="0" applyFont="1" applyFill="1" applyBorder="1" applyAlignment="1">
      <alignment horizontal="center"/>
    </xf>
    <xf numFmtId="0" fontId="23" fillId="4" borderId="44" xfId="0" applyFont="1" applyFill="1" applyBorder="1" applyAlignment="1">
      <alignment horizontal="center" vertical="top"/>
    </xf>
    <xf numFmtId="0" fontId="23" fillId="4" borderId="51" xfId="0" applyFont="1" applyFill="1" applyBorder="1" applyAlignment="1">
      <alignment horizontal="center" vertical="top"/>
    </xf>
    <xf numFmtId="3" fontId="21" fillId="3" borderId="62" xfId="17" applyNumberFormat="1" applyFont="1" applyFill="1" applyBorder="1" applyAlignment="1">
      <alignment horizontal="right" vertical="center" indent="1"/>
    </xf>
    <xf numFmtId="0" fontId="23" fillId="3" borderId="62" xfId="21" applyFont="1" applyFill="1" applyBorder="1" applyAlignment="1">
      <alignment horizontal="center" vertical="center" wrapText="1"/>
    </xf>
    <xf numFmtId="3" fontId="21" fillId="3" borderId="63" xfId="17" applyNumberFormat="1" applyFont="1" applyFill="1" applyBorder="1" applyAlignment="1">
      <alignment horizontal="right" vertical="center" indent="1"/>
    </xf>
    <xf numFmtId="0" fontId="23" fillId="3" borderId="63" xfId="21" applyFont="1" applyFill="1" applyBorder="1" applyAlignment="1">
      <alignment horizontal="center" vertical="center" wrapText="1"/>
    </xf>
    <xf numFmtId="3" fontId="21" fillId="3" borderId="64" xfId="17" applyNumberFormat="1" applyFont="1" applyFill="1" applyBorder="1" applyAlignment="1">
      <alignment horizontal="right" vertical="center" indent="1"/>
    </xf>
    <xf numFmtId="0" fontId="23" fillId="3" borderId="64" xfId="21" applyFont="1" applyFill="1" applyBorder="1" applyAlignment="1">
      <alignment horizontal="center" vertical="center" wrapText="1"/>
    </xf>
    <xf numFmtId="0" fontId="3" fillId="0" borderId="43" xfId="10" applyFont="1" applyBorder="1"/>
    <xf numFmtId="0" fontId="21" fillId="4" borderId="45" xfId="0" applyFont="1" applyFill="1" applyBorder="1" applyAlignment="1">
      <alignment horizontal="center"/>
    </xf>
    <xf numFmtId="3" fontId="21" fillId="4" borderId="36" xfId="20" applyNumberFormat="1" applyFont="1" applyFill="1" applyBorder="1" applyAlignment="1">
      <alignment horizontal="right" vertical="center" indent="1"/>
    </xf>
    <xf numFmtId="3" fontId="21" fillId="3" borderId="37" xfId="17" applyNumberFormat="1" applyFont="1" applyFill="1" applyBorder="1" applyAlignment="1">
      <alignment horizontal="right" vertical="center" indent="1"/>
    </xf>
    <xf numFmtId="0" fontId="21" fillId="4" borderId="23" xfId="0" applyFont="1" applyFill="1" applyBorder="1" applyAlignment="1">
      <alignment horizontal="center" vertical="center" wrapText="1"/>
    </xf>
    <xf numFmtId="49" fontId="21" fillId="3" borderId="23" xfId="10" applyNumberFormat="1" applyFont="1" applyFill="1" applyBorder="1" applyAlignment="1">
      <alignment horizontal="right" vertical="center" indent="1"/>
    </xf>
    <xf numFmtId="3" fontId="21" fillId="3" borderId="23" xfId="20" applyNumberFormat="1" applyFont="1" applyFill="1" applyBorder="1" applyAlignment="1">
      <alignment horizontal="right" vertical="center" indent="1"/>
    </xf>
    <xf numFmtId="3" fontId="21" fillId="4" borderId="23" xfId="20" applyNumberFormat="1" applyFont="1" applyFill="1" applyBorder="1" applyAlignment="1">
      <alignment horizontal="right" vertical="center" indent="1"/>
    </xf>
    <xf numFmtId="49" fontId="21" fillId="3" borderId="45" xfId="10" applyNumberFormat="1" applyFont="1" applyFill="1" applyBorder="1" applyAlignment="1">
      <alignment horizontal="right" vertical="center" indent="1"/>
    </xf>
    <xf numFmtId="0" fontId="23" fillId="3" borderId="45" xfId="21" applyFont="1" applyFill="1" applyBorder="1" applyAlignment="1">
      <alignment horizontal="left" vertical="center" indent="1"/>
    </xf>
    <xf numFmtId="3" fontId="21" fillId="3" borderId="36" xfId="20" applyNumberFormat="1" applyFont="1" applyFill="1" applyBorder="1" applyAlignment="1">
      <alignment horizontal="right" vertical="center" indent="1"/>
    </xf>
    <xf numFmtId="0" fontId="21" fillId="4" borderId="31" xfId="19" applyFont="1" applyFill="1" applyBorder="1" applyAlignment="1">
      <alignment horizontal="right" vertical="center" wrapText="1" indent="1" readingOrder="2"/>
    </xf>
    <xf numFmtId="3" fontId="3" fillId="4" borderId="31" xfId="20" applyNumberFormat="1" applyFont="1" applyFill="1" applyBorder="1" applyAlignment="1">
      <alignment horizontal="right" vertical="center" indent="1"/>
    </xf>
    <xf numFmtId="3" fontId="21" fillId="4" borderId="31" xfId="20" applyNumberFormat="1" applyFont="1" applyFill="1" applyBorder="1" applyAlignment="1">
      <alignment horizontal="right" vertical="center" indent="1"/>
    </xf>
    <xf numFmtId="0" fontId="23" fillId="4" borderId="31" xfId="21" applyFont="1" applyFill="1" applyBorder="1" applyAlignment="1">
      <alignment horizontal="left" vertical="center" wrapText="1" indent="1"/>
    </xf>
    <xf numFmtId="3" fontId="21" fillId="3" borderId="31" xfId="20" applyNumberFormat="1" applyFont="1" applyFill="1" applyBorder="1" applyAlignment="1">
      <alignment horizontal="right" vertical="center" indent="1"/>
    </xf>
    <xf numFmtId="3" fontId="3" fillId="3" borderId="36" xfId="20" applyNumberFormat="1" applyFont="1" applyFill="1" applyBorder="1" applyAlignment="1">
      <alignment horizontal="right" vertical="center" indent="1"/>
    </xf>
    <xf numFmtId="0" fontId="21" fillId="4" borderId="23" xfId="19" applyFont="1" applyFill="1" applyBorder="1" applyAlignment="1">
      <alignment horizontal="right" vertical="center" wrapText="1" indent="1" readingOrder="2"/>
    </xf>
    <xf numFmtId="0" fontId="23" fillId="4" borderId="23" xfId="21" applyFont="1" applyFill="1" applyBorder="1" applyAlignment="1">
      <alignment horizontal="left" vertical="center" wrapText="1" indent="1"/>
    </xf>
    <xf numFmtId="0" fontId="21" fillId="4" borderId="44" xfId="0" applyFont="1" applyFill="1" applyBorder="1" applyAlignment="1">
      <alignment horizontal="center" wrapText="1"/>
    </xf>
    <xf numFmtId="3" fontId="21" fillId="4" borderId="34" xfId="10" applyNumberFormat="1" applyFont="1" applyFill="1" applyBorder="1" applyAlignment="1">
      <alignment horizontal="right" vertical="center" indent="1"/>
    </xf>
    <xf numFmtId="3" fontId="3" fillId="4" borderId="34" xfId="10" applyNumberFormat="1" applyFont="1" applyFill="1" applyBorder="1" applyAlignment="1">
      <alignment horizontal="right" vertical="center" indent="1"/>
    </xf>
    <xf numFmtId="3" fontId="21" fillId="3" borderId="31" xfId="10" applyNumberFormat="1" applyFont="1" applyFill="1" applyBorder="1" applyAlignment="1">
      <alignment horizontal="right" vertical="center" indent="1"/>
    </xf>
    <xf numFmtId="3" fontId="3" fillId="3" borderId="31" xfId="10" applyNumberFormat="1" applyFont="1" applyFill="1" applyBorder="1" applyAlignment="1">
      <alignment horizontal="right" vertical="center" indent="1"/>
    </xf>
    <xf numFmtId="3" fontId="21" fillId="4" borderId="36" xfId="10" applyNumberFormat="1" applyFont="1" applyFill="1" applyBorder="1" applyAlignment="1">
      <alignment horizontal="right" vertical="center" indent="1"/>
    </xf>
    <xf numFmtId="3" fontId="3" fillId="4" borderId="36" xfId="10" applyNumberFormat="1" applyFont="1" applyFill="1" applyBorder="1" applyAlignment="1">
      <alignment horizontal="right" vertical="center" indent="1"/>
    </xf>
    <xf numFmtId="3" fontId="21" fillId="3" borderId="23" xfId="10" applyNumberFormat="1" applyFont="1" applyFill="1" applyBorder="1" applyAlignment="1">
      <alignment horizontal="right" vertical="center" indent="1"/>
    </xf>
    <xf numFmtId="0" fontId="21" fillId="3" borderId="34" xfId="11" applyFont="1" applyFill="1" applyBorder="1" applyAlignment="1">
      <alignment horizontal="right" vertical="center" indent="1"/>
    </xf>
    <xf numFmtId="3" fontId="3" fillId="3" borderId="34" xfId="11" applyNumberFormat="1" applyFont="1" applyFill="1" applyBorder="1" applyAlignment="1">
      <alignment horizontal="right" vertical="center" indent="1"/>
    </xf>
    <xf numFmtId="0" fontId="23" fillId="3" borderId="34" xfId="11" applyFont="1" applyFill="1" applyBorder="1" applyAlignment="1">
      <alignment horizontal="left" vertical="center" indent="1"/>
    </xf>
    <xf numFmtId="0" fontId="21" fillId="4" borderId="34" xfId="11" applyFont="1" applyFill="1" applyBorder="1" applyAlignment="1">
      <alignment horizontal="right" vertical="center" indent="1"/>
    </xf>
    <xf numFmtId="3" fontId="3" fillId="4" borderId="34" xfId="11" applyNumberFormat="1" applyFont="1" applyFill="1" applyBorder="1" applyAlignment="1">
      <alignment horizontal="right" vertical="center" indent="1"/>
    </xf>
    <xf numFmtId="0" fontId="23" fillId="4" borderId="34" xfId="11" applyFont="1" applyFill="1" applyBorder="1" applyAlignment="1">
      <alignment horizontal="left" vertical="center" indent="1"/>
    </xf>
    <xf numFmtId="0" fontId="21" fillId="3" borderId="31" xfId="11" applyFont="1" applyFill="1" applyBorder="1" applyAlignment="1">
      <alignment horizontal="right" vertical="center" indent="1"/>
    </xf>
    <xf numFmtId="3" fontId="3" fillId="3" borderId="31" xfId="11" applyNumberFormat="1" applyFont="1" applyFill="1" applyBorder="1" applyAlignment="1">
      <alignment horizontal="right" vertical="center" indent="1"/>
    </xf>
    <xf numFmtId="0" fontId="23" fillId="3" borderId="31" xfId="11" applyFont="1" applyFill="1" applyBorder="1" applyAlignment="1">
      <alignment horizontal="left" vertical="center" indent="1"/>
    </xf>
    <xf numFmtId="0" fontId="21" fillId="3" borderId="34" xfId="19" applyFont="1" applyFill="1" applyBorder="1">
      <alignment horizontal="right" vertical="center" wrapText="1" indent="1" readingOrder="2"/>
    </xf>
    <xf numFmtId="3" fontId="3" fillId="3" borderId="34" xfId="19" applyNumberFormat="1" applyFont="1" applyFill="1" applyBorder="1" applyAlignment="1">
      <alignment horizontal="right" vertical="center" indent="1"/>
    </xf>
    <xf numFmtId="0" fontId="23" fillId="3" borderId="34" xfId="21" applyFont="1" applyFill="1" applyBorder="1" applyAlignment="1">
      <alignment horizontal="left" vertical="center" wrapText="1"/>
    </xf>
    <xf numFmtId="0" fontId="3" fillId="0" borderId="34" xfId="0" applyFont="1" applyBorder="1" applyAlignment="1">
      <alignment horizontal="right" vertical="center" indent="1"/>
    </xf>
    <xf numFmtId="1" fontId="3" fillId="0" borderId="34" xfId="0" applyNumberFormat="1" applyFont="1" applyBorder="1" applyAlignment="1">
      <alignment horizontal="right" vertical="center" indent="1"/>
    </xf>
    <xf numFmtId="0" fontId="21" fillId="4" borderId="34" xfId="19" applyFont="1" applyFill="1" applyBorder="1">
      <alignment horizontal="right" vertical="center" wrapText="1" indent="1" readingOrder="2"/>
    </xf>
    <xf numFmtId="3" fontId="3" fillId="4" borderId="34" xfId="19" applyNumberFormat="1" applyFont="1" applyFill="1" applyBorder="1" applyAlignment="1">
      <alignment horizontal="right" vertical="center" indent="1"/>
    </xf>
    <xf numFmtId="0" fontId="23" fillId="4" borderId="34" xfId="21" applyFont="1" applyFill="1" applyBorder="1" applyAlignment="1">
      <alignment horizontal="left" vertical="center" wrapText="1"/>
    </xf>
    <xf numFmtId="0" fontId="21" fillId="3" borderId="39" xfId="19" applyFont="1" applyFill="1" applyBorder="1">
      <alignment horizontal="right" vertical="center" wrapText="1" indent="1" readingOrder="2"/>
    </xf>
    <xf numFmtId="3" fontId="21" fillId="3" borderId="39" xfId="19" applyNumberFormat="1" applyFont="1" applyFill="1" applyBorder="1" applyAlignment="1">
      <alignment horizontal="right" vertical="center" indent="1"/>
    </xf>
    <xf numFmtId="0" fontId="23" fillId="3" borderId="39" xfId="21" applyFont="1" applyFill="1" applyBorder="1" applyAlignment="1">
      <alignment horizontal="left" vertical="center" wrapText="1"/>
    </xf>
    <xf numFmtId="0" fontId="21" fillId="4" borderId="36" xfId="19" applyFont="1" applyFill="1" applyBorder="1">
      <alignment horizontal="right" vertical="center" wrapText="1" indent="1" readingOrder="2"/>
    </xf>
    <xf numFmtId="3" fontId="3" fillId="4" borderId="36" xfId="19" applyNumberFormat="1" applyFont="1" applyFill="1" applyBorder="1" applyAlignment="1">
      <alignment horizontal="right" vertical="center" indent="1"/>
    </xf>
    <xf numFmtId="0" fontId="23" fillId="4" borderId="36" xfId="21" applyFont="1" applyFill="1" applyBorder="1" applyAlignment="1">
      <alignment horizontal="left" vertical="center" wrapText="1"/>
    </xf>
    <xf numFmtId="0" fontId="21" fillId="3" borderId="37" xfId="19" applyFont="1" applyFill="1" applyBorder="1">
      <alignment horizontal="right" vertical="center" wrapText="1" indent="1" readingOrder="2"/>
    </xf>
    <xf numFmtId="3" fontId="21" fillId="3" borderId="37" xfId="19" applyNumberFormat="1" applyFont="1" applyFill="1" applyBorder="1" applyAlignment="1">
      <alignment horizontal="right" vertical="center" indent="1"/>
    </xf>
    <xf numFmtId="0" fontId="23" fillId="3" borderId="37" xfId="21" applyFont="1" applyFill="1" applyBorder="1" applyAlignment="1">
      <alignment horizontal="left" vertical="center" wrapText="1"/>
    </xf>
    <xf numFmtId="0" fontId="21" fillId="3" borderId="31" xfId="19" applyFont="1" applyFill="1" applyBorder="1">
      <alignment horizontal="right" vertical="center" wrapText="1" indent="1" readingOrder="2"/>
    </xf>
    <xf numFmtId="3" fontId="3" fillId="3" borderId="31" xfId="19" applyNumberFormat="1" applyFont="1" applyFill="1" applyBorder="1" applyAlignment="1">
      <alignment horizontal="right" vertical="center" indent="1"/>
    </xf>
    <xf numFmtId="0" fontId="23" fillId="3" borderId="31" xfId="21" applyFont="1" applyFill="1" applyBorder="1" applyAlignment="1">
      <alignment horizontal="left" vertical="center" wrapText="1"/>
    </xf>
    <xf numFmtId="0" fontId="21" fillId="4" borderId="45" xfId="6" applyFont="1" applyFill="1" applyBorder="1" applyAlignment="1">
      <alignment horizontal="center" wrapText="1"/>
    </xf>
    <xf numFmtId="0" fontId="23" fillId="4" borderId="51" xfId="6" applyFont="1" applyFill="1" applyBorder="1" applyAlignment="1">
      <alignment horizontal="center" vertical="top" wrapText="1"/>
    </xf>
    <xf numFmtId="0" fontId="21" fillId="4" borderId="51" xfId="19" applyFont="1" applyFill="1" applyBorder="1" applyAlignment="1">
      <alignment horizontal="center" vertical="center" wrapText="1" readingOrder="2"/>
    </xf>
    <xf numFmtId="0" fontId="21" fillId="4" borderId="51" xfId="17" applyFont="1" applyFill="1" applyBorder="1" applyAlignment="1">
      <alignment horizontal="center" vertical="center" wrapText="1"/>
    </xf>
    <xf numFmtId="3" fontId="21" fillId="3" borderId="23" xfId="17" applyNumberFormat="1" applyFont="1" applyFill="1" applyBorder="1" applyAlignment="1">
      <alignment horizontal="right" vertical="center" indent="1"/>
    </xf>
    <xf numFmtId="3" fontId="21" fillId="3" borderId="34" xfId="18" applyNumberFormat="1" applyFont="1" applyFill="1" applyBorder="1" applyAlignment="1">
      <alignment horizontal="right" vertical="center" indent="1"/>
    </xf>
    <xf numFmtId="3" fontId="21" fillId="4" borderId="34" xfId="18" applyNumberFormat="1" applyFont="1" applyFill="1" applyBorder="1" applyAlignment="1">
      <alignment horizontal="right" vertical="center" indent="1"/>
    </xf>
    <xf numFmtId="3" fontId="21" fillId="4" borderId="36" xfId="18" applyNumberFormat="1" applyFont="1" applyFill="1" applyBorder="1" applyAlignment="1">
      <alignment horizontal="right" vertical="center" indent="1"/>
    </xf>
    <xf numFmtId="0" fontId="21" fillId="3" borderId="37" xfId="17" applyFont="1" applyFill="1" applyBorder="1" applyAlignment="1">
      <alignment horizontal="right" vertical="center" indent="1"/>
    </xf>
    <xf numFmtId="0" fontId="23" fillId="3" borderId="37" xfId="17" applyFont="1" applyFill="1" applyBorder="1" applyAlignment="1">
      <alignment horizontal="left" vertical="center" indent="1"/>
    </xf>
    <xf numFmtId="3" fontId="21" fillId="3" borderId="23" xfId="18" applyNumberFormat="1" applyFont="1" applyFill="1" applyBorder="1" applyAlignment="1">
      <alignment horizontal="right" vertical="center" indent="1"/>
    </xf>
    <xf numFmtId="3" fontId="21" fillId="4" borderId="23" xfId="18" applyNumberFormat="1" applyFont="1" applyFill="1" applyBorder="1" applyAlignment="1">
      <alignment horizontal="right" vertical="center" indent="1"/>
    </xf>
    <xf numFmtId="3" fontId="21" fillId="3" borderId="31" xfId="18" applyNumberFormat="1" applyFont="1" applyFill="1" applyBorder="1" applyAlignment="1">
      <alignment horizontal="right" vertical="center" indent="1"/>
    </xf>
    <xf numFmtId="3" fontId="21" fillId="3" borderId="36" xfId="18" applyNumberFormat="1" applyFont="1" applyFill="1" applyBorder="1" applyAlignment="1">
      <alignment horizontal="right" vertical="center" indent="1"/>
    </xf>
    <xf numFmtId="3" fontId="21" fillId="4" borderId="22" xfId="17" applyNumberFormat="1" applyFont="1" applyFill="1" applyBorder="1" applyAlignment="1">
      <alignment horizontal="right" vertical="center" indent="1"/>
    </xf>
    <xf numFmtId="3" fontId="21" fillId="4" borderId="31" xfId="18" applyNumberFormat="1" applyFont="1" applyFill="1" applyBorder="1" applyAlignment="1">
      <alignment horizontal="right" vertical="center" indent="1"/>
    </xf>
    <xf numFmtId="3" fontId="3" fillId="3" borderId="31" xfId="20" applyNumberFormat="1" applyFont="1" applyFill="1" applyBorder="1">
      <alignment horizontal="right" vertical="center" indent="1"/>
    </xf>
    <xf numFmtId="3" fontId="3" fillId="3" borderId="34" xfId="20" applyNumberFormat="1" applyFont="1" applyFill="1" applyBorder="1">
      <alignment horizontal="right" vertical="center" indent="1"/>
    </xf>
    <xf numFmtId="3" fontId="3" fillId="4" borderId="34" xfId="20" applyNumberFormat="1" applyFont="1" applyFill="1" applyBorder="1">
      <alignment horizontal="right" vertical="center" indent="1"/>
    </xf>
    <xf numFmtId="3" fontId="21" fillId="3" borderId="36" xfId="20" applyNumberFormat="1" applyFont="1" applyFill="1" applyBorder="1">
      <alignment horizontal="right" vertical="center" indent="1"/>
    </xf>
    <xf numFmtId="3" fontId="3" fillId="4" borderId="36" xfId="20" applyNumberFormat="1" applyFont="1" applyFill="1" applyBorder="1">
      <alignment horizontal="right" vertical="center" indent="1"/>
    </xf>
    <xf numFmtId="3" fontId="3" fillId="3" borderId="36" xfId="20" applyNumberFormat="1" applyFont="1" applyFill="1" applyBorder="1">
      <alignment horizontal="right" vertical="center" indent="1"/>
    </xf>
    <xf numFmtId="3" fontId="21" fillId="4" borderId="31" xfId="20" applyNumberFormat="1" applyFont="1" applyFill="1" applyBorder="1">
      <alignment horizontal="right" vertical="center" indent="1"/>
    </xf>
    <xf numFmtId="3" fontId="21" fillId="3" borderId="31" xfId="20" applyNumberFormat="1" applyFont="1" applyFill="1" applyBorder="1">
      <alignment horizontal="right" vertical="center" indent="1"/>
    </xf>
    <xf numFmtId="3" fontId="3" fillId="4" borderId="31" xfId="20" applyNumberFormat="1" applyFont="1" applyFill="1" applyBorder="1">
      <alignment horizontal="right" vertical="center" indent="1"/>
    </xf>
    <xf numFmtId="0" fontId="21" fillId="3" borderId="23" xfId="19" applyFont="1" applyFill="1" applyBorder="1" applyAlignment="1">
      <alignment horizontal="center" vertical="center" wrapText="1" readingOrder="2"/>
    </xf>
    <xf numFmtId="3" fontId="21" fillId="3" borderId="23" xfId="18" applyNumberFormat="1" applyFont="1" applyFill="1" applyBorder="1">
      <alignment horizontal="right" vertical="center" indent="1"/>
    </xf>
    <xf numFmtId="0" fontId="23" fillId="3" borderId="23" xfId="21" applyFont="1" applyFill="1" applyBorder="1" applyAlignment="1">
      <alignment horizontal="center" vertical="center" wrapText="1"/>
    </xf>
    <xf numFmtId="0" fontId="21" fillId="4" borderId="23" xfId="19" applyFont="1" applyFill="1" applyBorder="1" applyAlignment="1">
      <alignment horizontal="center" vertical="center" wrapText="1" readingOrder="2"/>
    </xf>
    <xf numFmtId="3" fontId="21" fillId="4" borderId="23" xfId="18" applyNumberFormat="1" applyFont="1" applyFill="1" applyBorder="1">
      <alignment horizontal="right" vertical="center" indent="1"/>
    </xf>
    <xf numFmtId="0" fontId="23" fillId="4" borderId="23" xfId="21" applyFont="1" applyFill="1" applyBorder="1" applyAlignment="1">
      <alignment horizontal="center" vertical="center" wrapText="1"/>
    </xf>
    <xf numFmtId="0" fontId="21" fillId="4" borderId="31" xfId="17" applyFont="1" applyFill="1" applyBorder="1" applyAlignment="1">
      <alignment horizontal="right" vertical="center" indent="1"/>
    </xf>
    <xf numFmtId="0" fontId="23" fillId="3" borderId="34" xfId="21" applyFont="1" applyFill="1" applyBorder="1">
      <alignment horizontal="left" vertical="center" wrapText="1" indent="1"/>
    </xf>
    <xf numFmtId="0" fontId="23" fillId="3" borderId="31" xfId="21" applyFont="1" applyFill="1" applyBorder="1">
      <alignment horizontal="left" vertical="center" wrapText="1" indent="1"/>
    </xf>
    <xf numFmtId="0" fontId="21" fillId="3" borderId="36" xfId="19" applyFont="1" applyFill="1" applyBorder="1">
      <alignment horizontal="right" vertical="center" wrapText="1" indent="1" readingOrder="2"/>
    </xf>
    <xf numFmtId="0" fontId="23" fillId="3" borderId="36" xfId="21" applyFont="1" applyFill="1" applyBorder="1">
      <alignment horizontal="left" vertical="center" wrapText="1" indent="1"/>
    </xf>
    <xf numFmtId="3" fontId="21" fillId="4" borderId="31" xfId="17" applyNumberFormat="1" applyFont="1" applyFill="1" applyBorder="1" applyAlignment="1">
      <alignment horizontal="right" vertical="center" indent="1"/>
    </xf>
    <xf numFmtId="0" fontId="21" fillId="3" borderId="31" xfId="19" applyFont="1" applyFill="1" applyBorder="1" applyAlignment="1">
      <alignment horizontal="right" vertical="center" wrapText="1" readingOrder="2"/>
    </xf>
    <xf numFmtId="0" fontId="21" fillId="3" borderId="23" xfId="19" applyFont="1" applyFill="1" applyBorder="1" applyAlignment="1">
      <alignment horizontal="right" vertical="center" wrapText="1" readingOrder="2"/>
    </xf>
    <xf numFmtId="0" fontId="21" fillId="4" borderId="31" xfId="19" applyFont="1" applyFill="1" applyBorder="1" applyAlignment="1">
      <alignment horizontal="right" vertical="center" wrapText="1" readingOrder="2"/>
    </xf>
    <xf numFmtId="0" fontId="21" fillId="4" borderId="36" xfId="19" applyFont="1" applyFill="1" applyBorder="1" applyAlignment="1">
      <alignment horizontal="right" vertical="center" wrapText="1" readingOrder="2"/>
    </xf>
    <xf numFmtId="0" fontId="21" fillId="3" borderId="34" xfId="19" applyFont="1" applyFill="1" applyBorder="1" applyAlignment="1">
      <alignment horizontal="right" vertical="center" wrapText="1" readingOrder="2"/>
    </xf>
    <xf numFmtId="0" fontId="21" fillId="4" borderId="34" xfId="19" applyFont="1" applyFill="1" applyBorder="1" applyAlignment="1">
      <alignment horizontal="right" vertical="center" wrapText="1" readingOrder="2"/>
    </xf>
    <xf numFmtId="0" fontId="23" fillId="4" borderId="34" xfId="21" applyFont="1" applyFill="1" applyBorder="1">
      <alignment horizontal="left" vertical="center" wrapText="1" indent="1"/>
    </xf>
    <xf numFmtId="0" fontId="23" fillId="4" borderId="36" xfId="21" applyFont="1" applyFill="1" applyBorder="1">
      <alignment horizontal="left" vertical="center" wrapText="1" indent="1"/>
    </xf>
    <xf numFmtId="0" fontId="23" fillId="4" borderId="31" xfId="21" applyFont="1" applyFill="1" applyBorder="1">
      <alignment horizontal="left" vertical="center" wrapText="1" indent="1"/>
    </xf>
    <xf numFmtId="0" fontId="23" fillId="3" borderId="23" xfId="21" applyFont="1" applyFill="1" applyBorder="1">
      <alignment horizontal="left" vertical="center" wrapText="1" indent="1"/>
    </xf>
    <xf numFmtId="3" fontId="21" fillId="4" borderId="23" xfId="17" applyNumberFormat="1" applyFont="1" applyFill="1" applyBorder="1" applyAlignment="1">
      <alignment horizontal="right" vertical="center" indent="1"/>
    </xf>
    <xf numFmtId="3" fontId="21" fillId="4" borderId="51" xfId="17" applyNumberFormat="1" applyFont="1" applyFill="1" applyBorder="1" applyAlignment="1">
      <alignment horizontal="right" vertical="center" indent="1"/>
    </xf>
    <xf numFmtId="0" fontId="21" fillId="4" borderId="31" xfId="19" applyFont="1" applyFill="1" applyBorder="1">
      <alignment horizontal="right" vertical="center" wrapText="1" indent="1" readingOrder="2"/>
    </xf>
    <xf numFmtId="0" fontId="21" fillId="3" borderId="23" xfId="19" applyFont="1" applyFill="1" applyBorder="1">
      <alignment horizontal="right" vertical="center" wrapText="1" indent="1" readingOrder="2"/>
    </xf>
    <xf numFmtId="0" fontId="19" fillId="4" borderId="34" xfId="21" applyFont="1" applyFill="1" applyBorder="1">
      <alignment horizontal="left" vertical="center" wrapText="1" indent="1"/>
    </xf>
    <xf numFmtId="0" fontId="21" fillId="3" borderId="34" xfId="19" applyFont="1" applyFill="1" applyBorder="1" applyAlignment="1">
      <alignment horizontal="right" vertical="center" wrapText="1" indent="2" readingOrder="2"/>
    </xf>
    <xf numFmtId="0" fontId="19" fillId="3" borderId="34" xfId="21" applyFont="1" applyFill="1" applyBorder="1" applyAlignment="1">
      <alignment horizontal="left" vertical="center" wrapText="1" indent="2"/>
    </xf>
    <xf numFmtId="0" fontId="21" fillId="4" borderId="34" xfId="19" applyFont="1" applyFill="1" applyBorder="1" applyAlignment="1">
      <alignment horizontal="right" vertical="center" wrapText="1" indent="2" readingOrder="2"/>
    </xf>
    <xf numFmtId="0" fontId="19" fillId="4" borderId="34" xfId="21" applyFont="1" applyFill="1" applyBorder="1" applyAlignment="1">
      <alignment horizontal="left" vertical="center" wrapText="1" indent="2"/>
    </xf>
    <xf numFmtId="3" fontId="3" fillId="4" borderId="34" xfId="18" applyNumberFormat="1" applyFont="1" applyFill="1" applyBorder="1">
      <alignment horizontal="right" vertical="center" indent="1"/>
    </xf>
    <xf numFmtId="0" fontId="21" fillId="3" borderId="31" xfId="19" applyFont="1" applyFill="1" applyBorder="1" applyAlignment="1">
      <alignment horizontal="right" vertical="center" wrapText="1" indent="2" readingOrder="2"/>
    </xf>
    <xf numFmtId="0" fontId="19" fillId="3" borderId="31" xfId="21" applyFont="1" applyFill="1" applyBorder="1" applyAlignment="1">
      <alignment horizontal="left" vertical="center" wrapText="1" indent="2"/>
    </xf>
    <xf numFmtId="0" fontId="21" fillId="3" borderId="36" xfId="19" applyFont="1" applyFill="1" applyBorder="1" applyAlignment="1">
      <alignment horizontal="right" vertical="center" wrapText="1" indent="2" readingOrder="2"/>
    </xf>
    <xf numFmtId="3" fontId="21" fillId="4" borderId="23" xfId="20" applyNumberFormat="1" applyFont="1" applyFill="1" applyBorder="1">
      <alignment horizontal="right" vertical="center" indent="1"/>
    </xf>
    <xf numFmtId="0" fontId="21" fillId="4" borderId="36" xfId="19" applyFont="1" applyFill="1" applyBorder="1" applyAlignment="1">
      <alignment horizontal="right" vertical="center" wrapText="1" indent="2" readingOrder="2"/>
    </xf>
    <xf numFmtId="0" fontId="19" fillId="4" borderId="36" xfId="21" applyFont="1" applyFill="1" applyBorder="1" applyAlignment="1">
      <alignment horizontal="left" vertical="center" wrapText="1" indent="2"/>
    </xf>
    <xf numFmtId="0" fontId="21" fillId="4" borderId="31" xfId="19" applyFont="1" applyFill="1" applyBorder="1" applyAlignment="1">
      <alignment horizontal="right" vertical="center" wrapText="1" indent="2" readingOrder="2"/>
    </xf>
    <xf numFmtId="0" fontId="19" fillId="4" borderId="31" xfId="21" applyFont="1" applyFill="1" applyBorder="1" applyAlignment="1">
      <alignment horizontal="left" vertical="center" wrapText="1" indent="2"/>
    </xf>
    <xf numFmtId="0" fontId="19" fillId="3" borderId="36" xfId="21" applyFont="1" applyFill="1" applyBorder="1" applyAlignment="1">
      <alignment horizontal="left" vertical="center" wrapText="1" indent="2"/>
    </xf>
    <xf numFmtId="0" fontId="21" fillId="4" borderId="39" xfId="19" applyFont="1" applyFill="1" applyBorder="1" applyAlignment="1">
      <alignment horizontal="right" vertical="center" wrapText="1" indent="2" readingOrder="2"/>
    </xf>
    <xf numFmtId="3" fontId="3" fillId="4" borderId="39" xfId="20" applyNumberFormat="1" applyFont="1" applyFill="1" applyBorder="1">
      <alignment horizontal="right" vertical="center" indent="1"/>
    </xf>
    <xf numFmtId="0" fontId="19" fillId="4" borderId="39" xfId="21" applyFont="1" applyFill="1" applyBorder="1" applyAlignment="1">
      <alignment horizontal="left" vertical="center" wrapText="1" indent="2"/>
    </xf>
    <xf numFmtId="3" fontId="21" fillId="3" borderId="85" xfId="20" applyNumberFormat="1" applyFont="1" applyFill="1" applyBorder="1">
      <alignment horizontal="right" vertical="center" indent="1"/>
    </xf>
    <xf numFmtId="0" fontId="12" fillId="0" borderId="46" xfId="10" applyFont="1" applyBorder="1" applyAlignment="1">
      <alignment vertical="center"/>
    </xf>
    <xf numFmtId="3" fontId="3" fillId="4" borderId="36" xfId="18" applyNumberFormat="1" applyFont="1" applyFill="1" applyBorder="1">
      <alignment horizontal="right" vertical="center" indent="1"/>
    </xf>
    <xf numFmtId="3" fontId="3" fillId="4" borderId="31" xfId="18" applyNumberFormat="1" applyFont="1" applyFill="1" applyBorder="1">
      <alignment horizontal="right" vertical="center" indent="1"/>
    </xf>
    <xf numFmtId="0" fontId="21" fillId="4" borderId="34" xfId="6" applyFont="1" applyFill="1" applyBorder="1">
      <alignment horizontal="center" vertical="center" wrapText="1"/>
    </xf>
    <xf numFmtId="0" fontId="3" fillId="3" borderId="34" xfId="20" applyFont="1" applyFill="1" applyBorder="1" applyAlignment="1">
      <alignment horizontal="center" vertical="center"/>
    </xf>
    <xf numFmtId="0" fontId="21" fillId="3" borderId="34" xfId="18" applyFont="1" applyFill="1" applyBorder="1" applyAlignment="1">
      <alignment horizontal="center" vertical="center"/>
    </xf>
    <xf numFmtId="0" fontId="3" fillId="4" borderId="34" xfId="20" applyFont="1" applyFill="1" applyBorder="1" applyAlignment="1">
      <alignment horizontal="center" vertical="center"/>
    </xf>
    <xf numFmtId="0" fontId="21" fillId="4" borderId="34" xfId="18" applyFont="1" applyFill="1" applyBorder="1" applyAlignment="1">
      <alignment horizontal="center" vertical="center"/>
    </xf>
    <xf numFmtId="0" fontId="3" fillId="3" borderId="31" xfId="20" applyFont="1" applyFill="1" applyBorder="1" applyAlignment="1">
      <alignment horizontal="center" vertical="center"/>
    </xf>
    <xf numFmtId="0" fontId="21" fillId="3" borderId="31" xfId="18" applyFont="1" applyFill="1" applyBorder="1" applyAlignment="1">
      <alignment horizontal="center" vertical="center"/>
    </xf>
    <xf numFmtId="0" fontId="21" fillId="4" borderId="39" xfId="6" applyFont="1" applyFill="1" applyBorder="1" applyAlignment="1">
      <alignment horizontal="center" vertical="center" textRotation="90" wrapText="1"/>
    </xf>
    <xf numFmtId="0" fontId="23" fillId="4" borderId="51" xfId="6" applyFont="1" applyFill="1" applyBorder="1" applyAlignment="1">
      <alignment horizontal="center" vertical="top" wrapText="1" readingOrder="1"/>
    </xf>
    <xf numFmtId="0" fontId="3" fillId="4" borderId="36" xfId="20" applyFont="1" applyFill="1" applyBorder="1" applyAlignment="1">
      <alignment horizontal="center" vertical="center"/>
    </xf>
    <xf numFmtId="0" fontId="21" fillId="4" borderId="36" xfId="18" applyFont="1" applyFill="1" applyBorder="1" applyAlignment="1">
      <alignment horizontal="center" vertical="center"/>
    </xf>
    <xf numFmtId="0" fontId="21" fillId="3" borderId="23" xfId="17" applyFont="1" applyFill="1" applyBorder="1" applyAlignment="1">
      <alignment horizontal="center" vertical="center"/>
    </xf>
    <xf numFmtId="0" fontId="21" fillId="3" borderId="23" xfId="17" applyFont="1" applyFill="1" applyBorder="1" applyAlignment="1">
      <alignment vertical="center"/>
    </xf>
    <xf numFmtId="0" fontId="23" fillId="3" borderId="23" xfId="17" applyFont="1" applyFill="1" applyBorder="1" applyAlignment="1">
      <alignment horizontal="center" vertical="center"/>
    </xf>
    <xf numFmtId="0" fontId="21" fillId="4" borderId="44" xfId="6" applyFont="1" applyFill="1" applyBorder="1" applyAlignment="1">
      <alignment horizontal="center" wrapText="1"/>
    </xf>
    <xf numFmtId="0" fontId="21" fillId="4" borderId="23" xfId="17" applyFont="1" applyFill="1" applyBorder="1" applyAlignment="1">
      <alignment horizontal="center" vertical="center"/>
    </xf>
    <xf numFmtId="0" fontId="23" fillId="4" borderId="23" xfId="17" applyFont="1" applyFill="1" applyBorder="1" applyAlignment="1">
      <alignment horizontal="center" vertical="center"/>
    </xf>
    <xf numFmtId="3" fontId="0" fillId="0" borderId="34" xfId="0" applyNumberFormat="1" applyBorder="1" applyAlignment="1">
      <alignment horizontal="right" vertical="center" indent="1"/>
    </xf>
    <xf numFmtId="3" fontId="21" fillId="0" borderId="34" xfId="0" applyNumberFormat="1" applyFont="1" applyBorder="1" applyAlignment="1">
      <alignment horizontal="right" vertical="center" indent="1"/>
    </xf>
    <xf numFmtId="0" fontId="21" fillId="4" borderId="45" xfId="0" applyFont="1" applyFill="1" applyBorder="1" applyAlignment="1">
      <alignment horizontal="center" readingOrder="2"/>
    </xf>
    <xf numFmtId="0" fontId="21" fillId="4" borderId="44" xfId="0" applyFont="1" applyFill="1" applyBorder="1" applyAlignment="1">
      <alignment horizontal="center" readingOrder="2"/>
    </xf>
    <xf numFmtId="3" fontId="0" fillId="0" borderId="31" xfId="0" applyNumberFormat="1" applyBorder="1" applyAlignment="1">
      <alignment horizontal="right" vertical="center" indent="1"/>
    </xf>
    <xf numFmtId="3" fontId="21" fillId="0" borderId="31" xfId="0" applyNumberFormat="1" applyFont="1" applyBorder="1" applyAlignment="1">
      <alignment horizontal="right" vertical="center" indent="1"/>
    </xf>
    <xf numFmtId="0" fontId="29" fillId="3" borderId="31" xfId="21" applyFont="1" applyFill="1" applyBorder="1">
      <alignment horizontal="left" vertical="center" wrapText="1" indent="1"/>
    </xf>
    <xf numFmtId="0" fontId="23" fillId="4" borderId="51" xfId="0" applyFont="1" applyFill="1" applyBorder="1" applyAlignment="1">
      <alignment horizontal="center" vertical="top" readingOrder="2"/>
    </xf>
    <xf numFmtId="3" fontId="0" fillId="0" borderId="36" xfId="0" applyNumberFormat="1" applyBorder="1" applyAlignment="1">
      <alignment horizontal="right" vertical="center" indent="1"/>
    </xf>
    <xf numFmtId="3" fontId="21" fillId="0" borderId="36" xfId="0" applyNumberFormat="1" applyFont="1" applyBorder="1" applyAlignment="1">
      <alignment horizontal="right" vertical="center" indent="1"/>
    </xf>
    <xf numFmtId="0" fontId="23" fillId="3" borderId="36" xfId="21" applyFont="1" applyFill="1" applyBorder="1" applyAlignment="1">
      <alignment horizontal="left" vertical="center" wrapText="1" indent="1"/>
    </xf>
    <xf numFmtId="0" fontId="21" fillId="3" borderId="36" xfId="19" applyFont="1" applyFill="1" applyBorder="1" applyAlignment="1">
      <alignment horizontal="right" vertical="center" wrapText="1" indent="1" readingOrder="2"/>
    </xf>
    <xf numFmtId="0" fontId="23" fillId="4" borderId="51" xfId="0" applyFont="1" applyFill="1" applyBorder="1" applyAlignment="1">
      <alignment horizontal="center" vertical="top" readingOrder="2"/>
    </xf>
    <xf numFmtId="0" fontId="21" fillId="4" borderId="45" xfId="0" applyFont="1" applyFill="1" applyBorder="1" applyAlignment="1">
      <alignment horizontal="center" readingOrder="2"/>
    </xf>
    <xf numFmtId="0" fontId="21" fillId="3" borderId="62" xfId="6" applyFont="1" applyFill="1" applyBorder="1" applyAlignment="1">
      <alignment horizontal="right" vertical="center" wrapText="1" indent="1"/>
    </xf>
    <xf numFmtId="3" fontId="3" fillId="3" borderId="62" xfId="10" applyNumberFormat="1" applyFont="1" applyFill="1" applyBorder="1" applyAlignment="1">
      <alignment horizontal="right" vertical="center" indent="1"/>
    </xf>
    <xf numFmtId="3" fontId="21" fillId="3" borderId="62" xfId="10" applyNumberFormat="1" applyFont="1" applyFill="1" applyBorder="1" applyAlignment="1">
      <alignment horizontal="right" vertical="center" indent="1"/>
    </xf>
    <xf numFmtId="0" fontId="23" fillId="3" borderId="62" xfId="6" applyFont="1" applyFill="1" applyBorder="1" applyAlignment="1">
      <alignment horizontal="left" vertical="center" wrapText="1" indent="1"/>
    </xf>
    <xf numFmtId="0" fontId="21" fillId="4" borderId="63" xfId="6" applyFont="1" applyFill="1" applyBorder="1" applyAlignment="1">
      <alignment horizontal="right" vertical="center" wrapText="1" indent="1"/>
    </xf>
    <xf numFmtId="3" fontId="3" fillId="4" borderId="63" xfId="10" applyNumberFormat="1" applyFont="1" applyFill="1" applyBorder="1" applyAlignment="1">
      <alignment horizontal="right" vertical="center" indent="1"/>
    </xf>
    <xf numFmtId="3" fontId="21" fillId="4" borderId="63" xfId="10" applyNumberFormat="1" applyFont="1" applyFill="1" applyBorder="1" applyAlignment="1">
      <alignment horizontal="right" vertical="center" indent="1"/>
    </xf>
    <xf numFmtId="0" fontId="23" fillId="4" borderId="63" xfId="6" applyFont="1" applyFill="1" applyBorder="1" applyAlignment="1">
      <alignment horizontal="left" vertical="center" wrapText="1" indent="1"/>
    </xf>
    <xf numFmtId="0" fontId="21" fillId="3" borderId="63" xfId="6" applyFont="1" applyFill="1" applyBorder="1" applyAlignment="1">
      <alignment horizontal="right" vertical="center" wrapText="1" indent="1"/>
    </xf>
    <xf numFmtId="3" fontId="3" fillId="3" borderId="63" xfId="10" applyNumberFormat="1" applyFont="1" applyFill="1" applyBorder="1" applyAlignment="1">
      <alignment horizontal="right" vertical="center" indent="1"/>
    </xf>
    <xf numFmtId="3" fontId="21" fillId="3" borderId="63" xfId="10" applyNumberFormat="1" applyFont="1" applyFill="1" applyBorder="1" applyAlignment="1">
      <alignment horizontal="right" vertical="center" indent="1"/>
    </xf>
    <xf numFmtId="0" fontId="23" fillId="3" borderId="63" xfId="6" applyFont="1" applyFill="1" applyBorder="1" applyAlignment="1">
      <alignment horizontal="left" vertical="center" wrapText="1" indent="1"/>
    </xf>
    <xf numFmtId="0" fontId="21" fillId="4" borderId="89" xfId="19" applyFont="1" applyFill="1" applyBorder="1" applyAlignment="1">
      <alignment horizontal="right" vertical="center" wrapText="1" indent="1" readingOrder="2"/>
    </xf>
    <xf numFmtId="3" fontId="3" fillId="4" borderId="89" xfId="10" applyNumberFormat="1" applyFont="1" applyFill="1" applyBorder="1" applyAlignment="1">
      <alignment horizontal="right" vertical="center" indent="1"/>
    </xf>
    <xf numFmtId="3" fontId="21" fillId="4" borderId="89" xfId="10" applyNumberFormat="1" applyFont="1" applyFill="1" applyBorder="1" applyAlignment="1">
      <alignment horizontal="right" vertical="center" indent="1"/>
    </xf>
    <xf numFmtId="0" fontId="23" fillId="4" borderId="89" xfId="6" applyFont="1" applyFill="1" applyBorder="1" applyAlignment="1">
      <alignment horizontal="left" vertical="center" wrapText="1" indent="1"/>
    </xf>
    <xf numFmtId="0" fontId="21" fillId="0" borderId="23" xfId="10" applyFont="1" applyFill="1" applyBorder="1" applyAlignment="1">
      <alignment horizontal="center" vertical="center" readingOrder="2"/>
    </xf>
    <xf numFmtId="3" fontId="21" fillId="0" borderId="23" xfId="10" applyNumberFormat="1" applyFont="1" applyFill="1" applyBorder="1" applyAlignment="1">
      <alignment horizontal="right" vertical="center" indent="1"/>
    </xf>
    <xf numFmtId="0" fontId="23" fillId="0" borderId="23" xfId="10" applyFont="1" applyFill="1" applyBorder="1" applyAlignment="1">
      <alignment horizontal="center" vertical="center"/>
    </xf>
    <xf numFmtId="0" fontId="21" fillId="4" borderId="45" xfId="0" applyFont="1" applyFill="1" applyBorder="1" applyAlignment="1">
      <alignment horizontal="center" vertical="center" readingOrder="2"/>
    </xf>
    <xf numFmtId="0" fontId="23" fillId="4" borderId="51" xfId="0" applyFont="1" applyFill="1" applyBorder="1" applyAlignment="1">
      <alignment horizontal="center" vertical="center" readingOrder="2"/>
    </xf>
    <xf numFmtId="3" fontId="9" fillId="3" borderId="37" xfId="12" applyNumberFormat="1" applyFont="1" applyFill="1" applyBorder="1" applyAlignment="1">
      <alignment horizontal="left" vertical="center" wrapText="1" indent="1" readingOrder="1"/>
    </xf>
    <xf numFmtId="3" fontId="21" fillId="3" borderId="37" xfId="12" applyNumberFormat="1" applyFont="1" applyFill="1" applyBorder="1" applyAlignment="1">
      <alignment horizontal="left" vertical="center" wrapText="1" indent="1" readingOrder="1"/>
    </xf>
    <xf numFmtId="0" fontId="23" fillId="3" borderId="37" xfId="12" applyFont="1" applyFill="1" applyBorder="1" applyAlignment="1">
      <alignment horizontal="left" vertical="center" wrapText="1" indent="1" readingOrder="1"/>
    </xf>
    <xf numFmtId="3" fontId="9" fillId="4" borderId="34" xfId="12" applyNumberFormat="1" applyFont="1" applyFill="1" applyBorder="1" applyAlignment="1">
      <alignment horizontal="left" vertical="center" wrapText="1" indent="1" readingOrder="1"/>
    </xf>
    <xf numFmtId="3" fontId="21" fillId="4" borderId="36" xfId="12" applyNumberFormat="1" applyFont="1" applyFill="1" applyBorder="1" applyAlignment="1">
      <alignment horizontal="right" vertical="center" wrapText="1" indent="1"/>
    </xf>
    <xf numFmtId="3" fontId="9" fillId="4" borderId="36" xfId="12" applyNumberFormat="1" applyFont="1" applyFill="1" applyBorder="1" applyAlignment="1">
      <alignment horizontal="left" vertical="center" wrapText="1" indent="1" readingOrder="1"/>
    </xf>
    <xf numFmtId="3" fontId="21" fillId="4" borderId="36" xfId="12" applyNumberFormat="1" applyFont="1" applyFill="1" applyBorder="1" applyAlignment="1">
      <alignment horizontal="left" vertical="center" wrapText="1" indent="1" readingOrder="1"/>
    </xf>
    <xf numFmtId="3" fontId="23" fillId="4" borderId="36" xfId="12" applyNumberFormat="1" applyFont="1" applyFill="1" applyBorder="1" applyAlignment="1">
      <alignment horizontal="left" vertical="center" wrapText="1" indent="1" readingOrder="1"/>
    </xf>
    <xf numFmtId="0" fontId="21" fillId="3" borderId="23" xfId="12" applyFont="1" applyFill="1" applyBorder="1" applyAlignment="1">
      <alignment horizontal="center" vertical="center" wrapText="1" readingOrder="1"/>
    </xf>
    <xf numFmtId="3" fontId="21" fillId="3" borderId="23" xfId="12" applyNumberFormat="1" applyFont="1" applyFill="1" applyBorder="1" applyAlignment="1">
      <alignment horizontal="left" vertical="center" wrapText="1" indent="1" readingOrder="1"/>
    </xf>
    <xf numFmtId="0" fontId="23" fillId="3" borderId="23" xfId="12" applyFont="1" applyFill="1" applyBorder="1" applyAlignment="1">
      <alignment horizontal="center" vertical="center" wrapText="1" readingOrder="1"/>
    </xf>
    <xf numFmtId="0" fontId="8" fillId="4" borderId="94" xfId="12" applyFont="1" applyFill="1" applyBorder="1" applyAlignment="1">
      <alignment horizontal="right" vertical="center" wrapText="1" indent="2" readingOrder="1"/>
    </xf>
    <xf numFmtId="3" fontId="9" fillId="4" borderId="94" xfId="12" applyNumberFormat="1" applyFont="1" applyFill="1" applyBorder="1" applyAlignment="1">
      <alignment horizontal="left" vertical="center" wrapText="1" indent="1" readingOrder="1"/>
    </xf>
    <xf numFmtId="3" fontId="21" fillId="4" borderId="94" xfId="12" applyNumberFormat="1" applyFont="1" applyFill="1" applyBorder="1" applyAlignment="1">
      <alignment horizontal="left" vertical="center" wrapText="1" indent="1" readingOrder="1"/>
    </xf>
    <xf numFmtId="0" fontId="23" fillId="9" borderId="31" xfId="0" applyFont="1" applyFill="1" applyBorder="1" applyAlignment="1">
      <alignment horizontal="left" vertical="center" wrapText="1" indent="2" readingOrder="1"/>
    </xf>
    <xf numFmtId="0" fontId="8" fillId="3" borderId="34" xfId="12" applyFont="1" applyFill="1" applyBorder="1" applyAlignment="1">
      <alignment horizontal="right" vertical="center" wrapText="1" indent="2" readingOrder="1"/>
    </xf>
    <xf numFmtId="3" fontId="9" fillId="3" borderId="34" xfId="12" applyNumberFormat="1" applyFont="1" applyFill="1" applyBorder="1" applyAlignment="1">
      <alignment horizontal="left" vertical="center" wrapText="1" indent="1" readingOrder="1"/>
    </xf>
    <xf numFmtId="0" fontId="23" fillId="7" borderId="34" xfId="0" applyFont="1" applyFill="1" applyBorder="1" applyAlignment="1">
      <alignment horizontal="left" vertical="center" wrapText="1" indent="2" readingOrder="1"/>
    </xf>
    <xf numFmtId="0" fontId="8" fillId="4" borderId="34" xfId="12" applyFont="1" applyFill="1" applyBorder="1" applyAlignment="1">
      <alignment horizontal="right" vertical="center" wrapText="1" indent="2" readingOrder="1"/>
    </xf>
    <xf numFmtId="0" fontId="23" fillId="9" borderId="34" xfId="0" applyFont="1" applyFill="1" applyBorder="1" applyAlignment="1">
      <alignment horizontal="left" vertical="center" wrapText="1" indent="2" readingOrder="1"/>
    </xf>
    <xf numFmtId="0" fontId="23" fillId="3" borderId="34" xfId="12" applyFont="1" applyFill="1" applyBorder="1" applyAlignment="1">
      <alignment horizontal="left" vertical="center" wrapText="1" indent="2" readingOrder="1"/>
    </xf>
    <xf numFmtId="0" fontId="8" fillId="3" borderId="95" xfId="12" applyFont="1" applyFill="1" applyBorder="1" applyAlignment="1">
      <alignment horizontal="right" vertical="center" wrapText="1" indent="2" readingOrder="1"/>
    </xf>
    <xf numFmtId="3" fontId="9" fillId="3" borderId="96" xfId="12" applyNumberFormat="1" applyFont="1" applyFill="1" applyBorder="1" applyAlignment="1">
      <alignment horizontal="left" vertical="center" wrapText="1" indent="1" readingOrder="1"/>
    </xf>
    <xf numFmtId="3" fontId="21" fillId="3" borderId="96" xfId="12" applyNumberFormat="1" applyFont="1" applyFill="1" applyBorder="1" applyAlignment="1">
      <alignment horizontal="left" vertical="center" wrapText="1" indent="1" readingOrder="1"/>
    </xf>
    <xf numFmtId="0" fontId="23" fillId="7" borderId="97" xfId="0" applyFont="1" applyFill="1" applyBorder="1" applyAlignment="1">
      <alignment horizontal="left" vertical="center" wrapText="1" indent="2" readingOrder="1"/>
    </xf>
    <xf numFmtId="0" fontId="21" fillId="0" borderId="37" xfId="20" applyFont="1" applyFill="1" applyBorder="1" applyAlignment="1">
      <alignment horizontal="right" vertical="center" wrapText="1" indent="1"/>
    </xf>
    <xf numFmtId="0" fontId="3" fillId="0" borderId="37" xfId="20" applyFont="1" applyFill="1" applyBorder="1" applyAlignment="1">
      <alignment horizontal="right" vertical="center" indent="1"/>
    </xf>
    <xf numFmtId="0" fontId="21" fillId="0" borderId="37" xfId="20" applyFont="1" applyFill="1" applyBorder="1" applyAlignment="1">
      <alignment horizontal="right" vertical="center" indent="1"/>
    </xf>
    <xf numFmtId="0" fontId="23" fillId="0" borderId="37" xfId="21" applyFont="1" applyFill="1" applyBorder="1" applyAlignment="1">
      <alignment horizontal="left" vertical="center" wrapText="1" indent="1"/>
    </xf>
    <xf numFmtId="0" fontId="21" fillId="4" borderId="34" xfId="20" applyFont="1" applyFill="1" applyBorder="1" applyAlignment="1">
      <alignment horizontal="right" vertical="center" wrapText="1" indent="1" readingOrder="2"/>
    </xf>
    <xf numFmtId="0" fontId="21" fillId="4" borderId="34" xfId="20" applyFont="1" applyFill="1" applyBorder="1" applyAlignment="1">
      <alignment horizontal="right" vertical="center" indent="1"/>
    </xf>
    <xf numFmtId="0" fontId="23" fillId="4" borderId="34" xfId="12" applyFont="1" applyFill="1" applyBorder="1" applyAlignment="1">
      <alignment horizontal="left" vertical="center" wrapText="1" indent="1" readingOrder="1"/>
    </xf>
    <xf numFmtId="0" fontId="21" fillId="0" borderId="34" xfId="10" applyFont="1" applyBorder="1" applyAlignment="1">
      <alignment horizontal="right" vertical="center" wrapText="1" indent="1" readingOrder="2"/>
    </xf>
    <xf numFmtId="0" fontId="21" fillId="0" borderId="34" xfId="20" applyFont="1" applyFill="1" applyBorder="1" applyAlignment="1">
      <alignment horizontal="right" vertical="center" indent="1"/>
    </xf>
    <xf numFmtId="0" fontId="23" fillId="0" borderId="34" xfId="21" applyFont="1" applyFill="1" applyBorder="1" applyAlignment="1">
      <alignment horizontal="left" vertical="center" wrapText="1" indent="1"/>
    </xf>
    <xf numFmtId="0" fontId="21" fillId="0" borderId="23" xfId="10" applyFont="1" applyBorder="1" applyAlignment="1">
      <alignment horizontal="center" vertical="center" wrapText="1"/>
    </xf>
    <xf numFmtId="0" fontId="22" fillId="0" borderId="23" xfId="10" applyFont="1" applyBorder="1" applyAlignment="1">
      <alignment horizontal="center" vertical="center"/>
    </xf>
    <xf numFmtId="0" fontId="42" fillId="3" borderId="37" xfId="12" applyFont="1" applyFill="1" applyBorder="1" applyAlignment="1">
      <alignment horizontal="right" vertical="center" wrapText="1" indent="1" readingOrder="1"/>
    </xf>
    <xf numFmtId="3" fontId="3" fillId="3" borderId="37" xfId="12" applyNumberFormat="1" applyFont="1" applyFill="1" applyBorder="1" applyAlignment="1">
      <alignment horizontal="right" vertical="center" indent="1"/>
    </xf>
    <xf numFmtId="0" fontId="42" fillId="4" borderId="34" xfId="12" applyFont="1" applyFill="1" applyBorder="1" applyAlignment="1">
      <alignment horizontal="right" vertical="center" wrapText="1" indent="1" readingOrder="1"/>
    </xf>
    <xf numFmtId="3" fontId="3" fillId="4" borderId="34" xfId="12" applyNumberFormat="1" applyFont="1" applyFill="1" applyBorder="1" applyAlignment="1">
      <alignment horizontal="right" vertical="center" indent="1"/>
    </xf>
    <xf numFmtId="0" fontId="42" fillId="3" borderId="34" xfId="12" applyFont="1" applyFill="1" applyBorder="1" applyAlignment="1">
      <alignment horizontal="right" vertical="center" wrapText="1" indent="1" readingOrder="1"/>
    </xf>
    <xf numFmtId="3" fontId="3" fillId="3" borderId="34" xfId="12" applyNumberFormat="1" applyFont="1" applyFill="1" applyBorder="1" applyAlignment="1">
      <alignment horizontal="right" vertical="center" indent="1"/>
    </xf>
    <xf numFmtId="0" fontId="23" fillId="3" borderId="34" xfId="12" applyFont="1" applyFill="1" applyBorder="1" applyAlignment="1">
      <alignment horizontal="left" vertical="center" wrapText="1" indent="1" readingOrder="1"/>
    </xf>
    <xf numFmtId="0" fontId="42" fillId="4" borderId="36" xfId="12" applyFont="1" applyFill="1" applyBorder="1" applyAlignment="1">
      <alignment horizontal="right" vertical="center" wrapText="1" indent="1" readingOrder="1"/>
    </xf>
    <xf numFmtId="3" fontId="3" fillId="4" borderId="36" xfId="12" applyNumberFormat="1" applyFont="1" applyFill="1" applyBorder="1" applyAlignment="1">
      <alignment horizontal="right" vertical="center" indent="1"/>
    </xf>
    <xf numFmtId="0" fontId="23" fillId="4" borderId="36" xfId="12" applyFont="1" applyFill="1" applyBorder="1" applyAlignment="1">
      <alignment horizontal="left" vertical="center" wrapText="1" indent="1" readingOrder="1"/>
    </xf>
    <xf numFmtId="0" fontId="21" fillId="3" borderId="23" xfId="10" applyFont="1" applyFill="1" applyBorder="1" applyAlignment="1">
      <alignment horizontal="center" vertical="center" readingOrder="2"/>
    </xf>
    <xf numFmtId="3" fontId="21" fillId="3" borderId="23" xfId="12" applyNumberFormat="1" applyFont="1" applyFill="1" applyBorder="1" applyAlignment="1">
      <alignment horizontal="right" vertical="center" indent="1"/>
    </xf>
    <xf numFmtId="0" fontId="23" fillId="3" borderId="23" xfId="10" applyFont="1" applyFill="1" applyBorder="1" applyAlignment="1">
      <alignment horizontal="center" vertical="center" readingOrder="2"/>
    </xf>
    <xf numFmtId="0" fontId="21" fillId="3" borderId="37" xfId="19" applyFont="1" applyFill="1" applyBorder="1" applyAlignment="1">
      <alignment horizontal="right" vertical="center" wrapText="1" indent="2" readingOrder="2"/>
    </xf>
    <xf numFmtId="0" fontId="23" fillId="3" borderId="37" xfId="21" applyFont="1" applyFill="1" applyBorder="1" applyAlignment="1">
      <alignment horizontal="left" vertical="center" wrapText="1" indent="2"/>
    </xf>
    <xf numFmtId="0" fontId="23" fillId="4" borderId="34" xfId="21" applyFont="1" applyFill="1" applyBorder="1" applyAlignment="1">
      <alignment horizontal="left" vertical="center" wrapText="1" indent="2"/>
    </xf>
    <xf numFmtId="0" fontId="23" fillId="3" borderId="34" xfId="21" applyFont="1" applyFill="1" applyBorder="1" applyAlignment="1">
      <alignment horizontal="left" vertical="center" wrapText="1" indent="2"/>
    </xf>
    <xf numFmtId="3" fontId="9" fillId="4" borderId="34" xfId="20" applyNumberFormat="1" applyFont="1" applyFill="1" applyBorder="1" applyAlignment="1">
      <alignment horizontal="right" vertical="center" indent="1"/>
    </xf>
    <xf numFmtId="3" fontId="9" fillId="3" borderId="34" xfId="20" applyNumberFormat="1" applyFont="1" applyFill="1" applyBorder="1" applyAlignment="1">
      <alignment horizontal="right" vertical="center" indent="1"/>
    </xf>
    <xf numFmtId="0" fontId="8" fillId="3" borderId="37" xfId="12" applyFont="1" applyFill="1" applyBorder="1" applyAlignment="1">
      <alignment horizontal="right" vertical="center" wrapText="1" indent="2" readingOrder="1"/>
    </xf>
    <xf numFmtId="0" fontId="23" fillId="3" borderId="37" xfId="12" applyFont="1" applyFill="1" applyBorder="1" applyAlignment="1">
      <alignment horizontal="left" vertical="center" wrapText="1" indent="2" readingOrder="1"/>
    </xf>
    <xf numFmtId="0" fontId="23" fillId="4" borderId="34" xfId="12" applyFont="1" applyFill="1" applyBorder="1" applyAlignment="1">
      <alignment horizontal="left" vertical="center" wrapText="1" indent="2" readingOrder="1"/>
    </xf>
    <xf numFmtId="0" fontId="42" fillId="4" borderId="86" xfId="12" applyFont="1" applyFill="1" applyBorder="1" applyAlignment="1">
      <alignment horizontal="right" vertical="center" wrapText="1" indent="2" readingOrder="1"/>
    </xf>
    <xf numFmtId="0" fontId="42" fillId="3" borderId="86" xfId="12" applyFont="1" applyFill="1" applyBorder="1" applyAlignment="1">
      <alignment horizontal="right" vertical="center" wrapText="1" indent="2" readingOrder="1"/>
    </xf>
    <xf numFmtId="3" fontId="3" fillId="0" borderId="63" xfId="10" applyNumberFormat="1" applyFont="1" applyBorder="1" applyAlignment="1">
      <alignment horizontal="right" vertical="center" indent="1"/>
    </xf>
    <xf numFmtId="0" fontId="42" fillId="4" borderId="121" xfId="12" applyFont="1" applyFill="1" applyBorder="1" applyAlignment="1">
      <alignment horizontal="right" vertical="center" wrapText="1" indent="2" readingOrder="1"/>
    </xf>
    <xf numFmtId="0" fontId="3" fillId="3" borderId="0" xfId="10" applyFont="1" applyFill="1"/>
    <xf numFmtId="0" fontId="0" fillId="3" borderId="0" xfId="0" applyFill="1"/>
    <xf numFmtId="0" fontId="21" fillId="4" borderId="45" xfId="0" applyFont="1" applyFill="1" applyBorder="1" applyAlignment="1">
      <alignment horizontal="center" wrapText="1"/>
    </xf>
    <xf numFmtId="0" fontId="7" fillId="3" borderId="62" xfId="19" applyFont="1" applyFill="1" applyBorder="1" applyAlignment="1">
      <alignment horizontal="center" vertical="center" wrapText="1" readingOrder="2"/>
    </xf>
    <xf numFmtId="3" fontId="3" fillId="3" borderId="62" xfId="20" applyNumberFormat="1" applyFont="1" applyFill="1" applyBorder="1" applyAlignment="1">
      <alignment horizontal="right" vertical="center" indent="1"/>
    </xf>
    <xf numFmtId="0" fontId="21" fillId="3" borderId="62" xfId="21" applyFont="1" applyFill="1" applyBorder="1" applyAlignment="1">
      <alignment horizontal="center" vertical="center" wrapText="1"/>
    </xf>
    <xf numFmtId="0" fontId="7" fillId="4" borderId="63" xfId="19" applyFont="1" applyFill="1" applyBorder="1" applyAlignment="1">
      <alignment horizontal="center" vertical="center" wrapText="1" readingOrder="2"/>
    </xf>
    <xf numFmtId="3" fontId="3" fillId="4" borderId="63" xfId="20" applyNumberFormat="1" applyFont="1" applyFill="1" applyBorder="1" applyAlignment="1">
      <alignment horizontal="right" vertical="center" indent="1"/>
    </xf>
    <xf numFmtId="0" fontId="21" fillId="4" borderId="63" xfId="21" applyFont="1" applyFill="1" applyBorder="1" applyAlignment="1">
      <alignment horizontal="center" vertical="center" wrapText="1"/>
    </xf>
    <xf numFmtId="0" fontId="7" fillId="3" borderId="63" xfId="19" applyFont="1" applyFill="1" applyBorder="1" applyAlignment="1">
      <alignment horizontal="center" vertical="center" wrapText="1" readingOrder="2"/>
    </xf>
    <xf numFmtId="3" fontId="3" fillId="3" borderId="63" xfId="20" applyNumberFormat="1" applyFont="1" applyFill="1" applyBorder="1" applyAlignment="1">
      <alignment horizontal="right" vertical="center" indent="1"/>
    </xf>
    <xf numFmtId="0" fontId="21" fillId="3" borderId="63" xfId="21" applyFont="1" applyFill="1" applyBorder="1" applyAlignment="1">
      <alignment horizontal="center" vertical="center" wrapText="1"/>
    </xf>
    <xf numFmtId="0" fontId="7" fillId="0" borderId="89" xfId="19" applyFont="1" applyFill="1" applyBorder="1" applyAlignment="1">
      <alignment horizontal="center" vertical="center" wrapText="1" readingOrder="2"/>
    </xf>
    <xf numFmtId="3" fontId="3" fillId="0" borderId="89" xfId="20" applyNumberFormat="1" applyFont="1" applyFill="1" applyBorder="1" applyAlignment="1">
      <alignment horizontal="right" vertical="center" indent="1"/>
    </xf>
    <xf numFmtId="0" fontId="21" fillId="0" borderId="89" xfId="21" applyFont="1" applyFill="1" applyBorder="1" applyAlignment="1">
      <alignment horizontal="center" vertical="center" wrapText="1"/>
    </xf>
    <xf numFmtId="0" fontId="7" fillId="4" borderId="89" xfId="19" applyFont="1" applyFill="1" applyBorder="1" applyAlignment="1">
      <alignment horizontal="center" vertical="center" wrapText="1" readingOrder="2"/>
    </xf>
    <xf numFmtId="3" fontId="3" fillId="4" borderId="89" xfId="20" applyNumberFormat="1" applyFont="1" applyFill="1" applyBorder="1" applyAlignment="1">
      <alignment horizontal="right" vertical="center" indent="1"/>
    </xf>
    <xf numFmtId="0" fontId="21" fillId="4" borderId="89" xfId="21" applyFont="1" applyFill="1" applyBorder="1" applyAlignment="1">
      <alignment horizontal="center" vertical="center" wrapText="1"/>
    </xf>
    <xf numFmtId="0" fontId="21" fillId="0" borderId="23" xfId="17" applyFont="1" applyFill="1" applyBorder="1" applyAlignment="1">
      <alignment horizontal="center" vertical="center"/>
    </xf>
    <xf numFmtId="3" fontId="21" fillId="0" borderId="23" xfId="17" applyNumberFormat="1" applyFont="1" applyFill="1" applyBorder="1" applyAlignment="1">
      <alignment horizontal="right" vertical="center" indent="1"/>
    </xf>
    <xf numFmtId="0" fontId="23" fillId="0" borderId="23" xfId="17" applyFont="1" applyFill="1" applyBorder="1" applyAlignment="1">
      <alignment horizontal="center" vertical="center"/>
    </xf>
    <xf numFmtId="0" fontId="21" fillId="3" borderId="36" xfId="17" applyFont="1" applyFill="1" applyBorder="1" applyAlignment="1">
      <alignment horizontal="right" vertical="center" indent="1"/>
    </xf>
    <xf numFmtId="3" fontId="21" fillId="3" borderId="36" xfId="17" applyNumberFormat="1" applyFont="1" applyFill="1" applyBorder="1" applyAlignment="1">
      <alignment horizontal="right" vertical="center" indent="1"/>
    </xf>
    <xf numFmtId="0" fontId="23" fillId="3" borderId="36" xfId="17" applyFont="1" applyFill="1" applyBorder="1" applyAlignment="1">
      <alignment horizontal="left" vertical="center" indent="1"/>
    </xf>
    <xf numFmtId="0" fontId="21" fillId="3" borderId="23" xfId="17" applyFont="1" applyFill="1" applyBorder="1" applyAlignment="1">
      <alignment horizontal="right" vertical="center" indent="1"/>
    </xf>
    <xf numFmtId="0" fontId="23" fillId="3" borderId="23" xfId="17" applyFont="1" applyFill="1" applyBorder="1" applyAlignment="1">
      <alignment horizontal="left" vertical="center" indent="1"/>
    </xf>
    <xf numFmtId="0" fontId="21" fillId="4" borderId="45" xfId="19" applyFont="1" applyFill="1" applyBorder="1" applyAlignment="1">
      <alignment horizontal="right" vertical="center" wrapText="1" indent="1" readingOrder="2"/>
    </xf>
    <xf numFmtId="0" fontId="23" fillId="4" borderId="45" xfId="21" applyFont="1" applyFill="1" applyBorder="1" applyAlignment="1">
      <alignment horizontal="left" vertical="center" wrapText="1" indent="1"/>
    </xf>
    <xf numFmtId="3" fontId="21" fillId="3" borderId="37" xfId="20" applyNumberFormat="1" applyFont="1" applyFill="1" applyBorder="1">
      <alignment horizontal="right" vertical="center" indent="1"/>
    </xf>
    <xf numFmtId="0" fontId="21" fillId="4" borderId="36" xfId="17" applyFont="1" applyFill="1" applyBorder="1" applyAlignment="1">
      <alignment horizontal="right" vertical="center" indent="1"/>
    </xf>
    <xf numFmtId="3" fontId="21" fillId="4" borderId="36" xfId="17" applyNumberFormat="1" applyFont="1" applyFill="1" applyBorder="1" applyAlignment="1">
      <alignment horizontal="right" vertical="center" indent="1"/>
    </xf>
    <xf numFmtId="0" fontId="8" fillId="3" borderId="37" xfId="12" applyFont="1" applyFill="1" applyBorder="1" applyAlignment="1">
      <alignment horizontal="right" vertical="center" wrapText="1" indent="1"/>
    </xf>
    <xf numFmtId="3" fontId="21" fillId="4" borderId="36" xfId="20" applyNumberFormat="1" applyFont="1" applyFill="1" applyBorder="1">
      <alignment horizontal="right" vertical="center" indent="1"/>
    </xf>
    <xf numFmtId="0" fontId="66" fillId="8" borderId="0" xfId="10" applyFont="1" applyFill="1" applyBorder="1" applyAlignment="1">
      <alignment vertical="center"/>
    </xf>
    <xf numFmtId="0" fontId="66" fillId="0" borderId="0" xfId="10" applyFont="1" applyBorder="1" applyAlignment="1">
      <alignment vertical="center"/>
    </xf>
    <xf numFmtId="0" fontId="67" fillId="0" borderId="0" xfId="10" applyFont="1" applyBorder="1" applyAlignment="1">
      <alignment vertical="center"/>
    </xf>
    <xf numFmtId="0" fontId="23" fillId="4" borderId="44" xfId="21" applyFont="1" applyFill="1" applyBorder="1" applyAlignment="1">
      <alignment vertical="center" wrapText="1"/>
    </xf>
    <xf numFmtId="0" fontId="21" fillId="4" borderId="44" xfId="10" applyFont="1" applyFill="1" applyBorder="1" applyAlignment="1">
      <alignment vertical="center" wrapText="1"/>
    </xf>
    <xf numFmtId="0" fontId="19" fillId="4" borderId="31" xfId="21" applyFont="1" applyFill="1" applyBorder="1">
      <alignment horizontal="left" vertical="center" wrapText="1" indent="1"/>
    </xf>
    <xf numFmtId="1" fontId="23" fillId="4" borderId="44" xfId="4" applyFont="1" applyFill="1" applyBorder="1" applyAlignment="1">
      <alignment vertical="center" wrapText="1"/>
    </xf>
    <xf numFmtId="0" fontId="23" fillId="0" borderId="44" xfId="6" applyFont="1" applyFill="1" applyBorder="1" applyAlignment="1">
      <alignment horizontal="center" vertical="top" wrapText="1"/>
    </xf>
    <xf numFmtId="0" fontId="19" fillId="0" borderId="34" xfId="21" applyFont="1" applyFill="1" applyBorder="1">
      <alignment horizontal="left" vertical="center" wrapText="1" indent="1"/>
    </xf>
    <xf numFmtId="0" fontId="23" fillId="0" borderId="36" xfId="21" applyFont="1" applyFill="1" applyBorder="1" applyAlignment="1">
      <alignment vertical="center" wrapText="1"/>
    </xf>
    <xf numFmtId="0" fontId="23" fillId="0" borderId="44" xfId="21" applyFont="1" applyFill="1" applyBorder="1" applyAlignment="1">
      <alignment vertical="center" wrapText="1"/>
    </xf>
    <xf numFmtId="0" fontId="19" fillId="0" borderId="36" xfId="21" applyFont="1" applyFill="1" applyBorder="1">
      <alignment horizontal="left" vertical="center" wrapText="1" indent="1"/>
    </xf>
    <xf numFmtId="1" fontId="23" fillId="0" borderId="44" xfId="4" applyFont="1" applyFill="1" applyBorder="1" applyAlignment="1">
      <alignment vertical="center" wrapText="1"/>
    </xf>
    <xf numFmtId="3" fontId="3" fillId="4" borderId="37" xfId="20" applyNumberFormat="1" applyFont="1" applyFill="1" applyBorder="1" applyAlignment="1">
      <alignment horizontal="right" vertical="center" indent="1"/>
    </xf>
    <xf numFmtId="3" fontId="3" fillId="3" borderId="37" xfId="20" applyNumberFormat="1" applyFont="1" applyFill="1" applyBorder="1">
      <alignment horizontal="right" vertical="center" indent="1"/>
    </xf>
    <xf numFmtId="0" fontId="19" fillId="3" borderId="37" xfId="21" applyFont="1" applyFill="1" applyBorder="1" applyAlignment="1">
      <alignment horizontal="left" vertical="center" wrapText="1" indent="2"/>
    </xf>
    <xf numFmtId="0" fontId="21" fillId="4" borderId="37" xfId="19" applyFont="1" applyFill="1" applyBorder="1" applyAlignment="1">
      <alignment horizontal="right" vertical="center" wrapText="1" indent="2" readingOrder="2"/>
    </xf>
    <xf numFmtId="3" fontId="3" fillId="4" borderId="37" xfId="20" applyNumberFormat="1" applyFont="1" applyFill="1" applyBorder="1">
      <alignment horizontal="right" vertical="center" indent="1"/>
    </xf>
    <xf numFmtId="0" fontId="19" fillId="4" borderId="37" xfId="21" applyFont="1" applyFill="1" applyBorder="1" applyAlignment="1">
      <alignment horizontal="left" vertical="center" wrapText="1" indent="2"/>
    </xf>
    <xf numFmtId="0" fontId="19" fillId="4" borderId="36" xfId="21" applyFont="1" applyFill="1" applyBorder="1">
      <alignment horizontal="left" vertical="center" wrapText="1" indent="1"/>
    </xf>
    <xf numFmtId="3" fontId="0" fillId="4" borderId="36" xfId="0" applyNumberFormat="1" applyFill="1" applyBorder="1" applyAlignment="1">
      <alignment horizontal="right" vertical="center" indent="1"/>
    </xf>
    <xf numFmtId="3" fontId="21" fillId="4" borderId="36" xfId="0" applyNumberFormat="1" applyFont="1" applyFill="1" applyBorder="1" applyAlignment="1">
      <alignment horizontal="right" vertical="center" indent="1"/>
    </xf>
    <xf numFmtId="0" fontId="23" fillId="4" borderId="36" xfId="21" applyFont="1" applyFill="1" applyBorder="1" applyAlignment="1">
      <alignment horizontal="left" vertical="center" wrapText="1" indent="2"/>
    </xf>
    <xf numFmtId="0" fontId="8" fillId="4" borderId="36" xfId="12" applyFont="1" applyFill="1" applyBorder="1" applyAlignment="1">
      <alignment horizontal="right" vertical="center" wrapText="1" indent="2" readingOrder="1"/>
    </xf>
    <xf numFmtId="0" fontId="23" fillId="4" borderId="36" xfId="12" applyFont="1" applyFill="1" applyBorder="1" applyAlignment="1">
      <alignment horizontal="left" vertical="center" wrapText="1" indent="2" readingOrder="1"/>
    </xf>
    <xf numFmtId="0" fontId="3" fillId="4" borderId="36" xfId="20" applyFont="1" applyFill="1" applyBorder="1" applyAlignment="1">
      <alignment horizontal="right" vertical="center" indent="1"/>
    </xf>
    <xf numFmtId="3" fontId="3" fillId="3" borderId="23" xfId="20" applyNumberFormat="1" applyFont="1" applyFill="1" applyBorder="1" applyAlignment="1">
      <alignment horizontal="right" vertical="center" indent="1"/>
    </xf>
    <xf numFmtId="3" fontId="3" fillId="0" borderId="0" xfId="0" applyNumberFormat="1" applyFont="1"/>
    <xf numFmtId="0" fontId="23" fillId="4" borderId="44" xfId="6" applyFont="1" applyFill="1" applyBorder="1" applyAlignment="1">
      <alignment horizontal="center" vertical="top" wrapText="1"/>
    </xf>
    <xf numFmtId="1" fontId="3" fillId="0" borderId="37" xfId="0" applyNumberFormat="1" applyFont="1" applyBorder="1" applyAlignment="1">
      <alignment horizontal="right" vertical="center" indent="1"/>
    </xf>
    <xf numFmtId="0" fontId="21" fillId="3" borderId="45" xfId="19" applyFont="1" applyFill="1" applyBorder="1">
      <alignment horizontal="right" vertical="center" wrapText="1" indent="1" readingOrder="2"/>
    </xf>
    <xf numFmtId="3" fontId="21" fillId="3" borderId="45" xfId="20" applyNumberFormat="1" applyFont="1" applyFill="1" applyBorder="1" applyAlignment="1">
      <alignment horizontal="right" vertical="center" indent="1"/>
    </xf>
    <xf numFmtId="0" fontId="23" fillId="3" borderId="45" xfId="21" applyFont="1" applyFill="1" applyBorder="1">
      <alignment horizontal="left" vertical="center" wrapText="1" indent="1"/>
    </xf>
    <xf numFmtId="0" fontId="21" fillId="4" borderId="37" xfId="19" applyFont="1" applyFill="1" applyBorder="1">
      <alignment horizontal="right" vertical="center" wrapText="1" indent="1" readingOrder="2"/>
    </xf>
    <xf numFmtId="0" fontId="23" fillId="4" borderId="37" xfId="21" applyFont="1" applyFill="1" applyBorder="1">
      <alignment horizontal="left" vertical="center" wrapText="1" indent="1"/>
    </xf>
    <xf numFmtId="0" fontId="19" fillId="3" borderId="39" xfId="21" applyFont="1" applyFill="1" applyBorder="1">
      <alignment horizontal="left" vertical="center" wrapText="1" indent="1"/>
    </xf>
    <xf numFmtId="0" fontId="23" fillId="3" borderId="39" xfId="21" applyFont="1" applyFill="1" applyBorder="1" applyAlignment="1">
      <alignment vertical="center" wrapText="1"/>
    </xf>
    <xf numFmtId="0" fontId="21" fillId="3" borderId="42" xfId="19" applyFont="1" applyFill="1" applyBorder="1" applyAlignment="1">
      <alignment horizontal="center" vertical="center" wrapText="1" readingOrder="2"/>
    </xf>
    <xf numFmtId="0" fontId="23" fillId="3" borderId="41" xfId="21" applyFont="1" applyFill="1" applyBorder="1" applyAlignment="1">
      <alignment horizontal="center" vertical="center" wrapText="1"/>
    </xf>
    <xf numFmtId="0" fontId="42" fillId="3" borderId="42" xfId="12" applyFont="1" applyFill="1" applyBorder="1" applyAlignment="1">
      <alignment horizontal="center" vertical="center" wrapText="1" readingOrder="1"/>
    </xf>
    <xf numFmtId="0" fontId="23" fillId="4" borderId="51" xfId="6" applyFont="1" applyFill="1" applyBorder="1" applyAlignment="1">
      <alignment horizontal="center" vertical="top" wrapText="1"/>
    </xf>
    <xf numFmtId="0" fontId="21" fillId="4" borderId="45" xfId="6" applyFont="1" applyFill="1" applyBorder="1" applyAlignment="1">
      <alignment horizontal="center" wrapText="1"/>
    </xf>
    <xf numFmtId="0" fontId="23" fillId="4" borderId="51" xfId="0" applyFont="1" applyFill="1" applyBorder="1" applyAlignment="1">
      <alignment horizontal="center" vertical="top" readingOrder="2"/>
    </xf>
    <xf numFmtId="0" fontId="21" fillId="4" borderId="45" xfId="0" applyFont="1" applyFill="1" applyBorder="1" applyAlignment="1">
      <alignment horizontal="center" readingOrder="2"/>
    </xf>
    <xf numFmtId="0" fontId="8" fillId="3" borderId="36" xfId="12" applyFont="1" applyFill="1" applyBorder="1" applyAlignment="1">
      <alignment horizontal="right" vertical="center" wrapText="1" indent="2" readingOrder="1"/>
    </xf>
    <xf numFmtId="3" fontId="9" fillId="3" borderId="36" xfId="12" applyNumberFormat="1" applyFont="1" applyFill="1" applyBorder="1" applyAlignment="1">
      <alignment horizontal="left" vertical="center" wrapText="1" indent="1" readingOrder="1"/>
    </xf>
    <xf numFmtId="3" fontId="21" fillId="3" borderId="131" xfId="12" applyNumberFormat="1" applyFont="1" applyFill="1" applyBorder="1" applyAlignment="1">
      <alignment horizontal="left" vertical="center" wrapText="1" indent="1" readingOrder="1"/>
    </xf>
    <xf numFmtId="0" fontId="23" fillId="7" borderId="36" xfId="0" applyFont="1" applyFill="1" applyBorder="1" applyAlignment="1">
      <alignment horizontal="left" vertical="center" wrapText="1" indent="2" readingOrder="1"/>
    </xf>
    <xf numFmtId="0" fontId="3" fillId="0" borderId="0" xfId="10" applyFont="1" applyAlignment="1">
      <alignment horizontal="center"/>
    </xf>
    <xf numFmtId="0" fontId="23" fillId="3" borderId="31" xfId="21" applyFont="1" applyFill="1" applyBorder="1" applyAlignment="1">
      <alignment horizontal="center" vertical="center" wrapText="1"/>
    </xf>
    <xf numFmtId="0" fontId="23" fillId="3" borderId="34" xfId="21" applyFont="1" applyFill="1" applyBorder="1" applyAlignment="1">
      <alignment horizontal="center" vertical="center" wrapText="1"/>
    </xf>
    <xf numFmtId="0" fontId="7" fillId="0" borderId="0" xfId="2" applyFont="1" applyAlignment="1">
      <alignment horizontal="center" vertical="center"/>
    </xf>
    <xf numFmtId="0" fontId="21" fillId="3" borderId="34" xfId="19" applyFont="1" applyFill="1" applyBorder="1" applyAlignment="1">
      <alignment horizontal="center" vertical="center" wrapText="1" readingOrder="2"/>
    </xf>
    <xf numFmtId="0" fontId="23" fillId="4" borderId="34" xfId="21" applyFont="1" applyFill="1" applyBorder="1" applyAlignment="1">
      <alignment horizontal="center" vertical="center" wrapText="1"/>
    </xf>
    <xf numFmtId="0" fontId="21" fillId="3" borderId="31" xfId="19" applyFont="1" applyFill="1" applyBorder="1" applyAlignment="1">
      <alignment horizontal="center" vertical="center" wrapText="1" readingOrder="2"/>
    </xf>
    <xf numFmtId="0" fontId="21" fillId="4" borderId="34" xfId="19" applyFont="1" applyFill="1" applyBorder="1" applyAlignment="1">
      <alignment horizontal="center" vertical="center" wrapText="1" readingOrder="2"/>
    </xf>
    <xf numFmtId="0" fontId="21" fillId="2" borderId="10" xfId="6" applyFont="1" applyBorder="1" applyAlignment="1">
      <alignment horizontal="center" vertical="center" wrapText="1"/>
    </xf>
    <xf numFmtId="0" fontId="21" fillId="2" borderId="7" xfId="6" applyFont="1" applyBorder="1" applyAlignment="1">
      <alignment horizontal="center" vertical="center" wrapText="1"/>
    </xf>
    <xf numFmtId="0" fontId="21" fillId="4" borderId="36" xfId="19" applyFont="1" applyFill="1" applyBorder="1" applyAlignment="1">
      <alignment horizontal="center" vertical="center" wrapText="1" readingOrder="2"/>
    </xf>
    <xf numFmtId="0" fontId="23" fillId="4" borderId="36" xfId="21" applyFont="1" applyFill="1" applyBorder="1" applyAlignment="1">
      <alignment horizontal="center" vertical="center" wrapText="1"/>
    </xf>
    <xf numFmtId="0" fontId="23" fillId="4" borderId="39" xfId="21" applyFont="1" applyFill="1" applyBorder="1" applyAlignment="1">
      <alignment horizontal="center" vertical="center" wrapText="1"/>
    </xf>
    <xf numFmtId="0" fontId="21" fillId="3" borderId="18" xfId="19" applyFont="1" applyFill="1" applyBorder="1" applyAlignment="1">
      <alignment horizontal="center" vertical="center" wrapText="1" readingOrder="2"/>
    </xf>
    <xf numFmtId="0" fontId="21" fillId="3" borderId="14" xfId="19" applyFont="1" applyFill="1" applyBorder="1" applyAlignment="1">
      <alignment horizontal="center" vertical="center" wrapText="1" readingOrder="2"/>
    </xf>
    <xf numFmtId="0" fontId="21" fillId="3" borderId="16" xfId="19" applyFont="1" applyFill="1" applyBorder="1" applyAlignment="1">
      <alignment horizontal="center" vertical="center" wrapText="1" readingOrder="2"/>
    </xf>
    <xf numFmtId="0" fontId="21" fillId="4" borderId="37" xfId="19" applyFont="1" applyFill="1" applyBorder="1" applyAlignment="1">
      <alignment horizontal="center" vertical="center" wrapText="1" readingOrder="2"/>
    </xf>
    <xf numFmtId="0" fontId="21" fillId="4" borderId="39" xfId="19" applyFont="1" applyFill="1" applyBorder="1" applyAlignment="1">
      <alignment horizontal="center" vertical="center" wrapText="1" readingOrder="2"/>
    </xf>
    <xf numFmtId="0" fontId="23" fillId="0" borderId="0" xfId="10" applyFont="1" applyBorder="1" applyAlignment="1">
      <alignment horizontal="left"/>
    </xf>
    <xf numFmtId="0" fontId="23" fillId="3" borderId="37" xfId="21" applyFont="1" applyFill="1" applyBorder="1" applyAlignment="1">
      <alignment horizontal="center" vertical="center" wrapText="1"/>
    </xf>
    <xf numFmtId="0" fontId="21" fillId="3" borderId="37" xfId="19" applyFont="1" applyFill="1" applyBorder="1" applyAlignment="1">
      <alignment horizontal="center" vertical="center" wrapText="1" readingOrder="2"/>
    </xf>
    <xf numFmtId="0" fontId="21" fillId="0" borderId="0" xfId="10" applyFont="1" applyBorder="1" applyAlignment="1">
      <alignment horizontal="right" readingOrder="2"/>
    </xf>
    <xf numFmtId="0" fontId="3" fillId="0" borderId="0" xfId="10" applyFont="1" applyBorder="1" applyAlignment="1">
      <alignment horizontal="center"/>
    </xf>
    <xf numFmtId="0" fontId="3" fillId="0" borderId="0" xfId="10" applyFont="1" applyBorder="1" applyAlignment="1">
      <alignment horizontal="center" vertical="center" wrapText="1"/>
    </xf>
    <xf numFmtId="0" fontId="21" fillId="3" borderId="62" xfId="19" applyFont="1" applyFill="1" applyBorder="1" applyAlignment="1">
      <alignment horizontal="center" vertical="center" wrapText="1" readingOrder="2"/>
    </xf>
    <xf numFmtId="0" fontId="21" fillId="3" borderId="63" xfId="19" applyFont="1" applyFill="1" applyBorder="1" applyAlignment="1">
      <alignment horizontal="center" vertical="center" wrapText="1" readingOrder="2"/>
    </xf>
    <xf numFmtId="0" fontId="21" fillId="3" borderId="64" xfId="19" applyFont="1" applyFill="1" applyBorder="1" applyAlignment="1">
      <alignment horizontal="center" vertical="center" wrapText="1" readingOrder="2"/>
    </xf>
    <xf numFmtId="0" fontId="23" fillId="0" borderId="0" xfId="10" applyFont="1" applyBorder="1" applyAlignment="1"/>
    <xf numFmtId="0" fontId="21" fillId="3" borderId="39" xfId="19" applyFont="1" applyFill="1" applyBorder="1" applyAlignment="1">
      <alignment horizontal="center" vertical="center" wrapText="1" readingOrder="2"/>
    </xf>
    <xf numFmtId="0" fontId="21" fillId="3" borderId="36" xfId="19" applyFont="1" applyFill="1" applyBorder="1" applyAlignment="1">
      <alignment horizontal="center" vertical="center" wrapText="1" readingOrder="2"/>
    </xf>
    <xf numFmtId="0" fontId="23" fillId="3" borderId="36" xfId="21" applyFont="1" applyFill="1" applyBorder="1" applyAlignment="1">
      <alignment horizontal="center" vertical="center" wrapText="1"/>
    </xf>
    <xf numFmtId="0" fontId="21" fillId="4" borderId="45" xfId="0" applyFont="1" applyFill="1" applyBorder="1" applyAlignment="1">
      <alignment horizontal="center" vertical="center" wrapText="1"/>
    </xf>
    <xf numFmtId="0" fontId="21" fillId="4" borderId="51" xfId="0" applyFont="1" applyFill="1" applyBorder="1" applyAlignment="1">
      <alignment horizontal="center" vertical="center" wrapText="1"/>
    </xf>
    <xf numFmtId="0" fontId="7" fillId="0" borderId="0" xfId="10" applyFont="1" applyAlignment="1">
      <alignment horizontal="center" vertical="center"/>
    </xf>
    <xf numFmtId="0" fontId="23" fillId="4" borderId="51" xfId="6" applyFont="1" applyFill="1" applyBorder="1" applyAlignment="1">
      <alignment horizontal="center" vertical="top" wrapText="1"/>
    </xf>
    <xf numFmtId="0" fontId="23" fillId="4" borderId="34" xfId="21" applyFont="1" applyFill="1" applyBorder="1" applyAlignment="1">
      <alignment horizontal="left" vertical="center" wrapText="1" indent="1"/>
    </xf>
    <xf numFmtId="0" fontId="21" fillId="4" borderId="34" xfId="19" applyFont="1" applyFill="1" applyBorder="1" applyAlignment="1">
      <alignment horizontal="right" vertical="center" wrapText="1" indent="1" readingOrder="2"/>
    </xf>
    <xf numFmtId="0" fontId="21" fillId="4" borderId="36" xfId="19" applyFont="1" applyFill="1" applyBorder="1" applyAlignment="1">
      <alignment horizontal="right" vertical="center" wrapText="1" indent="1" readingOrder="2"/>
    </xf>
    <xf numFmtId="0" fontId="23" fillId="4" borderId="36" xfId="21" applyFont="1" applyFill="1" applyBorder="1" applyAlignment="1">
      <alignment horizontal="left" vertical="center" wrapText="1" indent="1"/>
    </xf>
    <xf numFmtId="0" fontId="23" fillId="3" borderId="39" xfId="21" applyFont="1" applyFill="1" applyBorder="1" applyAlignment="1">
      <alignment horizontal="center" vertical="center" wrapText="1"/>
    </xf>
    <xf numFmtId="0" fontId="21" fillId="3" borderId="34" xfId="19" applyFont="1" applyFill="1" applyBorder="1" applyAlignment="1">
      <alignment horizontal="right" vertical="center" wrapText="1" indent="1" readingOrder="2"/>
    </xf>
    <xf numFmtId="0" fontId="21" fillId="3" borderId="31" xfId="19" applyFont="1" applyFill="1" applyBorder="1" applyAlignment="1">
      <alignment horizontal="right" vertical="center" wrapText="1" indent="1" readingOrder="2"/>
    </xf>
    <xf numFmtId="0" fontId="23" fillId="3" borderId="31" xfId="21" applyFont="1" applyFill="1" applyBorder="1" applyAlignment="1">
      <alignment horizontal="left" vertical="center" wrapText="1" indent="1"/>
    </xf>
    <xf numFmtId="0" fontId="23" fillId="3" borderId="34" xfId="21" applyFont="1" applyFill="1" applyBorder="1" applyAlignment="1">
      <alignment horizontal="left" vertical="center" wrapText="1" indent="1"/>
    </xf>
    <xf numFmtId="0" fontId="21" fillId="3" borderId="37" xfId="19" applyFont="1" applyFill="1" applyBorder="1" applyAlignment="1">
      <alignment horizontal="right" vertical="center" wrapText="1" indent="1" readingOrder="2"/>
    </xf>
    <xf numFmtId="0" fontId="23" fillId="3" borderId="37" xfId="21" applyFont="1" applyFill="1" applyBorder="1" applyAlignment="1">
      <alignment horizontal="left" vertical="center" wrapText="1" indent="1"/>
    </xf>
    <xf numFmtId="0" fontId="21" fillId="0" borderId="0" xfId="13" applyFont="1" applyAlignment="1">
      <alignment horizontal="right" vertical="center" readingOrder="2"/>
    </xf>
    <xf numFmtId="0" fontId="21" fillId="3" borderId="23" xfId="19" applyFont="1" applyFill="1" applyBorder="1" applyAlignment="1">
      <alignment horizontal="right" vertical="center" wrapText="1" indent="1" readingOrder="2"/>
    </xf>
    <xf numFmtId="0" fontId="23" fillId="3" borderId="23" xfId="21" applyFont="1" applyFill="1" applyBorder="1" applyAlignment="1">
      <alignment horizontal="left" vertical="center" wrapText="1" indent="1"/>
    </xf>
    <xf numFmtId="0" fontId="21" fillId="4" borderId="45" xfId="6" applyFont="1" applyFill="1" applyBorder="1" applyAlignment="1">
      <alignment horizontal="center" wrapText="1"/>
    </xf>
    <xf numFmtId="0" fontId="21" fillId="4" borderId="36" xfId="11" applyFont="1" applyFill="1" applyBorder="1" applyAlignment="1">
      <alignment horizontal="right" vertical="center" indent="1"/>
    </xf>
    <xf numFmtId="3" fontId="3" fillId="4" borderId="36" xfId="11" applyNumberFormat="1" applyFont="1" applyFill="1" applyBorder="1" applyAlignment="1">
      <alignment horizontal="right" vertical="center" indent="1"/>
    </xf>
    <xf numFmtId="0" fontId="23" fillId="4" borderId="36" xfId="11" applyFont="1" applyFill="1" applyBorder="1" applyAlignment="1">
      <alignment horizontal="left" vertical="center" indent="1"/>
    </xf>
    <xf numFmtId="0" fontId="21" fillId="0" borderId="37" xfId="11" applyFont="1" applyFill="1" applyBorder="1" applyAlignment="1">
      <alignment horizontal="right" vertical="center" indent="1"/>
    </xf>
    <xf numFmtId="3" fontId="21" fillId="0" borderId="37" xfId="11" applyNumberFormat="1" applyFont="1" applyFill="1" applyBorder="1" applyAlignment="1">
      <alignment horizontal="right" vertical="center" indent="1"/>
    </xf>
    <xf numFmtId="0" fontId="23" fillId="0" borderId="37" xfId="11" applyFont="1" applyFill="1" applyBorder="1" applyAlignment="1">
      <alignment horizontal="left" vertical="center" indent="1"/>
    </xf>
    <xf numFmtId="0" fontId="21" fillId="0" borderId="34" xfId="11" applyFont="1" applyFill="1" applyBorder="1" applyAlignment="1">
      <alignment horizontal="right" vertical="center" indent="1"/>
    </xf>
    <xf numFmtId="0" fontId="23" fillId="0" borderId="34" xfId="11" applyFont="1" applyFill="1" applyBorder="1" applyAlignment="1">
      <alignment horizontal="left" vertical="center" indent="1"/>
    </xf>
    <xf numFmtId="3" fontId="21" fillId="0" borderId="34" xfId="11" applyNumberFormat="1" applyFont="1" applyFill="1" applyBorder="1" applyAlignment="1">
      <alignment horizontal="right" vertical="center" indent="1"/>
    </xf>
    <xf numFmtId="0" fontId="21" fillId="0" borderId="39" xfId="11" applyFont="1" applyFill="1" applyBorder="1" applyAlignment="1">
      <alignment horizontal="right" vertical="center" indent="1"/>
    </xf>
    <xf numFmtId="3" fontId="21" fillId="0" borderId="39" xfId="11" applyNumberFormat="1" applyFont="1" applyFill="1" applyBorder="1" applyAlignment="1">
      <alignment horizontal="right" vertical="center" indent="1"/>
    </xf>
    <xf numFmtId="0" fontId="23" fillId="0" borderId="39" xfId="11" applyFont="1" applyFill="1" applyBorder="1" applyAlignment="1">
      <alignment horizontal="left" vertical="center" indent="1"/>
    </xf>
    <xf numFmtId="3" fontId="3" fillId="3" borderId="37" xfId="19" applyNumberFormat="1" applyFont="1" applyFill="1" applyBorder="1" applyAlignment="1">
      <alignment horizontal="right" vertical="center" indent="1"/>
    </xf>
    <xf numFmtId="3" fontId="21" fillId="3" borderId="37" xfId="20" applyNumberFormat="1" applyFont="1" applyFill="1" applyBorder="1" applyAlignment="1">
      <alignment horizontal="center" vertical="center"/>
    </xf>
    <xf numFmtId="3" fontId="21" fillId="3" borderId="31" xfId="20" applyNumberFormat="1" applyFont="1" applyFill="1" applyBorder="1" applyAlignment="1">
      <alignment horizontal="center" vertical="center"/>
    </xf>
    <xf numFmtId="0" fontId="21" fillId="4" borderId="34" xfId="21" applyFont="1" applyFill="1" applyBorder="1" applyAlignment="1">
      <alignment horizontal="center" vertical="center" wrapText="1"/>
    </xf>
    <xf numFmtId="0" fontId="21" fillId="4" borderId="36" xfId="21" applyFont="1" applyFill="1" applyBorder="1" applyAlignment="1">
      <alignment horizontal="center" vertical="center" wrapText="1"/>
    </xf>
    <xf numFmtId="3" fontId="21" fillId="4" borderId="45" xfId="20" applyNumberFormat="1" applyFont="1" applyFill="1" applyBorder="1" applyAlignment="1">
      <alignment horizontal="right" vertical="center" indent="1"/>
    </xf>
    <xf numFmtId="1" fontId="9" fillId="0" borderId="0" xfId="0" applyNumberFormat="1" applyFont="1" applyBorder="1" applyAlignment="1">
      <alignment vertical="center"/>
    </xf>
    <xf numFmtId="1" fontId="9" fillId="0" borderId="0" xfId="0" applyNumberFormat="1" applyFont="1" applyBorder="1"/>
    <xf numFmtId="0" fontId="9" fillId="0" borderId="0" xfId="0" applyFont="1" applyBorder="1" applyAlignment="1">
      <alignment horizontal="right" vertical="center"/>
    </xf>
    <xf numFmtId="0" fontId="21" fillId="0" borderId="0" xfId="10" applyFont="1" applyFill="1" applyBorder="1" applyAlignment="1">
      <alignment readingOrder="2"/>
    </xf>
    <xf numFmtId="3" fontId="3" fillId="0" borderId="0" xfId="0" applyNumberFormat="1" applyFont="1" applyAlignment="1">
      <alignment horizontal="center"/>
    </xf>
    <xf numFmtId="0" fontId="21" fillId="4" borderId="36" xfId="20" applyFont="1" applyFill="1" applyBorder="1" applyAlignment="1">
      <alignment horizontal="right" vertical="center" wrapText="1" indent="1" readingOrder="2"/>
    </xf>
    <xf numFmtId="0" fontId="21" fillId="4" borderId="36" xfId="20" applyFont="1" applyFill="1" applyBorder="1" applyAlignment="1">
      <alignment horizontal="right" vertical="center" indent="1"/>
    </xf>
    <xf numFmtId="0" fontId="3" fillId="4" borderId="35" xfId="20" applyFont="1" applyFill="1" applyBorder="1" applyAlignment="1">
      <alignment horizontal="right" vertical="center" indent="1"/>
    </xf>
    <xf numFmtId="0" fontId="3" fillId="4" borderId="30" xfId="20" applyFont="1" applyFill="1" applyBorder="1" applyAlignment="1">
      <alignment horizontal="right" vertical="center" indent="1"/>
    </xf>
    <xf numFmtId="0" fontId="3" fillId="0" borderId="36" xfId="20" applyFont="1" applyFill="1" applyBorder="1" applyAlignment="1">
      <alignment horizontal="right" vertical="center" indent="1"/>
    </xf>
    <xf numFmtId="0" fontId="3" fillId="0" borderId="31" xfId="20" applyFont="1" applyFill="1" applyBorder="1" applyAlignment="1">
      <alignment horizontal="right" vertical="center" indent="1"/>
    </xf>
    <xf numFmtId="0" fontId="3" fillId="4" borderId="0" xfId="20" applyFont="1" applyFill="1" applyBorder="1" applyAlignment="1">
      <alignment horizontal="right" vertical="center" indent="1"/>
    </xf>
    <xf numFmtId="0" fontId="21" fillId="0" borderId="36" xfId="20" applyFont="1" applyFill="1" applyBorder="1" applyAlignment="1">
      <alignment horizontal="right" vertical="center" indent="1"/>
    </xf>
    <xf numFmtId="0" fontId="21" fillId="4" borderId="0" xfId="20" applyFont="1" applyFill="1" applyBorder="1" applyAlignment="1">
      <alignment horizontal="right" vertical="center" indent="1"/>
    </xf>
    <xf numFmtId="0" fontId="21" fillId="0" borderId="132" xfId="20" applyFont="1" applyFill="1" applyBorder="1" applyAlignment="1">
      <alignment horizontal="right" vertical="center" indent="1"/>
    </xf>
    <xf numFmtId="0" fontId="23" fillId="0" borderId="0" xfId="21" applyFont="1" applyFill="1" applyBorder="1" applyAlignment="1">
      <alignment horizontal="left" vertical="center" wrapText="1" indent="1"/>
    </xf>
    <xf numFmtId="0" fontId="3" fillId="0" borderId="33" xfId="20" applyFont="1" applyFill="1" applyBorder="1" applyAlignment="1">
      <alignment horizontal="right" vertical="center" indent="1"/>
    </xf>
    <xf numFmtId="0" fontId="23" fillId="4" borderId="44" xfId="0" applyFont="1" applyFill="1" applyBorder="1" applyAlignment="1">
      <alignment horizontal="center" vertical="center" readingOrder="2"/>
    </xf>
    <xf numFmtId="3" fontId="9" fillId="3" borderId="36" xfId="20" applyNumberFormat="1" applyFont="1" applyFill="1" applyBorder="1" applyAlignment="1">
      <alignment horizontal="right" vertical="center" indent="1"/>
    </xf>
    <xf numFmtId="0" fontId="21" fillId="4" borderId="23" xfId="19" applyFont="1" applyFill="1" applyBorder="1" applyAlignment="1">
      <alignment horizontal="center" vertical="center" wrapText="1" readingOrder="2"/>
    </xf>
    <xf numFmtId="0" fontId="23" fillId="4" borderId="23" xfId="21" applyFont="1" applyFill="1" applyBorder="1" applyAlignment="1">
      <alignment horizontal="center" vertical="center" wrapText="1"/>
    </xf>
    <xf numFmtId="0" fontId="23" fillId="4" borderId="51" xfId="6" applyFont="1" applyFill="1" applyBorder="1" applyAlignment="1">
      <alignment horizontal="center" vertical="top" wrapText="1"/>
    </xf>
    <xf numFmtId="0" fontId="21" fillId="4" borderId="23" xfId="17" applyFont="1" applyFill="1" applyBorder="1" applyAlignment="1">
      <alignment horizontal="center" vertical="center"/>
    </xf>
    <xf numFmtId="0" fontId="21" fillId="4" borderId="45" xfId="6" applyFont="1" applyFill="1" applyBorder="1" applyAlignment="1">
      <alignment horizontal="center" wrapText="1"/>
    </xf>
    <xf numFmtId="0" fontId="3" fillId="4" borderId="31" xfId="19" applyFont="1" applyFill="1" applyBorder="1">
      <alignment horizontal="right" vertical="center" wrapText="1" indent="1" readingOrder="2"/>
    </xf>
    <xf numFmtId="3" fontId="21" fillId="4" borderId="31" xfId="18" applyNumberFormat="1" applyFont="1" applyFill="1" applyBorder="1">
      <alignment horizontal="right" vertical="center" indent="1"/>
    </xf>
    <xf numFmtId="0" fontId="3" fillId="0" borderId="44" xfId="10" applyBorder="1" applyAlignment="1">
      <alignment vertical="center" wrapText="1"/>
    </xf>
    <xf numFmtId="0" fontId="3" fillId="0" borderId="36" xfId="19" applyFont="1" applyFill="1" applyBorder="1">
      <alignment horizontal="right" vertical="center" wrapText="1" indent="1" readingOrder="2"/>
    </xf>
    <xf numFmtId="3" fontId="3" fillId="0" borderId="36" xfId="20" applyNumberFormat="1" applyFont="1" applyBorder="1">
      <alignment horizontal="right" vertical="center" indent="1"/>
    </xf>
    <xf numFmtId="3" fontId="21" fillId="0" borderId="36" xfId="18" applyNumberFormat="1" applyFont="1" applyBorder="1">
      <alignment horizontal="right" vertical="center" indent="1"/>
    </xf>
    <xf numFmtId="0" fontId="21" fillId="0" borderId="36" xfId="10" applyFont="1" applyBorder="1" applyAlignment="1">
      <alignment vertical="center"/>
    </xf>
    <xf numFmtId="0" fontId="3" fillId="0" borderId="34" xfId="19" applyFont="1" applyFill="1" applyBorder="1" applyAlignment="1">
      <alignment horizontal="right" vertical="center" wrapText="1" readingOrder="2"/>
    </xf>
    <xf numFmtId="3" fontId="3" fillId="0" borderId="34" xfId="20" applyNumberFormat="1" applyFont="1" applyBorder="1">
      <alignment horizontal="right" vertical="center" indent="1"/>
    </xf>
    <xf numFmtId="3" fontId="21" fillId="0" borderId="34" xfId="18" applyNumberFormat="1" applyFont="1" applyBorder="1">
      <alignment horizontal="right" vertical="center" indent="1"/>
    </xf>
    <xf numFmtId="0" fontId="3" fillId="4" borderId="44" xfId="10" applyFill="1" applyBorder="1" applyAlignment="1">
      <alignment vertical="center"/>
    </xf>
    <xf numFmtId="0" fontId="3" fillId="4" borderId="34" xfId="19" applyFont="1" applyFill="1" applyBorder="1" applyAlignment="1">
      <alignment horizontal="right" vertical="center" wrapText="1" readingOrder="2"/>
    </xf>
    <xf numFmtId="3" fontId="21" fillId="4" borderId="34" xfId="18" applyNumberFormat="1" applyFont="1" applyFill="1" applyBorder="1">
      <alignment horizontal="right" vertical="center" indent="1"/>
    </xf>
    <xf numFmtId="0" fontId="3" fillId="0" borderId="44" xfId="10" applyBorder="1" applyAlignment="1">
      <alignment vertical="center"/>
    </xf>
    <xf numFmtId="0" fontId="3" fillId="4" borderId="36" xfId="19" applyFont="1" applyFill="1" applyBorder="1" applyAlignment="1">
      <alignment horizontal="right" vertical="center" wrapText="1" readingOrder="2"/>
    </xf>
    <xf numFmtId="3" fontId="21" fillId="4" borderId="36" xfId="18" applyNumberFormat="1" applyFont="1" applyFill="1" applyBorder="1">
      <alignment horizontal="right" vertical="center" indent="1"/>
    </xf>
    <xf numFmtId="0" fontId="3" fillId="3" borderId="39" xfId="10" applyFill="1" applyBorder="1" applyAlignment="1">
      <alignment vertical="center"/>
    </xf>
    <xf numFmtId="0" fontId="3" fillId="3" borderId="39" xfId="19" applyFont="1" applyFill="1" applyBorder="1" applyAlignment="1">
      <alignment horizontal="right" vertical="center" wrapText="1" readingOrder="2"/>
    </xf>
    <xf numFmtId="3" fontId="3" fillId="3" borderId="39" xfId="20" applyNumberFormat="1" applyFont="1" applyFill="1" applyBorder="1">
      <alignment horizontal="right" vertical="center" indent="1"/>
    </xf>
    <xf numFmtId="3" fontId="21" fillId="3" borderId="39" xfId="18" applyNumberFormat="1" applyFont="1" applyFill="1" applyBorder="1">
      <alignment horizontal="right" vertical="center" indent="1"/>
    </xf>
    <xf numFmtId="0" fontId="3" fillId="0" borderId="36" xfId="19" applyFont="1" applyFill="1" applyBorder="1" applyAlignment="1">
      <alignment horizontal="right" vertical="center" wrapText="1" readingOrder="2"/>
    </xf>
    <xf numFmtId="3" fontId="3" fillId="4" borderId="126" xfId="20" applyNumberFormat="1" applyFont="1" applyFill="1" applyBorder="1">
      <alignment horizontal="right" vertical="center" indent="1"/>
    </xf>
    <xf numFmtId="3" fontId="21" fillId="4" borderId="126" xfId="18" applyNumberFormat="1" applyFont="1" applyFill="1" applyBorder="1">
      <alignment horizontal="right" vertical="center" indent="1"/>
    </xf>
    <xf numFmtId="3" fontId="21" fillId="4" borderId="37" xfId="18" applyNumberFormat="1" applyFont="1" applyFill="1" applyBorder="1">
      <alignment horizontal="right" vertical="center" indent="1"/>
    </xf>
    <xf numFmtId="3" fontId="21" fillId="3" borderId="134" xfId="20" applyNumberFormat="1" applyFont="1" applyFill="1" applyBorder="1">
      <alignment horizontal="right" vertical="center" indent="1"/>
    </xf>
    <xf numFmtId="3" fontId="3" fillId="0" borderId="46" xfId="10" applyNumberFormat="1" applyBorder="1" applyAlignment="1">
      <alignment vertical="center"/>
    </xf>
    <xf numFmtId="0" fontId="3" fillId="0" borderId="46" xfId="10" applyBorder="1" applyAlignment="1">
      <alignment vertical="center"/>
    </xf>
    <xf numFmtId="0" fontId="3" fillId="0" borderId="0" xfId="10" applyAlignment="1">
      <alignment horizontal="center"/>
    </xf>
    <xf numFmtId="3" fontId="3" fillId="0" borderId="0" xfId="10" applyNumberFormat="1" applyAlignment="1">
      <alignment vertical="center"/>
    </xf>
    <xf numFmtId="49" fontId="1" fillId="0" borderId="0" xfId="10" applyNumberFormat="1" applyFont="1" applyBorder="1" applyAlignment="1">
      <alignment horizontal="left" vertical="center" wrapText="1" indent="1"/>
    </xf>
    <xf numFmtId="0" fontId="23" fillId="3" borderId="34" xfId="21" applyFont="1" applyFill="1" applyBorder="1" applyAlignment="1">
      <alignment horizontal="center" vertical="center" wrapText="1"/>
    </xf>
    <xf numFmtId="0" fontId="23" fillId="4" borderId="34" xfId="21" applyFont="1" applyFill="1" applyBorder="1" applyAlignment="1">
      <alignment horizontal="center" vertical="center" wrapText="1"/>
    </xf>
    <xf numFmtId="0" fontId="23" fillId="4" borderId="36" xfId="21" applyFont="1" applyFill="1" applyBorder="1" applyAlignment="1">
      <alignment horizontal="center" vertical="center" wrapText="1"/>
    </xf>
    <xf numFmtId="0" fontId="23" fillId="3" borderId="37" xfId="21" applyFont="1" applyFill="1" applyBorder="1" applyAlignment="1">
      <alignment horizontal="center" vertical="center" wrapText="1"/>
    </xf>
    <xf numFmtId="0" fontId="23" fillId="3" borderId="39" xfId="21" applyFont="1" applyFill="1" applyBorder="1" applyAlignment="1">
      <alignment horizontal="center" vertical="center" wrapText="1"/>
    </xf>
    <xf numFmtId="0" fontId="21" fillId="0" borderId="0" xfId="10" applyFont="1" applyBorder="1" applyAlignment="1">
      <alignment horizontal="right" readingOrder="2"/>
    </xf>
    <xf numFmtId="0" fontId="3" fillId="0" borderId="0" xfId="10" applyFont="1" applyBorder="1" applyAlignment="1">
      <alignment horizontal="center" vertical="center" wrapText="1"/>
    </xf>
    <xf numFmtId="0" fontId="21" fillId="4" borderId="23" xfId="19" applyFont="1" applyFill="1" applyBorder="1" applyAlignment="1">
      <alignment horizontal="center" vertical="center" wrapText="1" readingOrder="2"/>
    </xf>
    <xf numFmtId="0" fontId="23" fillId="4" borderId="23" xfId="21" applyFont="1" applyFill="1" applyBorder="1" applyAlignment="1">
      <alignment horizontal="center" vertical="center" wrapText="1"/>
    </xf>
    <xf numFmtId="3" fontId="23" fillId="3" borderId="23" xfId="20" applyNumberFormat="1" applyFont="1" applyFill="1" applyBorder="1" applyAlignment="1">
      <alignment horizontal="center" vertical="center"/>
    </xf>
    <xf numFmtId="0" fontId="23" fillId="4" borderId="34" xfId="21" applyFont="1" applyFill="1" applyBorder="1" applyAlignment="1">
      <alignment horizontal="left" vertical="center" wrapText="1" indent="1"/>
    </xf>
    <xf numFmtId="0" fontId="23" fillId="4" borderId="36" xfId="21" applyFont="1" applyFill="1" applyBorder="1" applyAlignment="1">
      <alignment horizontal="left" vertical="center" wrapText="1" indent="1"/>
    </xf>
    <xf numFmtId="0" fontId="23" fillId="3" borderId="34" xfId="21" applyFont="1" applyFill="1" applyBorder="1" applyAlignment="1">
      <alignment horizontal="left" vertical="center" wrapText="1" indent="1"/>
    </xf>
    <xf numFmtId="0" fontId="23" fillId="4" borderId="51" xfId="0" applyFont="1" applyFill="1" applyBorder="1" applyAlignment="1">
      <alignment horizontal="center" vertical="top" readingOrder="2"/>
    </xf>
    <xf numFmtId="0" fontId="21" fillId="4" borderId="45" xfId="0" applyFont="1" applyFill="1" applyBorder="1" applyAlignment="1">
      <alignment horizontal="center" readingOrder="2"/>
    </xf>
    <xf numFmtId="0" fontId="21" fillId="4" borderId="23" xfId="19" applyFont="1" applyFill="1" applyBorder="1" applyAlignment="1">
      <alignment horizontal="center" vertical="center" wrapText="1" readingOrder="2"/>
    </xf>
    <xf numFmtId="0" fontId="23" fillId="4" borderId="23" xfId="21" applyFont="1" applyFill="1" applyBorder="1" applyAlignment="1">
      <alignment horizontal="center" vertical="center" wrapText="1"/>
    </xf>
    <xf numFmtId="3" fontId="32" fillId="0" borderId="0" xfId="10" applyNumberFormat="1" applyFont="1"/>
    <xf numFmtId="3" fontId="21" fillId="3" borderId="45" xfId="10" applyNumberFormat="1" applyFont="1" applyFill="1" applyBorder="1" applyAlignment="1">
      <alignment horizontal="right" vertical="center" indent="1"/>
    </xf>
    <xf numFmtId="0" fontId="23" fillId="3" borderId="45" xfId="21" applyFont="1" applyFill="1" applyBorder="1" applyAlignment="1">
      <alignment horizontal="left" vertical="center" wrapText="1" indent="1"/>
    </xf>
    <xf numFmtId="0" fontId="23" fillId="0" borderId="0" xfId="0" applyFont="1" applyAlignment="1">
      <alignment vertical="center"/>
    </xf>
    <xf numFmtId="0" fontId="21" fillId="3" borderId="23" xfId="19" applyFont="1" applyFill="1" applyBorder="1" applyAlignment="1">
      <alignment horizontal="right" vertical="center" wrapText="1" indent="4" readingOrder="2"/>
    </xf>
    <xf numFmtId="3" fontId="21" fillId="3" borderId="23" xfId="20" applyNumberFormat="1" applyFont="1" applyFill="1" applyBorder="1" applyAlignment="1">
      <alignment horizontal="left" vertical="center" indent="4"/>
    </xf>
    <xf numFmtId="0" fontId="21" fillId="3" borderId="50" xfId="19" applyFont="1" applyFill="1" applyBorder="1" applyAlignment="1">
      <alignment horizontal="right" vertical="center" wrapText="1" indent="1" readingOrder="2"/>
    </xf>
    <xf numFmtId="0" fontId="23" fillId="3" borderId="50" xfId="19" applyFont="1" applyFill="1" applyBorder="1" applyAlignment="1">
      <alignment horizontal="left" vertical="center" wrapText="1" indent="1" readingOrder="2"/>
    </xf>
    <xf numFmtId="0" fontId="21" fillId="3" borderId="53" xfId="19" applyFont="1" applyFill="1" applyBorder="1" applyAlignment="1">
      <alignment horizontal="right" vertical="center" wrapText="1" indent="1" readingOrder="2"/>
    </xf>
    <xf numFmtId="3" fontId="21" fillId="3" borderId="44" xfId="20" applyNumberFormat="1" applyFont="1" applyFill="1" applyBorder="1" applyAlignment="1">
      <alignment horizontal="right" vertical="center" indent="1"/>
    </xf>
    <xf numFmtId="0" fontId="23" fillId="3" borderId="53" xfId="19" applyFont="1" applyFill="1" applyBorder="1" applyAlignment="1">
      <alignment horizontal="left" vertical="center" wrapText="1" indent="1" readingOrder="2"/>
    </xf>
    <xf numFmtId="0" fontId="21" fillId="4" borderId="30" xfId="19" applyFont="1" applyFill="1" applyBorder="1" applyAlignment="1">
      <alignment horizontal="right" vertical="center" wrapText="1" indent="1" readingOrder="2"/>
    </xf>
    <xf numFmtId="0" fontId="23" fillId="4" borderId="31" xfId="19" applyFont="1" applyFill="1" applyBorder="1" applyAlignment="1">
      <alignment horizontal="left" vertical="center" wrapText="1" indent="1" readingOrder="2"/>
    </xf>
    <xf numFmtId="0" fontId="21" fillId="4" borderId="53" xfId="19" applyFont="1" applyFill="1" applyBorder="1" applyAlignment="1">
      <alignment horizontal="right" vertical="center" wrapText="1" indent="1" readingOrder="2"/>
    </xf>
    <xf numFmtId="0" fontId="23" fillId="4" borderId="36" xfId="19" applyFont="1" applyFill="1" applyBorder="1" applyAlignment="1">
      <alignment horizontal="left" vertical="center" wrapText="1" indent="1" readingOrder="2"/>
    </xf>
    <xf numFmtId="0" fontId="23" fillId="3" borderId="30" xfId="19" applyFont="1" applyFill="1" applyBorder="1" applyAlignment="1">
      <alignment horizontal="left" vertical="center" wrapText="1" indent="1" readingOrder="2"/>
    </xf>
    <xf numFmtId="0" fontId="21" fillId="4" borderId="39" xfId="19" applyFont="1" applyFill="1" applyBorder="1">
      <alignment horizontal="right" vertical="center" wrapText="1" indent="1" readingOrder="2"/>
    </xf>
    <xf numFmtId="0" fontId="23" fillId="4" borderId="39" xfId="21" applyFont="1" applyFill="1" applyBorder="1">
      <alignment horizontal="left" vertical="center" wrapText="1" indent="1"/>
    </xf>
    <xf numFmtId="3" fontId="3" fillId="3" borderId="23" xfId="20" applyNumberFormat="1" applyFont="1" applyFill="1" applyBorder="1">
      <alignment horizontal="right" vertical="center" indent="1"/>
    </xf>
    <xf numFmtId="3" fontId="3" fillId="4" borderId="51" xfId="20" applyNumberFormat="1" applyFont="1" applyFill="1" applyBorder="1">
      <alignment horizontal="right" vertical="center" indent="1"/>
    </xf>
    <xf numFmtId="49" fontId="3" fillId="3" borderId="45" xfId="20" applyNumberFormat="1" applyFont="1" applyFill="1" applyBorder="1">
      <alignment horizontal="right" vertical="center" indent="1"/>
    </xf>
    <xf numFmtId="3" fontId="3" fillId="3" borderId="45" xfId="20" applyNumberFormat="1" applyFont="1" applyFill="1" applyBorder="1">
      <alignment horizontal="right" vertical="center" indent="1"/>
    </xf>
    <xf numFmtId="3" fontId="3" fillId="4" borderId="23" xfId="18" applyNumberFormat="1" applyFont="1" applyFill="1" applyBorder="1">
      <alignment horizontal="right" vertical="center" indent="1"/>
    </xf>
    <xf numFmtId="3" fontId="3" fillId="4" borderId="23" xfId="20" applyNumberFormat="1" applyFont="1" applyFill="1" applyBorder="1">
      <alignment horizontal="right" vertical="center" indent="1"/>
    </xf>
    <xf numFmtId="0" fontId="29" fillId="3" borderId="31" xfId="21" applyFont="1" applyFill="1" applyBorder="1" applyAlignment="1">
      <alignment horizontal="left" vertical="center" wrapText="1" indent="1"/>
    </xf>
    <xf numFmtId="0" fontId="29" fillId="3" borderId="34" xfId="21" applyFont="1" applyFill="1" applyBorder="1" applyAlignment="1">
      <alignment horizontal="left" vertical="center" wrapText="1" indent="1"/>
    </xf>
    <xf numFmtId="0" fontId="8" fillId="4" borderId="23" xfId="12" applyFont="1" applyFill="1" applyBorder="1" applyAlignment="1">
      <alignment horizontal="right" vertical="center" wrapText="1" indent="2" readingOrder="1"/>
    </xf>
    <xf numFmtId="3" fontId="21" fillId="4" borderId="23" xfId="12" applyNumberFormat="1" applyFont="1" applyFill="1" applyBorder="1" applyAlignment="1">
      <alignment horizontal="left" vertical="center" wrapText="1" indent="1" readingOrder="1"/>
    </xf>
    <xf numFmtId="0" fontId="23" fillId="9" borderId="23" xfId="0" applyFont="1" applyFill="1" applyBorder="1" applyAlignment="1">
      <alignment horizontal="left" vertical="center" wrapText="1" indent="2" readingOrder="1"/>
    </xf>
    <xf numFmtId="3" fontId="9" fillId="3" borderId="31" xfId="20" applyNumberFormat="1" applyFont="1" applyFill="1" applyBorder="1" applyAlignment="1">
      <alignment horizontal="right" vertical="center" indent="1"/>
    </xf>
    <xf numFmtId="0" fontId="23" fillId="3" borderId="31" xfId="21" applyFont="1" applyFill="1" applyBorder="1" applyAlignment="1">
      <alignment horizontal="left" vertical="center" wrapText="1" indent="2"/>
    </xf>
    <xf numFmtId="0" fontId="23" fillId="0" borderId="34" xfId="21" applyFont="1" applyFill="1" applyBorder="1" applyAlignment="1">
      <alignment horizontal="left" vertical="center" wrapText="1" indent="2"/>
    </xf>
    <xf numFmtId="0" fontId="23" fillId="0" borderId="36" xfId="21" applyFont="1" applyFill="1" applyBorder="1" applyAlignment="1">
      <alignment horizontal="left" vertical="center" wrapText="1" indent="2"/>
    </xf>
    <xf numFmtId="0" fontId="62" fillId="0" borderId="41" xfId="0" applyFont="1" applyBorder="1" applyAlignment="1">
      <alignment horizontal="center" vertical="center" wrapText="1"/>
    </xf>
    <xf numFmtId="0" fontId="23" fillId="0" borderId="42" xfId="21" applyFont="1" applyFill="1" applyBorder="1" applyAlignment="1">
      <alignment horizontal="center" vertical="center" wrapText="1"/>
    </xf>
    <xf numFmtId="0" fontId="23" fillId="3" borderId="36" xfId="21" applyFont="1" applyFill="1" applyBorder="1" applyAlignment="1">
      <alignment horizontal="left" vertical="center" wrapText="1" indent="2"/>
    </xf>
    <xf numFmtId="0" fontId="21" fillId="4" borderId="23" xfId="12" applyFont="1" applyFill="1" applyBorder="1" applyAlignment="1">
      <alignment horizontal="center" vertical="center" wrapText="1" readingOrder="2"/>
    </xf>
    <xf numFmtId="0" fontId="21" fillId="4" borderId="23" xfId="20" applyFont="1" applyFill="1" applyBorder="1" applyAlignment="1">
      <alignment horizontal="right" vertical="center" indent="1"/>
    </xf>
    <xf numFmtId="0" fontId="21" fillId="4" borderId="23" xfId="20" applyNumberFormat="1" applyFont="1" applyFill="1" applyBorder="1" applyAlignment="1">
      <alignment horizontal="right" vertical="center" indent="1"/>
    </xf>
    <xf numFmtId="0" fontId="23" fillId="3" borderId="18" xfId="12" applyFont="1" applyFill="1" applyBorder="1" applyAlignment="1">
      <alignment horizontal="left" vertical="center" wrapText="1" indent="2" readingOrder="1"/>
    </xf>
    <xf numFmtId="0" fontId="23" fillId="4" borderId="120" xfId="12" applyFont="1" applyFill="1" applyBorder="1" applyAlignment="1">
      <alignment horizontal="left" vertical="center" wrapText="1" indent="2" readingOrder="1"/>
    </xf>
    <xf numFmtId="0" fontId="23" fillId="3" borderId="120" xfId="12" applyFont="1" applyFill="1" applyBorder="1" applyAlignment="1">
      <alignment horizontal="left" vertical="center" wrapText="1" indent="2" readingOrder="1"/>
    </xf>
    <xf numFmtId="0" fontId="23" fillId="4" borderId="122" xfId="12" applyFont="1" applyFill="1" applyBorder="1" applyAlignment="1">
      <alignment horizontal="left" vertical="center" wrapText="1" indent="2" readingOrder="1"/>
    </xf>
    <xf numFmtId="0" fontId="23" fillId="3" borderId="41" xfId="12" applyFont="1" applyFill="1" applyBorder="1" applyAlignment="1">
      <alignment horizontal="center" vertical="center" wrapText="1" readingOrder="1"/>
    </xf>
    <xf numFmtId="0" fontId="62" fillId="0" borderId="45" xfId="0" applyFont="1" applyBorder="1" applyAlignment="1">
      <alignment horizontal="right" vertical="center" wrapText="1" indent="2" readingOrder="2"/>
    </xf>
    <xf numFmtId="0" fontId="21" fillId="4" borderId="63" xfId="12" applyFont="1" applyFill="1" applyBorder="1" applyAlignment="1">
      <alignment horizontal="right" vertical="center" wrapText="1" indent="2" readingOrder="2"/>
    </xf>
    <xf numFmtId="0" fontId="62" fillId="0" borderId="44" xfId="0" applyFont="1" applyBorder="1" applyAlignment="1">
      <alignment horizontal="right" vertical="center" wrapText="1" indent="2" readingOrder="2"/>
    </xf>
    <xf numFmtId="0" fontId="23" fillId="0" borderId="45" xfId="21" applyFont="1" applyFill="1" applyBorder="1" applyAlignment="1">
      <alignment horizontal="left" vertical="center" wrapText="1" indent="2"/>
    </xf>
    <xf numFmtId="0" fontId="23" fillId="4" borderId="44" xfId="12" applyFont="1" applyFill="1" applyBorder="1" applyAlignment="1">
      <alignment horizontal="left" vertical="center" wrapText="1" indent="2" readingOrder="1"/>
    </xf>
    <xf numFmtId="0" fontId="23" fillId="0" borderId="44" xfId="21" applyFont="1" applyFill="1" applyBorder="1" applyAlignment="1">
      <alignment horizontal="left" vertical="center" wrapText="1" indent="2"/>
    </xf>
    <xf numFmtId="0" fontId="21" fillId="0" borderId="45" xfId="10" applyFont="1" applyBorder="1" applyAlignment="1">
      <alignment horizontal="right" vertical="center" wrapText="1" indent="2" readingOrder="2"/>
    </xf>
    <xf numFmtId="0" fontId="21" fillId="4" borderId="44" xfId="20" applyFont="1" applyFill="1" applyBorder="1" applyAlignment="1">
      <alignment horizontal="right" vertical="center" wrapText="1" indent="2" readingOrder="2"/>
    </xf>
    <xf numFmtId="0" fontId="62" fillId="0" borderId="44" xfId="0" applyFont="1" applyBorder="1" applyAlignment="1">
      <alignment horizontal="right" vertical="center" wrapText="1" indent="2"/>
    </xf>
    <xf numFmtId="0" fontId="55" fillId="0" borderId="0" xfId="10" applyFont="1" applyBorder="1" applyAlignment="1">
      <alignment horizontal="right" vertical="top" wrapText="1" indent="1" readingOrder="2"/>
    </xf>
    <xf numFmtId="0" fontId="2" fillId="0" borderId="0" xfId="10" applyFont="1" applyBorder="1" applyAlignment="1">
      <alignment horizontal="left" vertical="top" wrapText="1" indent="1"/>
    </xf>
    <xf numFmtId="0" fontId="23" fillId="3" borderId="23" xfId="21" applyFont="1" applyFill="1" applyBorder="1" applyAlignment="1">
      <alignment horizontal="left" vertical="center" wrapText="1" indent="4"/>
    </xf>
    <xf numFmtId="3" fontId="3" fillId="4" borderId="140" xfId="10" applyNumberFormat="1" applyFont="1" applyFill="1" applyBorder="1" applyAlignment="1">
      <alignment horizontal="right" vertical="center" indent="1"/>
    </xf>
    <xf numFmtId="3" fontId="3" fillId="4" borderId="141" xfId="10" applyNumberFormat="1" applyFont="1" applyFill="1" applyBorder="1" applyAlignment="1">
      <alignment horizontal="right" vertical="center" indent="1"/>
    </xf>
    <xf numFmtId="3" fontId="3" fillId="4" borderId="142" xfId="10" applyNumberFormat="1" applyFont="1" applyFill="1" applyBorder="1" applyAlignment="1">
      <alignment horizontal="right" vertical="center" indent="1"/>
    </xf>
    <xf numFmtId="0" fontId="9" fillId="0" borderId="0" xfId="10" applyFont="1" applyBorder="1"/>
    <xf numFmtId="3" fontId="21" fillId="0" borderId="41" xfId="10" applyNumberFormat="1" applyFont="1" applyBorder="1" applyAlignment="1">
      <alignment horizontal="right" vertical="center" indent="1"/>
    </xf>
    <xf numFmtId="3" fontId="21" fillId="0" borderId="23" xfId="10" applyNumberFormat="1" applyFont="1" applyBorder="1" applyAlignment="1">
      <alignment horizontal="right" vertical="center" indent="1"/>
    </xf>
    <xf numFmtId="3" fontId="21" fillId="3" borderId="41" xfId="12" applyNumberFormat="1" applyFont="1" applyFill="1" applyBorder="1" applyAlignment="1">
      <alignment horizontal="right" vertical="center" indent="1"/>
    </xf>
    <xf numFmtId="0" fontId="21" fillId="0" borderId="128" xfId="10" applyFont="1" applyBorder="1" applyAlignment="1">
      <alignment horizontal="right" vertical="center" wrapText="1" indent="1" readingOrder="2"/>
    </xf>
    <xf numFmtId="0" fontId="21" fillId="4" borderId="31" xfId="20" applyFont="1" applyFill="1" applyBorder="1" applyAlignment="1">
      <alignment horizontal="right" vertical="center" wrapText="1" indent="1" readingOrder="2"/>
    </xf>
    <xf numFmtId="0" fontId="23" fillId="4" borderId="143" xfId="12" applyFont="1" applyFill="1" applyBorder="1" applyAlignment="1">
      <alignment horizontal="left" vertical="center" wrapText="1" indent="1" readingOrder="1"/>
    </xf>
    <xf numFmtId="0" fontId="23" fillId="3" borderId="45" xfId="21" applyFont="1" applyFill="1" applyBorder="1" applyAlignment="1">
      <alignment horizontal="left" vertical="center" wrapText="1" indent="2"/>
    </xf>
    <xf numFmtId="0" fontId="23" fillId="4" borderId="45" xfId="21" applyFont="1" applyFill="1" applyBorder="1" applyAlignment="1">
      <alignment horizontal="left" vertical="center" wrapText="1" indent="2"/>
    </xf>
    <xf numFmtId="0" fontId="21" fillId="3" borderId="45" xfId="19" applyFont="1" applyFill="1" applyBorder="1" applyAlignment="1">
      <alignment horizontal="right" vertical="center" wrapText="1" indent="2" readingOrder="2"/>
    </xf>
    <xf numFmtId="0" fontId="21" fillId="4" borderId="45" xfId="19" applyFont="1" applyFill="1" applyBorder="1" applyAlignment="1">
      <alignment horizontal="right" vertical="center" wrapText="1" indent="2" readingOrder="2"/>
    </xf>
    <xf numFmtId="49" fontId="21" fillId="3" borderId="31" xfId="19" applyNumberFormat="1" applyFont="1" applyFill="1" applyBorder="1" applyAlignment="1">
      <alignment horizontal="right" vertical="center" wrapText="1" indent="2" readingOrder="2"/>
    </xf>
    <xf numFmtId="0" fontId="21" fillId="3" borderId="23" xfId="19" applyFont="1" applyFill="1" applyBorder="1" applyAlignment="1">
      <alignment horizontal="right" vertical="center" wrapText="1" indent="2" readingOrder="2"/>
    </xf>
    <xf numFmtId="0" fontId="21" fillId="4" borderId="23" xfId="19" applyFont="1" applyFill="1" applyBorder="1" applyAlignment="1">
      <alignment horizontal="right" vertical="center" wrapText="1" indent="2" readingOrder="2"/>
    </xf>
    <xf numFmtId="0" fontId="23" fillId="3" borderId="23" xfId="21" applyFont="1" applyFill="1" applyBorder="1" applyAlignment="1">
      <alignment horizontal="left" vertical="center" wrapText="1" indent="2"/>
    </xf>
    <xf numFmtId="0" fontId="23" fillId="4" borderId="23" xfId="21" applyFont="1" applyFill="1" applyBorder="1" applyAlignment="1">
      <alignment horizontal="left" vertical="center" wrapText="1" indent="2"/>
    </xf>
    <xf numFmtId="3" fontId="21" fillId="4" borderId="51" xfId="20" applyNumberFormat="1" applyFont="1" applyFill="1" applyBorder="1" applyAlignment="1">
      <alignment horizontal="right" vertical="center" indent="1"/>
    </xf>
    <xf numFmtId="3" fontId="21" fillId="0" borderId="23" xfId="20" applyNumberFormat="1" applyFont="1" applyFill="1" applyBorder="1" applyAlignment="1">
      <alignment horizontal="right" vertical="center" indent="1"/>
    </xf>
    <xf numFmtId="0" fontId="21" fillId="4" borderId="36" xfId="19" applyFont="1" applyFill="1" applyBorder="1" applyAlignment="1">
      <alignment horizontal="left" vertical="center" wrapText="1" indent="2" readingOrder="2"/>
    </xf>
    <xf numFmtId="0" fontId="3" fillId="4" borderId="0" xfId="0" applyFont="1" applyFill="1" applyBorder="1" applyAlignment="1">
      <alignment vertical="center"/>
    </xf>
    <xf numFmtId="0" fontId="21" fillId="0" borderId="36" xfId="19" applyFont="1" applyFill="1" applyBorder="1" applyAlignment="1">
      <alignment horizontal="right" vertical="center" wrapText="1" indent="2" readingOrder="2"/>
    </xf>
    <xf numFmtId="3" fontId="3" fillId="0" borderId="36" xfId="20" applyNumberFormat="1" applyFont="1" applyFill="1" applyBorder="1">
      <alignment horizontal="right" vertical="center" indent="1"/>
    </xf>
    <xf numFmtId="0" fontId="19" fillId="0" borderId="36" xfId="21" applyFont="1" applyFill="1" applyBorder="1" applyAlignment="1">
      <alignment horizontal="left" vertical="center" wrapText="1" indent="2"/>
    </xf>
    <xf numFmtId="0" fontId="3" fillId="0" borderId="0" xfId="0" applyFont="1" applyFill="1" applyBorder="1" applyAlignment="1">
      <alignment vertical="center"/>
    </xf>
    <xf numFmtId="0" fontId="21" fillId="0" borderId="23" xfId="19" applyFont="1" applyFill="1" applyBorder="1" applyAlignment="1">
      <alignment horizontal="center" vertical="center" wrapText="1" readingOrder="2"/>
    </xf>
    <xf numFmtId="3" fontId="21" fillId="0" borderId="23" xfId="18" applyNumberFormat="1" applyFont="1" applyFill="1" applyBorder="1">
      <alignment horizontal="right" vertical="center" indent="1"/>
    </xf>
    <xf numFmtId="0" fontId="23" fillId="0" borderId="23" xfId="21" applyFont="1" applyFill="1" applyBorder="1" applyAlignment="1">
      <alignment horizontal="center" vertical="center" wrapText="1"/>
    </xf>
    <xf numFmtId="0" fontId="21" fillId="0" borderId="34" xfId="19" applyFont="1" applyFill="1" applyBorder="1" applyAlignment="1">
      <alignment horizontal="right" vertical="center" wrapText="1" indent="2" readingOrder="2"/>
    </xf>
    <xf numFmtId="3" fontId="3" fillId="0" borderId="34" xfId="20" applyNumberFormat="1" applyFont="1" applyFill="1" applyBorder="1">
      <alignment horizontal="right" vertical="center" indent="1"/>
    </xf>
    <xf numFmtId="0" fontId="19" fillId="0" borderId="34" xfId="21" applyFont="1" applyFill="1" applyBorder="1" applyAlignment="1">
      <alignment horizontal="left" vertical="center" wrapText="1" indent="2"/>
    </xf>
    <xf numFmtId="0" fontId="21" fillId="0" borderId="31" xfId="19" applyFont="1" applyFill="1" applyBorder="1" applyAlignment="1">
      <alignment horizontal="right" vertical="center" wrapText="1" indent="2" readingOrder="2"/>
    </xf>
    <xf numFmtId="3" fontId="3" fillId="0" borderId="31" xfId="20" applyNumberFormat="1" applyFont="1" applyFill="1" applyBorder="1">
      <alignment horizontal="right" vertical="center" indent="1"/>
    </xf>
    <xf numFmtId="0" fontId="19" fillId="0" borderId="31" xfId="21" applyFont="1" applyFill="1" applyBorder="1" applyAlignment="1">
      <alignment horizontal="left" vertical="center" wrapText="1" indent="2"/>
    </xf>
    <xf numFmtId="3" fontId="21" fillId="0" borderId="23" xfId="20" applyNumberFormat="1" applyFont="1" applyFill="1" applyBorder="1">
      <alignment horizontal="right" vertical="center" indent="1"/>
    </xf>
    <xf numFmtId="3" fontId="21" fillId="3" borderId="134" xfId="20" applyNumberFormat="1" applyFont="1" applyFill="1" applyBorder="1" applyAlignment="1">
      <alignment horizontal="center" vertical="center"/>
    </xf>
    <xf numFmtId="0" fontId="21" fillId="0" borderId="51" xfId="19" applyFont="1" applyFill="1" applyBorder="1" applyAlignment="1">
      <alignment horizontal="center" vertical="center" wrapText="1" readingOrder="2"/>
    </xf>
    <xf numFmtId="3" fontId="21" fillId="0" borderId="51" xfId="20" applyNumberFormat="1" applyFont="1" applyFill="1" applyBorder="1" applyAlignment="1">
      <alignment horizontal="center" vertical="center"/>
    </xf>
    <xf numFmtId="0" fontId="23" fillId="0" borderId="51" xfId="21" applyFont="1" applyFill="1" applyBorder="1" applyAlignment="1">
      <alignment horizontal="center" vertical="center" wrapText="1"/>
    </xf>
    <xf numFmtId="0" fontId="21" fillId="4" borderId="51" xfId="11" applyFont="1" applyFill="1" applyBorder="1" applyAlignment="1">
      <alignment horizontal="center" vertical="center" wrapText="1"/>
    </xf>
    <xf numFmtId="0" fontId="21" fillId="0" borderId="144" xfId="19" applyFont="1" applyFill="1" applyBorder="1" applyAlignment="1">
      <alignment horizontal="right" vertical="center" wrapText="1" indent="1" readingOrder="2"/>
    </xf>
    <xf numFmtId="3" fontId="21" fillId="0" borderId="144" xfId="18" applyNumberFormat="1" applyFont="1" applyFill="1" applyBorder="1" applyAlignment="1">
      <alignment horizontal="right" vertical="center" indent="1"/>
    </xf>
    <xf numFmtId="0" fontId="23" fillId="0" borderId="144" xfId="21" applyFont="1" applyFill="1" applyBorder="1" applyAlignment="1">
      <alignment horizontal="left" vertical="center" wrapText="1" indent="1"/>
    </xf>
    <xf numFmtId="0" fontId="21" fillId="4" borderId="144" xfId="19" applyFont="1" applyFill="1" applyBorder="1" applyAlignment="1">
      <alignment horizontal="right" vertical="center" wrapText="1" indent="1" readingOrder="2"/>
    </xf>
    <xf numFmtId="3" fontId="21" fillId="4" borderId="144" xfId="18" applyNumberFormat="1" applyFont="1" applyFill="1" applyBorder="1" applyAlignment="1">
      <alignment horizontal="right" vertical="center" indent="1"/>
    </xf>
    <xf numFmtId="0" fontId="23" fillId="4" borderId="144" xfId="21" applyFont="1" applyFill="1" applyBorder="1" applyAlignment="1">
      <alignment horizontal="left" vertical="center" wrapText="1" indent="1"/>
    </xf>
    <xf numFmtId="0" fontId="21" fillId="3" borderId="144" xfId="19" applyFont="1" applyFill="1" applyBorder="1" applyAlignment="1">
      <alignment horizontal="right" vertical="center" wrapText="1" indent="1" readingOrder="2"/>
    </xf>
    <xf numFmtId="3" fontId="21" fillId="3" borderId="144" xfId="18" applyNumberFormat="1" applyFont="1" applyFill="1" applyBorder="1" applyAlignment="1">
      <alignment horizontal="right" vertical="center" indent="1"/>
    </xf>
    <xf numFmtId="0" fontId="23" fillId="3" borderId="144" xfId="21" applyFont="1" applyFill="1" applyBorder="1" applyAlignment="1">
      <alignment horizontal="left" vertical="center" wrapText="1" indent="1"/>
    </xf>
    <xf numFmtId="3" fontId="21" fillId="3" borderId="144" xfId="18" applyNumberFormat="1" applyFont="1" applyFill="1" applyBorder="1">
      <alignment horizontal="right" vertical="center" indent="1"/>
    </xf>
    <xf numFmtId="3" fontId="21" fillId="4" borderId="144" xfId="18" applyNumberFormat="1" applyFont="1" applyFill="1" applyBorder="1">
      <alignment horizontal="right" vertical="center" indent="1"/>
    </xf>
    <xf numFmtId="0" fontId="21" fillId="4" borderId="144" xfId="17" applyFont="1" applyFill="1" applyBorder="1" applyAlignment="1">
      <alignment horizontal="right" vertical="center" wrapText="1" indent="1"/>
    </xf>
    <xf numFmtId="3" fontId="21" fillId="4" borderId="144" xfId="20" applyNumberFormat="1" applyFont="1" applyFill="1" applyBorder="1">
      <alignment horizontal="right" vertical="center" indent="1"/>
    </xf>
    <xf numFmtId="0" fontId="23" fillId="4" borderId="144" xfId="17" applyFont="1" applyFill="1" applyBorder="1" applyAlignment="1">
      <alignment horizontal="left" vertical="center" wrapText="1" indent="1"/>
    </xf>
    <xf numFmtId="3" fontId="21" fillId="4" borderId="144" xfId="17" applyNumberFormat="1" applyFont="1" applyFill="1" applyBorder="1" applyAlignment="1">
      <alignment horizontal="left" vertical="center" wrapText="1" indent="1"/>
    </xf>
    <xf numFmtId="3" fontId="21" fillId="3" borderId="144" xfId="20" applyNumberFormat="1" applyFont="1" applyFill="1" applyBorder="1" applyAlignment="1">
      <alignment horizontal="right" vertical="center" indent="1"/>
    </xf>
    <xf numFmtId="0" fontId="23" fillId="3" borderId="145" xfId="19" applyFont="1" applyFill="1" applyBorder="1" applyAlignment="1">
      <alignment horizontal="left" vertical="center" wrapText="1" indent="1" readingOrder="2"/>
    </xf>
    <xf numFmtId="3" fontId="21" fillId="4" borderId="144" xfId="20" applyNumberFormat="1" applyFont="1" applyFill="1" applyBorder="1" applyAlignment="1">
      <alignment horizontal="right" vertical="center" indent="1"/>
    </xf>
    <xf numFmtId="0" fontId="23" fillId="4" borderId="144" xfId="19" applyFont="1" applyFill="1" applyBorder="1" applyAlignment="1">
      <alignment horizontal="left" vertical="center" wrapText="1" indent="1" readingOrder="2"/>
    </xf>
    <xf numFmtId="3" fontId="21" fillId="4" borderId="23" xfId="0" applyNumberFormat="1" applyFont="1" applyFill="1" applyBorder="1" applyAlignment="1">
      <alignment horizontal="left" vertical="center" indent="1"/>
    </xf>
    <xf numFmtId="49" fontId="1" fillId="0" borderId="0" xfId="10" applyNumberFormat="1" applyFont="1" applyBorder="1" applyAlignment="1">
      <alignment horizontal="left" vertical="center" wrapText="1" indent="1"/>
    </xf>
    <xf numFmtId="0" fontId="23" fillId="0" borderId="0" xfId="10" applyFont="1" applyBorder="1" applyAlignment="1">
      <alignment horizontal="left"/>
    </xf>
    <xf numFmtId="0" fontId="3" fillId="0" borderId="0" xfId="10" applyFont="1" applyAlignment="1">
      <alignment horizontal="center"/>
    </xf>
    <xf numFmtId="0" fontId="23" fillId="4" borderId="37" xfId="17" applyFont="1" applyFill="1" applyBorder="1" applyAlignment="1">
      <alignment horizontal="center" vertical="center" wrapText="1"/>
    </xf>
    <xf numFmtId="0" fontId="23" fillId="4" borderId="39" xfId="17" applyFont="1" applyFill="1" applyBorder="1" applyAlignment="1">
      <alignment horizontal="center" vertical="center" wrapText="1"/>
    </xf>
    <xf numFmtId="0" fontId="23" fillId="3" borderId="31" xfId="21" applyFont="1" applyFill="1" applyBorder="1" applyAlignment="1">
      <alignment horizontal="center" vertical="center" wrapText="1"/>
    </xf>
    <xf numFmtId="0" fontId="23" fillId="3" borderId="34" xfId="21" applyFont="1" applyFill="1" applyBorder="1" applyAlignment="1">
      <alignment horizontal="center" vertical="center" wrapText="1"/>
    </xf>
    <xf numFmtId="0" fontId="7" fillId="0" borderId="0" xfId="2" applyFont="1" applyAlignment="1">
      <alignment horizontal="center" vertical="center" wrapText="1"/>
    </xf>
    <xf numFmtId="0" fontId="7" fillId="0" borderId="0" xfId="2" applyFont="1" applyAlignment="1">
      <alignment horizontal="center" vertical="center"/>
    </xf>
    <xf numFmtId="0" fontId="21" fillId="3" borderId="34" xfId="19" applyFont="1" applyFill="1" applyBorder="1" applyAlignment="1">
      <alignment horizontal="center" vertical="center" wrapText="1" readingOrder="2"/>
    </xf>
    <xf numFmtId="0" fontId="16" fillId="4" borderId="56" xfId="3" applyFont="1" applyFill="1" applyBorder="1">
      <alignment horizontal="right" vertical="center" wrapText="1"/>
    </xf>
    <xf numFmtId="0" fontId="16" fillId="4" borderId="57" xfId="3" applyFont="1" applyFill="1" applyBorder="1">
      <alignment horizontal="right" vertical="center" wrapText="1"/>
    </xf>
    <xf numFmtId="0" fontId="21" fillId="4" borderId="42" xfId="6" applyFont="1" applyFill="1" applyBorder="1" applyAlignment="1">
      <alignment horizontal="center" vertical="center" wrapText="1"/>
    </xf>
    <xf numFmtId="0" fontId="21" fillId="4" borderId="41" xfId="6" applyFont="1" applyFill="1" applyBorder="1" applyAlignment="1">
      <alignment horizontal="center" vertical="center" wrapText="1"/>
    </xf>
    <xf numFmtId="0" fontId="23" fillId="4" borderId="34" xfId="21" applyFont="1" applyFill="1" applyBorder="1" applyAlignment="1">
      <alignment horizontal="center" vertical="center" wrapText="1"/>
    </xf>
    <xf numFmtId="0" fontId="21" fillId="3" borderId="31" xfId="19" applyFont="1" applyFill="1" applyBorder="1" applyAlignment="1">
      <alignment horizontal="center" vertical="center" wrapText="1" readingOrder="2"/>
    </xf>
    <xf numFmtId="0" fontId="21" fillId="4" borderId="34" xfId="19" applyFont="1" applyFill="1" applyBorder="1" applyAlignment="1">
      <alignment horizontal="center" vertical="center" wrapText="1" readingOrder="2"/>
    </xf>
    <xf numFmtId="0" fontId="21" fillId="4" borderId="23" xfId="6" applyFont="1" applyFill="1" applyBorder="1" applyAlignment="1">
      <alignment horizontal="center" vertical="center" wrapText="1"/>
    </xf>
    <xf numFmtId="0" fontId="21" fillId="2" borderId="10" xfId="6" applyFont="1" applyBorder="1" applyAlignment="1">
      <alignment horizontal="center" vertical="center" wrapText="1"/>
    </xf>
    <xf numFmtId="0" fontId="21" fillId="2" borderId="7" xfId="6" applyFont="1" applyBorder="1" applyAlignment="1">
      <alignment horizontal="center" vertical="center" wrapText="1"/>
    </xf>
    <xf numFmtId="0" fontId="36" fillId="0" borderId="0" xfId="1" applyFont="1" applyAlignment="1">
      <alignment horizontal="center" vertical="center"/>
    </xf>
    <xf numFmtId="1" fontId="22" fillId="4" borderId="54" xfId="4" applyFont="1" applyFill="1" applyBorder="1">
      <alignment horizontal="left" vertical="center" wrapText="1"/>
    </xf>
    <xf numFmtId="1" fontId="22" fillId="4" borderId="55" xfId="4" applyFont="1" applyFill="1" applyBorder="1">
      <alignment horizontal="left" vertical="center" wrapText="1"/>
    </xf>
    <xf numFmtId="0" fontId="36" fillId="0" borderId="0" xfId="1" applyFont="1" applyAlignment="1">
      <alignment horizontal="center" vertical="center" readingOrder="2"/>
    </xf>
    <xf numFmtId="0" fontId="21" fillId="4" borderId="37" xfId="17" applyFont="1" applyFill="1" applyBorder="1" applyAlignment="1">
      <alignment horizontal="center" vertical="center" wrapText="1"/>
    </xf>
    <xf numFmtId="0" fontId="21" fillId="4" borderId="39" xfId="17" applyFont="1" applyFill="1" applyBorder="1" applyAlignment="1">
      <alignment horizontal="center" vertical="center" wrapText="1"/>
    </xf>
    <xf numFmtId="0" fontId="21" fillId="4" borderId="36" xfId="19" applyFont="1" applyFill="1" applyBorder="1" applyAlignment="1">
      <alignment horizontal="center" vertical="center" wrapText="1" readingOrder="2"/>
    </xf>
    <xf numFmtId="0" fontId="23" fillId="3" borderId="21" xfId="21" applyFont="1" applyFill="1" applyBorder="1" applyAlignment="1">
      <alignment horizontal="center" vertical="center" wrapText="1"/>
    </xf>
    <xf numFmtId="0" fontId="23" fillId="3" borderId="20" xfId="21" applyFont="1" applyFill="1" applyBorder="1" applyAlignment="1">
      <alignment horizontal="center" vertical="center" wrapText="1"/>
    </xf>
    <xf numFmtId="0" fontId="23" fillId="3" borderId="22" xfId="21" applyFont="1" applyFill="1" applyBorder="1" applyAlignment="1">
      <alignment horizontal="center" vertical="center" wrapText="1"/>
    </xf>
    <xf numFmtId="0" fontId="23" fillId="4" borderId="36" xfId="21" applyFont="1" applyFill="1" applyBorder="1" applyAlignment="1">
      <alignment horizontal="center" vertical="center" wrapText="1"/>
    </xf>
    <xf numFmtId="0" fontId="23" fillId="4" borderId="37" xfId="21" applyFont="1" applyFill="1" applyBorder="1" applyAlignment="1">
      <alignment horizontal="center" vertical="center" wrapText="1"/>
    </xf>
    <xf numFmtId="0" fontId="23" fillId="4" borderId="39" xfId="21" applyFont="1" applyFill="1" applyBorder="1" applyAlignment="1">
      <alignment horizontal="center" vertical="center" wrapText="1"/>
    </xf>
    <xf numFmtId="0" fontId="21" fillId="3" borderId="18" xfId="19" applyFont="1" applyFill="1" applyBorder="1" applyAlignment="1">
      <alignment horizontal="center" vertical="center" wrapText="1" readingOrder="2"/>
    </xf>
    <xf numFmtId="0" fontId="21" fillId="3" borderId="14" xfId="19" applyFont="1" applyFill="1" applyBorder="1" applyAlignment="1">
      <alignment horizontal="center" vertical="center" wrapText="1" readingOrder="2"/>
    </xf>
    <xf numFmtId="0" fontId="21" fillId="3" borderId="16" xfId="19" applyFont="1" applyFill="1" applyBorder="1" applyAlignment="1">
      <alignment horizontal="center" vertical="center" wrapText="1" readingOrder="2"/>
    </xf>
    <xf numFmtId="0" fontId="21" fillId="4" borderId="37" xfId="19" applyFont="1" applyFill="1" applyBorder="1" applyAlignment="1">
      <alignment horizontal="center" vertical="center" wrapText="1" readingOrder="2"/>
    </xf>
    <xf numFmtId="0" fontId="21" fillId="4" borderId="39" xfId="19" applyFont="1" applyFill="1" applyBorder="1" applyAlignment="1">
      <alignment horizontal="center" vertical="center" wrapText="1" readingOrder="2"/>
    </xf>
    <xf numFmtId="0" fontId="23" fillId="0" borderId="0" xfId="10" applyFont="1" applyAlignment="1">
      <alignment horizontal="left"/>
    </xf>
    <xf numFmtId="0" fontId="23" fillId="3" borderId="37" xfId="21" applyFont="1" applyFill="1" applyBorder="1" applyAlignment="1">
      <alignment horizontal="center" vertical="center" wrapText="1"/>
    </xf>
    <xf numFmtId="0" fontId="10" fillId="0" borderId="0" xfId="1" applyFont="1" applyAlignment="1">
      <alignment horizontal="center" vertical="center" readingOrder="2"/>
    </xf>
    <xf numFmtId="0" fontId="7" fillId="0" borderId="0" xfId="2" applyFont="1" applyBorder="1" applyAlignment="1">
      <alignment horizontal="center" vertical="center"/>
    </xf>
    <xf numFmtId="0" fontId="16" fillId="4" borderId="58" xfId="3" applyFont="1" applyFill="1" applyBorder="1" applyAlignment="1">
      <alignment horizontal="right" vertical="center" wrapText="1" indent="1"/>
    </xf>
    <xf numFmtId="0" fontId="16" fillId="4" borderId="135" xfId="3" applyFont="1" applyFill="1" applyBorder="1" applyAlignment="1">
      <alignment horizontal="right" vertical="center" wrapText="1" indent="1"/>
    </xf>
    <xf numFmtId="0" fontId="16" fillId="4" borderId="136" xfId="3" applyFont="1" applyFill="1" applyBorder="1" applyAlignment="1">
      <alignment horizontal="right" vertical="center" wrapText="1" indent="1"/>
    </xf>
    <xf numFmtId="0" fontId="16" fillId="4" borderId="137" xfId="3" applyFont="1" applyFill="1" applyBorder="1" applyAlignment="1">
      <alignment horizontal="right" vertical="center" wrapText="1" indent="1"/>
    </xf>
    <xf numFmtId="0" fontId="23" fillId="0" borderId="0" xfId="10" applyFont="1" applyBorder="1" applyAlignment="1">
      <alignment horizontal="left" vertical="center"/>
    </xf>
    <xf numFmtId="0" fontId="36" fillId="0" borderId="0" xfId="1" applyFont="1" applyBorder="1" applyAlignment="1">
      <alignment horizontal="center" vertical="center" wrapText="1"/>
    </xf>
    <xf numFmtId="0" fontId="36" fillId="0" borderId="0" xfId="1" applyFont="1" applyBorder="1" applyAlignment="1">
      <alignment horizontal="center" vertical="center"/>
    </xf>
    <xf numFmtId="0" fontId="36" fillId="0" borderId="0" xfId="1" applyFont="1" applyBorder="1" applyAlignment="1">
      <alignment horizontal="center" vertical="center" readingOrder="2"/>
    </xf>
    <xf numFmtId="0" fontId="21" fillId="4" borderId="34" xfId="10" applyFont="1" applyFill="1" applyBorder="1" applyAlignment="1">
      <alignment horizontal="center" vertical="center"/>
    </xf>
    <xf numFmtId="0" fontId="21" fillId="3" borderId="37" xfId="19" applyFont="1" applyFill="1" applyBorder="1" applyAlignment="1">
      <alignment horizontal="center" vertical="center" wrapText="1" readingOrder="2"/>
    </xf>
    <xf numFmtId="0" fontId="21" fillId="3" borderId="34" xfId="10" applyFont="1" applyFill="1" applyBorder="1"/>
    <xf numFmtId="0" fontId="22" fillId="4" borderId="60" xfId="10" applyFont="1" applyFill="1" applyBorder="1" applyAlignment="1">
      <alignment horizontal="left" vertical="center" wrapText="1" indent="1" readingOrder="1"/>
    </xf>
    <xf numFmtId="0" fontId="22" fillId="4" borderId="138" xfId="10" applyFont="1" applyFill="1" applyBorder="1" applyAlignment="1">
      <alignment horizontal="left" vertical="center" wrapText="1" indent="1" readingOrder="1"/>
    </xf>
    <xf numFmtId="0" fontId="22" fillId="4" borderId="112" xfId="10" applyFont="1" applyFill="1" applyBorder="1" applyAlignment="1">
      <alignment horizontal="left" vertical="center" wrapText="1" indent="1" readingOrder="1"/>
    </xf>
    <xf numFmtId="0" fontId="22" fillId="4" borderId="139" xfId="10" applyFont="1" applyFill="1" applyBorder="1" applyAlignment="1">
      <alignment horizontal="left" vertical="center" wrapText="1" indent="1" readingOrder="1"/>
    </xf>
    <xf numFmtId="0" fontId="7" fillId="0" borderId="0" xfId="10" applyFont="1" applyBorder="1" applyAlignment="1">
      <alignment horizontal="center" vertical="center" wrapText="1"/>
    </xf>
    <xf numFmtId="0" fontId="7" fillId="0" borderId="0" xfId="10" applyFont="1" applyBorder="1" applyAlignment="1">
      <alignment horizontal="center" vertical="center"/>
    </xf>
    <xf numFmtId="0" fontId="21" fillId="4" borderId="36" xfId="10" applyFont="1" applyFill="1" applyBorder="1" applyAlignment="1">
      <alignment horizontal="center" vertical="center"/>
    </xf>
    <xf numFmtId="0" fontId="21" fillId="3" borderId="39" xfId="10" applyFont="1" applyFill="1" applyBorder="1"/>
    <xf numFmtId="0" fontId="23" fillId="3" borderId="113" xfId="21" applyFont="1" applyFill="1" applyBorder="1" applyAlignment="1">
      <alignment horizontal="center" vertical="center" wrapText="1"/>
    </xf>
    <xf numFmtId="0" fontId="23" fillId="3" borderId="35" xfId="21" applyFont="1" applyFill="1" applyBorder="1" applyAlignment="1">
      <alignment horizontal="center" vertical="center" wrapText="1"/>
    </xf>
    <xf numFmtId="0" fontId="23" fillId="3" borderId="40" xfId="21" applyFont="1" applyFill="1" applyBorder="1" applyAlignment="1">
      <alignment horizontal="center" vertical="center" wrapText="1"/>
    </xf>
    <xf numFmtId="0" fontId="23" fillId="3" borderId="62" xfId="0" applyFont="1" applyFill="1" applyBorder="1" applyAlignment="1">
      <alignment horizontal="center" vertical="center"/>
    </xf>
    <xf numFmtId="0" fontId="23" fillId="3" borderId="63" xfId="0" applyFont="1" applyFill="1" applyBorder="1" applyAlignment="1">
      <alignment horizontal="center" vertical="center"/>
    </xf>
    <xf numFmtId="0" fontId="23" fillId="3" borderId="64" xfId="0" applyFont="1" applyFill="1" applyBorder="1" applyAlignment="1">
      <alignment horizontal="center" vertical="center"/>
    </xf>
    <xf numFmtId="0" fontId="23" fillId="4" borderId="51" xfId="0" applyFont="1" applyFill="1" applyBorder="1" applyAlignment="1">
      <alignment horizontal="center" vertical="top" wrapText="1" readingOrder="1"/>
    </xf>
    <xf numFmtId="0" fontId="21" fillId="3" borderId="62" xfId="19" applyFont="1" applyFill="1" applyBorder="1" applyAlignment="1">
      <alignment horizontal="center" vertical="center" wrapText="1" readingOrder="2"/>
    </xf>
    <xf numFmtId="0" fontId="21" fillId="3" borderId="63" xfId="19" applyFont="1" applyFill="1" applyBorder="1" applyAlignment="1">
      <alignment horizontal="center" vertical="center" wrapText="1" readingOrder="2"/>
    </xf>
    <xf numFmtId="0" fontId="21" fillId="3" borderId="64" xfId="19" applyFont="1" applyFill="1" applyBorder="1" applyAlignment="1">
      <alignment horizontal="center" vertical="center" wrapText="1" readingOrder="2"/>
    </xf>
    <xf numFmtId="0" fontId="22" fillId="4" borderId="60" xfId="0" applyFont="1" applyFill="1" applyBorder="1" applyAlignment="1">
      <alignment horizontal="left" vertical="center" wrapText="1" indent="1" readingOrder="1"/>
    </xf>
    <xf numFmtId="0" fontId="22" fillId="4" borderId="66" xfId="0" applyFont="1" applyFill="1" applyBorder="1" applyAlignment="1">
      <alignment horizontal="left" vertical="center" wrapText="1" indent="1" readingOrder="1"/>
    </xf>
    <xf numFmtId="0" fontId="22" fillId="4" borderId="61" xfId="0" applyFont="1" applyFill="1" applyBorder="1" applyAlignment="1">
      <alignment horizontal="left" vertical="center" wrapText="1" indent="1" readingOrder="1"/>
    </xf>
    <xf numFmtId="0" fontId="16" fillId="3" borderId="34" xfId="19" applyFont="1" applyFill="1" applyBorder="1" applyAlignment="1">
      <alignment horizontal="center" vertical="center" wrapText="1" readingOrder="2"/>
    </xf>
    <xf numFmtId="0" fontId="21" fillId="3" borderId="34" xfId="21" applyFont="1" applyFill="1" applyBorder="1" applyAlignment="1">
      <alignment horizontal="center" vertical="center" wrapText="1"/>
    </xf>
    <xf numFmtId="0" fontId="16" fillId="4" borderId="34" xfId="19" applyFont="1" applyFill="1" applyBorder="1" applyAlignment="1">
      <alignment horizontal="center" vertical="center" wrapText="1" readingOrder="2"/>
    </xf>
    <xf numFmtId="0" fontId="16" fillId="4" borderId="39" xfId="19" applyFont="1" applyFill="1" applyBorder="1" applyAlignment="1">
      <alignment horizontal="center" vertical="center" wrapText="1" readingOrder="2"/>
    </xf>
    <xf numFmtId="0" fontId="21" fillId="4" borderId="34" xfId="21" applyFont="1" applyFill="1" applyBorder="1" applyAlignment="1">
      <alignment horizontal="center" vertical="center" wrapText="1"/>
    </xf>
    <xf numFmtId="0" fontId="21" fillId="4" borderId="39" xfId="21" applyFont="1" applyFill="1" applyBorder="1" applyAlignment="1">
      <alignment horizontal="center" vertical="center" wrapText="1"/>
    </xf>
    <xf numFmtId="0" fontId="21" fillId="4" borderId="34" xfId="0" applyFont="1" applyFill="1" applyBorder="1"/>
    <xf numFmtId="0" fontId="16" fillId="3" borderId="37" xfId="19" applyFont="1" applyFill="1" applyBorder="1" applyAlignment="1">
      <alignment horizontal="center" vertical="center" wrapText="1" readingOrder="2"/>
    </xf>
    <xf numFmtId="0" fontId="16" fillId="3" borderId="34" xfId="0" applyFont="1" applyFill="1" applyBorder="1"/>
    <xf numFmtId="0" fontId="16" fillId="4" borderId="65" xfId="3" applyFont="1" applyFill="1" applyBorder="1" applyAlignment="1">
      <alignment horizontal="right" vertical="center" wrapText="1" indent="1"/>
    </xf>
    <xf numFmtId="0" fontId="16" fillId="4" borderId="59" xfId="3" applyFont="1" applyFill="1" applyBorder="1" applyAlignment="1">
      <alignment horizontal="right" vertical="center" wrapText="1" indent="1"/>
    </xf>
    <xf numFmtId="0" fontId="36" fillId="0" borderId="0" xfId="1" applyFont="1" applyBorder="1" applyAlignment="1">
      <alignment horizontal="center"/>
    </xf>
    <xf numFmtId="0" fontId="30" fillId="3" borderId="37" xfId="11" applyFont="1" applyFill="1" applyBorder="1" applyAlignment="1">
      <alignment horizontal="center" vertical="center"/>
    </xf>
    <xf numFmtId="0" fontId="30" fillId="3" borderId="34" xfId="11" applyFont="1" applyFill="1" applyBorder="1" applyAlignment="1">
      <alignment horizontal="center" vertical="center"/>
    </xf>
    <xf numFmtId="0" fontId="21" fillId="4" borderId="123" xfId="0" applyFont="1" applyFill="1" applyBorder="1" applyAlignment="1">
      <alignment horizontal="center" wrapText="1" readingOrder="2"/>
    </xf>
    <xf numFmtId="0" fontId="21" fillId="4" borderId="47" xfId="0" applyFont="1" applyFill="1" applyBorder="1" applyAlignment="1">
      <alignment horizontal="center" wrapText="1" readingOrder="2"/>
    </xf>
    <xf numFmtId="0" fontId="21" fillId="4" borderId="45" xfId="0" applyFont="1" applyFill="1" applyBorder="1" applyAlignment="1">
      <alignment horizontal="center" wrapText="1" readingOrder="1"/>
    </xf>
    <xf numFmtId="0" fontId="21" fillId="0" borderId="0" xfId="10" applyFont="1" applyBorder="1" applyAlignment="1">
      <alignment horizontal="right" readingOrder="2"/>
    </xf>
    <xf numFmtId="0" fontId="3" fillId="0" borderId="0" xfId="10" applyFont="1" applyBorder="1" applyAlignment="1">
      <alignment horizontal="center" vertical="center" wrapText="1"/>
    </xf>
    <xf numFmtId="0" fontId="3" fillId="0" borderId="0" xfId="10" applyFont="1" applyBorder="1" applyAlignment="1">
      <alignment horizontal="center"/>
    </xf>
    <xf numFmtId="0" fontId="21" fillId="3" borderId="39" xfId="19" applyFont="1" applyFill="1" applyBorder="1" applyAlignment="1">
      <alignment horizontal="center" vertical="center" wrapText="1" readingOrder="2"/>
    </xf>
    <xf numFmtId="0" fontId="23" fillId="3" borderId="37" xfId="0" applyFont="1" applyFill="1" applyBorder="1" applyAlignment="1">
      <alignment horizontal="center" vertical="center"/>
    </xf>
    <xf numFmtId="0" fontId="23" fillId="3" borderId="34" xfId="0" applyFont="1" applyFill="1" applyBorder="1" applyAlignment="1">
      <alignment horizontal="center" vertical="center"/>
    </xf>
    <xf numFmtId="0" fontId="23" fillId="3" borderId="39" xfId="0" applyFont="1" applyFill="1" applyBorder="1" applyAlignment="1">
      <alignment horizontal="center" vertical="center"/>
    </xf>
    <xf numFmtId="0" fontId="3" fillId="4" borderId="34" xfId="0" applyFont="1" applyFill="1" applyBorder="1"/>
    <xf numFmtId="0" fontId="23" fillId="4" borderId="51" xfId="0" applyFont="1" applyFill="1" applyBorder="1" applyAlignment="1">
      <alignment horizontal="center" vertical="center" wrapText="1" readingOrder="1"/>
    </xf>
    <xf numFmtId="49" fontId="21" fillId="3" borderId="37" xfId="19" applyNumberFormat="1" applyFont="1" applyFill="1" applyBorder="1" applyAlignment="1">
      <alignment horizontal="center" vertical="center" wrapText="1" readingOrder="2"/>
    </xf>
    <xf numFmtId="49" fontId="3" fillId="3" borderId="34" xfId="0" applyNumberFormat="1" applyFont="1" applyFill="1" applyBorder="1"/>
    <xf numFmtId="3" fontId="21" fillId="4" borderId="34" xfId="10" applyNumberFormat="1" applyFont="1" applyFill="1" applyBorder="1" applyAlignment="1">
      <alignment horizontal="center" vertical="center"/>
    </xf>
    <xf numFmtId="0" fontId="21" fillId="4" borderId="45" xfId="19" applyFont="1" applyFill="1" applyBorder="1" applyAlignment="1">
      <alignment horizontal="center" vertical="top" wrapText="1" readingOrder="2"/>
    </xf>
    <xf numFmtId="0" fontId="7" fillId="3" borderId="0" xfId="2" applyFont="1" applyFill="1" applyAlignment="1">
      <alignment horizontal="center" vertical="center"/>
    </xf>
    <xf numFmtId="0" fontId="7" fillId="3" borderId="0" xfId="2" applyFont="1" applyFill="1" applyAlignment="1">
      <alignment horizontal="center" vertical="center" readingOrder="1"/>
    </xf>
    <xf numFmtId="0" fontId="21" fillId="4" borderId="43" xfId="0" applyFont="1" applyFill="1" applyBorder="1" applyAlignment="1">
      <alignment horizontal="center" wrapText="1" readingOrder="2"/>
    </xf>
    <xf numFmtId="0" fontId="23" fillId="4" borderId="51" xfId="21" applyFont="1" applyFill="1" applyBorder="1" applyAlignment="1">
      <alignment horizontal="center" vertical="center" wrapText="1"/>
    </xf>
    <xf numFmtId="0" fontId="21" fillId="4" borderId="34" xfId="19" applyFont="1" applyFill="1" applyBorder="1" applyAlignment="1">
      <alignment horizontal="center" vertical="center" readingOrder="2"/>
    </xf>
    <xf numFmtId="0" fontId="21" fillId="4" borderId="36" xfId="19" applyFont="1" applyFill="1" applyBorder="1" applyAlignment="1">
      <alignment horizontal="center" vertical="center" readingOrder="2"/>
    </xf>
    <xf numFmtId="0" fontId="36" fillId="3" borderId="0" xfId="1" applyFont="1" applyFill="1" applyAlignment="1">
      <alignment horizontal="center"/>
    </xf>
    <xf numFmtId="0" fontId="36" fillId="3" borderId="0" xfId="1" applyFont="1" applyFill="1" applyAlignment="1">
      <alignment horizontal="center" vertical="center" readingOrder="2"/>
    </xf>
    <xf numFmtId="0" fontId="23" fillId="4" borderId="44" xfId="0" applyFont="1" applyFill="1" applyBorder="1" applyAlignment="1">
      <alignment horizontal="center" vertical="top" wrapText="1" readingOrder="1"/>
    </xf>
    <xf numFmtId="0" fontId="21" fillId="4" borderId="45" xfId="3" applyFont="1" applyFill="1" applyBorder="1" applyAlignment="1">
      <alignment horizontal="center" vertical="center" wrapText="1"/>
    </xf>
    <xf numFmtId="0" fontId="21" fillId="4" borderId="44" xfId="3" applyFont="1" applyFill="1" applyBorder="1" applyAlignment="1">
      <alignment horizontal="center" vertical="center" wrapText="1"/>
    </xf>
    <xf numFmtId="0" fontId="21" fillId="4" borderId="51" xfId="3" applyFont="1" applyFill="1" applyBorder="1" applyAlignment="1">
      <alignment horizontal="center" vertical="center" wrapText="1"/>
    </xf>
    <xf numFmtId="0" fontId="23" fillId="4" borderId="45" xfId="0" applyFont="1" applyFill="1" applyBorder="1" applyAlignment="1">
      <alignment horizontal="center" vertical="center" wrapText="1" readingOrder="1"/>
    </xf>
    <xf numFmtId="0" fontId="23" fillId="4" borderId="44" xfId="0" applyFont="1" applyFill="1" applyBorder="1" applyAlignment="1">
      <alignment horizontal="center" vertical="center" wrapText="1" readingOrder="1"/>
    </xf>
    <xf numFmtId="0" fontId="23" fillId="4" borderId="45" xfId="0" applyFont="1" applyFill="1" applyBorder="1" applyAlignment="1">
      <alignment horizontal="center" vertical="center" readingOrder="1"/>
    </xf>
    <xf numFmtId="0" fontId="23" fillId="4" borderId="44" xfId="0" applyFont="1" applyFill="1" applyBorder="1" applyAlignment="1">
      <alignment horizontal="center" vertical="center" readingOrder="1"/>
    </xf>
    <xf numFmtId="0" fontId="23" fillId="4" borderId="51" xfId="0" applyFont="1" applyFill="1" applyBorder="1" applyAlignment="1">
      <alignment horizontal="center" vertical="center" readingOrder="1"/>
    </xf>
    <xf numFmtId="0" fontId="23" fillId="4" borderId="44" xfId="19" applyFont="1" applyFill="1" applyBorder="1" applyAlignment="1">
      <alignment horizontal="center" vertical="top" wrapText="1" readingOrder="2"/>
    </xf>
    <xf numFmtId="0" fontId="21" fillId="4" borderId="45" xfId="19" applyFont="1" applyFill="1" applyBorder="1" applyAlignment="1">
      <alignment horizontal="center" wrapText="1" readingOrder="2"/>
    </xf>
    <xf numFmtId="0" fontId="21" fillId="4" borderId="44" xfId="19" applyFont="1" applyFill="1" applyBorder="1" applyAlignment="1">
      <alignment horizontal="center" wrapText="1" readingOrder="2"/>
    </xf>
    <xf numFmtId="0" fontId="21" fillId="4" borderId="45" xfId="0" applyFont="1" applyFill="1" applyBorder="1" applyAlignment="1">
      <alignment horizontal="center" vertical="center" wrapText="1"/>
    </xf>
    <xf numFmtId="0" fontId="21" fillId="4" borderId="44" xfId="0" applyFont="1" applyFill="1" applyBorder="1" applyAlignment="1">
      <alignment horizontal="center" vertical="center" wrapText="1"/>
    </xf>
    <xf numFmtId="0" fontId="21" fillId="4" borderId="51" xfId="0" applyFont="1" applyFill="1" applyBorder="1" applyAlignment="1">
      <alignment horizontal="center" vertical="center" wrapText="1"/>
    </xf>
    <xf numFmtId="3" fontId="21" fillId="3" borderId="34" xfId="10" applyNumberFormat="1" applyFont="1" applyFill="1" applyBorder="1" applyAlignment="1">
      <alignment horizontal="center" vertical="center" wrapText="1"/>
    </xf>
    <xf numFmtId="0" fontId="23" fillId="3" borderId="34" xfId="21" applyFont="1" applyFill="1" applyBorder="1" applyAlignment="1">
      <alignment horizontal="center" vertical="center"/>
    </xf>
    <xf numFmtId="0" fontId="21" fillId="0" borderId="23" xfId="19" applyFont="1" applyFill="1" applyBorder="1" applyAlignment="1">
      <alignment horizontal="center" vertical="center" wrapText="1" readingOrder="2"/>
    </xf>
    <xf numFmtId="0" fontId="23" fillId="0" borderId="23" xfId="21" applyFont="1" applyFill="1" applyBorder="1" applyAlignment="1">
      <alignment horizontal="center" vertical="center" wrapText="1"/>
    </xf>
    <xf numFmtId="0" fontId="21" fillId="3" borderId="0" xfId="10" applyFont="1" applyFill="1" applyBorder="1" applyAlignment="1">
      <alignment horizontal="right" readingOrder="2"/>
    </xf>
    <xf numFmtId="0" fontId="23" fillId="3" borderId="0" xfId="10" applyFont="1" applyFill="1" applyBorder="1" applyAlignment="1">
      <alignment horizontal="left"/>
    </xf>
    <xf numFmtId="0" fontId="23" fillId="3" borderId="0" xfId="10" applyFont="1" applyFill="1" applyAlignment="1">
      <alignment horizontal="left"/>
    </xf>
    <xf numFmtId="0" fontId="7" fillId="0" borderId="0" xfId="10" applyFont="1" applyAlignment="1">
      <alignment horizontal="center" vertical="center"/>
    </xf>
    <xf numFmtId="0" fontId="16" fillId="4" borderId="114" xfId="3" applyFont="1" applyFill="1" applyBorder="1">
      <alignment horizontal="right" vertical="center" wrapText="1"/>
    </xf>
    <xf numFmtId="0" fontId="16" fillId="4" borderId="115" xfId="3" applyFont="1" applyFill="1" applyBorder="1">
      <alignment horizontal="right" vertical="center" wrapText="1"/>
    </xf>
    <xf numFmtId="0" fontId="16" fillId="4" borderId="116" xfId="3" applyFont="1" applyFill="1" applyBorder="1">
      <alignment horizontal="right" vertical="center" wrapText="1"/>
    </xf>
    <xf numFmtId="1" fontId="22" fillId="4" borderId="110" xfId="4" applyFont="1" applyFill="1" applyBorder="1" applyAlignment="1">
      <alignment horizontal="left" vertical="center" wrapText="1"/>
    </xf>
    <xf numFmtId="1" fontId="22" fillId="4" borderId="111" xfId="4" applyFont="1" applyFill="1" applyBorder="1" applyAlignment="1">
      <alignment horizontal="left" vertical="center" wrapText="1"/>
    </xf>
    <xf numFmtId="1" fontId="22" fillId="4" borderId="112" xfId="4" applyFont="1" applyFill="1" applyBorder="1" applyAlignment="1">
      <alignment horizontal="left" vertical="center" wrapText="1"/>
    </xf>
    <xf numFmtId="0" fontId="23" fillId="0" borderId="43" xfId="10" applyFont="1" applyBorder="1" applyAlignment="1">
      <alignment horizontal="left"/>
    </xf>
    <xf numFmtId="49" fontId="23" fillId="4" borderId="51" xfId="0" applyNumberFormat="1" applyFont="1" applyFill="1" applyBorder="1" applyAlignment="1">
      <alignment horizontal="center" vertical="top" wrapText="1" readingOrder="1"/>
    </xf>
    <xf numFmtId="3" fontId="22" fillId="4" borderId="37" xfId="10" applyNumberFormat="1" applyFont="1" applyFill="1" applyBorder="1" applyAlignment="1">
      <alignment horizontal="center" vertical="center"/>
    </xf>
    <xf numFmtId="3" fontId="22" fillId="4" borderId="34" xfId="10" applyNumberFormat="1" applyFont="1" applyFill="1" applyBorder="1" applyAlignment="1">
      <alignment horizontal="center" vertical="center"/>
    </xf>
    <xf numFmtId="3" fontId="22" fillId="4" borderId="39" xfId="10" applyNumberFormat="1" applyFont="1" applyFill="1" applyBorder="1" applyAlignment="1">
      <alignment horizontal="center" vertical="center"/>
    </xf>
    <xf numFmtId="3" fontId="16" fillId="4" borderId="37" xfId="10" applyNumberFormat="1" applyFont="1" applyFill="1" applyBorder="1" applyAlignment="1">
      <alignment horizontal="center" vertical="center"/>
    </xf>
    <xf numFmtId="3" fontId="16" fillId="4" borderId="34" xfId="10" applyNumberFormat="1" applyFont="1" applyFill="1" applyBorder="1" applyAlignment="1">
      <alignment horizontal="center" vertical="center"/>
    </xf>
    <xf numFmtId="3" fontId="16" fillId="4" borderId="39" xfId="10" applyNumberFormat="1" applyFont="1" applyFill="1" applyBorder="1" applyAlignment="1">
      <alignment horizontal="center" vertical="center"/>
    </xf>
    <xf numFmtId="0" fontId="16" fillId="4" borderId="37" xfId="3" applyFont="1" applyFill="1" applyBorder="1" applyAlignment="1">
      <alignment horizontal="center" vertical="center" wrapText="1"/>
    </xf>
    <xf numFmtId="0" fontId="16" fillId="4" borderId="34" xfId="3" applyFont="1" applyFill="1" applyBorder="1" applyAlignment="1">
      <alignment horizontal="center" vertical="center" wrapText="1"/>
    </xf>
    <xf numFmtId="0" fontId="16" fillId="4" borderId="39" xfId="3" applyFont="1" applyFill="1" applyBorder="1" applyAlignment="1">
      <alignment horizontal="center" vertical="center" wrapText="1"/>
    </xf>
    <xf numFmtId="0" fontId="21" fillId="4" borderId="23" xfId="0" applyFont="1" applyFill="1" applyBorder="1" applyAlignment="1">
      <alignment horizontal="center" vertical="center" wrapText="1" readingOrder="1"/>
    </xf>
    <xf numFmtId="3" fontId="21" fillId="3" borderId="31" xfId="10" applyNumberFormat="1" applyFont="1" applyFill="1" applyBorder="1" applyAlignment="1">
      <alignment horizontal="center" vertical="center"/>
    </xf>
    <xf numFmtId="3" fontId="21" fillId="3" borderId="34" xfId="10" applyNumberFormat="1" applyFont="1" applyFill="1" applyBorder="1" applyAlignment="1">
      <alignment horizontal="center" vertical="center"/>
    </xf>
    <xf numFmtId="0" fontId="7" fillId="0" borderId="0" xfId="0" applyFont="1" applyAlignment="1">
      <alignment horizontal="center" vertical="center"/>
    </xf>
    <xf numFmtId="3" fontId="21" fillId="4" borderId="23" xfId="10" applyNumberFormat="1" applyFont="1" applyFill="1" applyBorder="1" applyAlignment="1">
      <alignment horizontal="center" vertical="center"/>
    </xf>
    <xf numFmtId="3" fontId="23" fillId="4" borderId="23" xfId="20" applyNumberFormat="1" applyFont="1" applyFill="1" applyBorder="1" applyAlignment="1">
      <alignment horizontal="center" vertical="center"/>
    </xf>
    <xf numFmtId="3" fontId="21" fillId="4" borderId="34" xfId="20" applyNumberFormat="1" applyFont="1" applyFill="1" applyBorder="1" applyAlignment="1">
      <alignment horizontal="center" vertical="center"/>
    </xf>
    <xf numFmtId="3" fontId="21" fillId="4" borderId="36" xfId="20" applyNumberFormat="1" applyFont="1" applyFill="1" applyBorder="1" applyAlignment="1">
      <alignment horizontal="center" vertical="center"/>
    </xf>
    <xf numFmtId="0" fontId="23" fillId="4" borderId="34" xfId="21" applyFont="1" applyFill="1" applyBorder="1" applyAlignment="1">
      <alignment horizontal="center" vertical="center"/>
    </xf>
    <xf numFmtId="0" fontId="23" fillId="4" borderId="36" xfId="21" applyFont="1" applyFill="1" applyBorder="1" applyAlignment="1">
      <alignment horizontal="center" vertical="center"/>
    </xf>
    <xf numFmtId="3" fontId="21" fillId="3" borderId="36" xfId="10" applyNumberFormat="1" applyFont="1" applyFill="1" applyBorder="1" applyAlignment="1">
      <alignment horizontal="center" vertical="center"/>
    </xf>
    <xf numFmtId="0" fontId="23" fillId="3" borderId="36" xfId="21" applyFont="1" applyFill="1" applyBorder="1" applyAlignment="1">
      <alignment horizontal="center" vertical="center"/>
    </xf>
    <xf numFmtId="0" fontId="21" fillId="4" borderId="37" xfId="11" applyFont="1" applyFill="1" applyBorder="1" applyAlignment="1">
      <alignment horizontal="center" vertical="center" wrapText="1"/>
    </xf>
    <xf numFmtId="0" fontId="21" fillId="4" borderId="39" xfId="11" applyFont="1" applyFill="1" applyBorder="1" applyAlignment="1">
      <alignment horizontal="center" vertical="center" wrapText="1"/>
    </xf>
    <xf numFmtId="0" fontId="21" fillId="4" borderId="23" xfId="11" applyFont="1" applyFill="1" applyBorder="1" applyAlignment="1">
      <alignment horizontal="center" vertical="center" wrapText="1"/>
    </xf>
    <xf numFmtId="0" fontId="16" fillId="4" borderId="37" xfId="11" applyFont="1" applyFill="1" applyBorder="1" applyAlignment="1">
      <alignment horizontal="center" vertical="center"/>
    </xf>
    <xf numFmtId="0" fontId="16" fillId="4" borderId="39" xfId="11" applyFont="1" applyFill="1" applyBorder="1" applyAlignment="1">
      <alignment horizontal="center" vertical="center"/>
    </xf>
    <xf numFmtId="0" fontId="22" fillId="4" borderId="37" xfId="11" applyFont="1" applyFill="1" applyBorder="1" applyAlignment="1">
      <alignment horizontal="center" vertical="center"/>
    </xf>
    <xf numFmtId="0" fontId="22" fillId="4" borderId="39" xfId="11" applyFont="1" applyFill="1" applyBorder="1" applyAlignment="1">
      <alignment horizontal="center" vertical="center"/>
    </xf>
    <xf numFmtId="0" fontId="23" fillId="4" borderId="37" xfId="11" applyFont="1" applyFill="1" applyBorder="1" applyAlignment="1">
      <alignment horizontal="center" vertical="center" wrapText="1"/>
    </xf>
    <xf numFmtId="0" fontId="23" fillId="4" borderId="39" xfId="11" applyFont="1" applyFill="1" applyBorder="1" applyAlignment="1">
      <alignment horizontal="center" vertical="center" wrapText="1"/>
    </xf>
    <xf numFmtId="0" fontId="21" fillId="3" borderId="31" xfId="11" applyFont="1" applyFill="1" applyBorder="1" applyAlignment="1">
      <alignment horizontal="center" vertical="center"/>
    </xf>
    <xf numFmtId="0" fontId="21" fillId="3" borderId="34" xfId="11" applyFont="1" applyFill="1" applyBorder="1" applyAlignment="1">
      <alignment horizontal="center" vertical="center"/>
    </xf>
    <xf numFmtId="0" fontId="21" fillId="4" borderId="34" xfId="11" applyFont="1" applyFill="1" applyBorder="1" applyAlignment="1">
      <alignment horizontal="center" vertical="center"/>
    </xf>
    <xf numFmtId="0" fontId="23" fillId="3" borderId="34" xfId="11" applyFont="1" applyFill="1" applyBorder="1" applyAlignment="1">
      <alignment horizontal="center" vertical="center"/>
    </xf>
    <xf numFmtId="0" fontId="23" fillId="3" borderId="31" xfId="11" applyFont="1" applyFill="1" applyBorder="1" applyAlignment="1">
      <alignment horizontal="center" vertical="center"/>
    </xf>
    <xf numFmtId="0" fontId="23" fillId="4" borderId="34" xfId="11" applyFont="1" applyFill="1" applyBorder="1" applyAlignment="1">
      <alignment horizontal="center" vertical="center"/>
    </xf>
    <xf numFmtId="0" fontId="21" fillId="4" borderId="36" xfId="11" applyFont="1" applyFill="1" applyBorder="1" applyAlignment="1">
      <alignment horizontal="center" vertical="center"/>
    </xf>
    <xf numFmtId="0" fontId="23" fillId="4" borderId="36" xfId="11" applyFont="1" applyFill="1" applyBorder="1" applyAlignment="1">
      <alignment horizontal="center" vertical="center"/>
    </xf>
    <xf numFmtId="0" fontId="21" fillId="0" borderId="37" xfId="11" applyFont="1" applyFill="1" applyBorder="1" applyAlignment="1">
      <alignment horizontal="center" vertical="center"/>
    </xf>
    <xf numFmtId="0" fontId="21" fillId="0" borderId="34" xfId="11" applyFont="1" applyFill="1" applyBorder="1" applyAlignment="1">
      <alignment horizontal="center" vertical="center"/>
    </xf>
    <xf numFmtId="0" fontId="21" fillId="0" borderId="39" xfId="11" applyFont="1" applyFill="1" applyBorder="1" applyAlignment="1">
      <alignment horizontal="center" vertical="center"/>
    </xf>
    <xf numFmtId="0" fontId="23" fillId="0" borderId="37" xfId="11" applyFont="1" applyFill="1" applyBorder="1" applyAlignment="1">
      <alignment horizontal="center" vertical="center"/>
    </xf>
    <xf numFmtId="0" fontId="23" fillId="0" borderId="34" xfId="11" applyFont="1" applyFill="1" applyBorder="1" applyAlignment="1">
      <alignment horizontal="center" vertical="center"/>
    </xf>
    <xf numFmtId="0" fontId="23" fillId="0" borderId="39" xfId="11" applyFont="1" applyFill="1" applyBorder="1" applyAlignment="1">
      <alignment horizontal="center" vertical="center"/>
    </xf>
    <xf numFmtId="0" fontId="21" fillId="0" borderId="0" xfId="11" applyFont="1" applyBorder="1" applyAlignment="1">
      <alignment horizontal="right" readingOrder="2"/>
    </xf>
    <xf numFmtId="0" fontId="23" fillId="0" borderId="0" xfId="11" applyFont="1" applyBorder="1" applyAlignment="1">
      <alignment horizontal="left"/>
    </xf>
    <xf numFmtId="0" fontId="21" fillId="3" borderId="37" xfId="17" applyFont="1" applyFill="1" applyBorder="1" applyAlignment="1">
      <alignment horizontal="center" vertical="center"/>
    </xf>
    <xf numFmtId="0" fontId="21" fillId="3" borderId="39" xfId="17" applyFont="1" applyFill="1" applyBorder="1" applyAlignment="1">
      <alignment horizontal="center" vertical="center"/>
    </xf>
    <xf numFmtId="0" fontId="16" fillId="4" borderId="68" xfId="3" applyFont="1" applyFill="1" applyBorder="1">
      <alignment horizontal="right" vertical="center" wrapText="1"/>
    </xf>
    <xf numFmtId="0" fontId="23" fillId="4" borderId="51" xfId="6" applyFont="1" applyFill="1" applyBorder="1" applyAlignment="1">
      <alignment horizontal="center" vertical="top" wrapText="1"/>
    </xf>
    <xf numFmtId="0" fontId="21" fillId="4" borderId="45" xfId="6" applyFont="1" applyFill="1" applyBorder="1" applyAlignment="1">
      <alignment horizontal="center" vertical="center" wrapText="1"/>
    </xf>
    <xf numFmtId="0" fontId="21" fillId="4" borderId="34" xfId="19" applyFont="1" applyFill="1" applyBorder="1" applyAlignment="1">
      <alignment horizontal="right" vertical="center" wrapText="1" indent="1" readingOrder="2"/>
    </xf>
    <xf numFmtId="0" fontId="21" fillId="4" borderId="36" xfId="19" applyFont="1" applyFill="1" applyBorder="1" applyAlignment="1">
      <alignment horizontal="right" vertical="center" wrapText="1" indent="1" readingOrder="2"/>
    </xf>
    <xf numFmtId="0" fontId="21" fillId="3" borderId="31" xfId="17" applyFont="1" applyFill="1" applyBorder="1" applyAlignment="1">
      <alignment horizontal="right" vertical="center" indent="1"/>
    </xf>
    <xf numFmtId="0" fontId="21" fillId="3" borderId="34" xfId="17" applyFont="1" applyFill="1" applyBorder="1" applyAlignment="1">
      <alignment horizontal="right" vertical="center" indent="1"/>
    </xf>
    <xf numFmtId="0" fontId="21" fillId="4" borderId="45" xfId="6" applyFont="1" applyFill="1" applyBorder="1">
      <alignment horizontal="center" vertical="center" wrapText="1"/>
    </xf>
    <xf numFmtId="0" fontId="21" fillId="4" borderId="45" xfId="17" applyFont="1" applyFill="1" applyBorder="1" applyAlignment="1">
      <alignment horizontal="center" vertical="center" wrapText="1"/>
    </xf>
    <xf numFmtId="1" fontId="22" fillId="4" borderId="67" xfId="4" applyFont="1" applyFill="1" applyBorder="1">
      <alignment horizontal="left" vertical="center" wrapText="1"/>
    </xf>
    <xf numFmtId="0" fontId="23" fillId="4" borderId="51" xfId="17" applyFont="1" applyFill="1" applyBorder="1" applyAlignment="1">
      <alignment horizontal="center" vertical="top" wrapText="1"/>
    </xf>
    <xf numFmtId="0" fontId="23" fillId="4" borderId="34" xfId="21" applyFont="1" applyFill="1" applyBorder="1" applyAlignment="1">
      <alignment horizontal="left" vertical="center" wrapText="1" indent="1"/>
    </xf>
    <xf numFmtId="0" fontId="23" fillId="3" borderId="34" xfId="17" applyFont="1" applyFill="1" applyBorder="1" applyAlignment="1">
      <alignment horizontal="left" vertical="center" indent="1"/>
    </xf>
    <xf numFmtId="0" fontId="23" fillId="4" borderId="36" xfId="21" applyFont="1" applyFill="1" applyBorder="1" applyAlignment="1">
      <alignment horizontal="left" vertical="center" wrapText="1" indent="1"/>
    </xf>
    <xf numFmtId="0" fontId="23" fillId="3" borderId="37" xfId="17" applyFont="1" applyFill="1" applyBorder="1" applyAlignment="1">
      <alignment horizontal="center" vertical="center"/>
    </xf>
    <xf numFmtId="0" fontId="23" fillId="3" borderId="39" xfId="17" applyFont="1" applyFill="1" applyBorder="1" applyAlignment="1">
      <alignment horizontal="center" vertical="center"/>
    </xf>
    <xf numFmtId="0" fontId="23" fillId="3" borderId="31" xfId="17" applyFont="1" applyFill="1" applyBorder="1" applyAlignment="1">
      <alignment horizontal="left" vertical="center" indent="1"/>
    </xf>
    <xf numFmtId="0" fontId="16" fillId="4" borderId="73" xfId="3" applyFont="1" applyFill="1" applyBorder="1">
      <alignment horizontal="right" vertical="center" wrapText="1"/>
    </xf>
    <xf numFmtId="0" fontId="16" fillId="4" borderId="74" xfId="3" applyFont="1" applyFill="1" applyBorder="1">
      <alignment horizontal="right" vertical="center" wrapText="1"/>
    </xf>
    <xf numFmtId="1" fontId="60" fillId="4" borderId="117" xfId="4" applyFont="1" applyFill="1" applyBorder="1">
      <alignment horizontal="left" vertical="center" wrapText="1"/>
    </xf>
    <xf numFmtId="1" fontId="60" fillId="4" borderId="119" xfId="4" applyFont="1" applyFill="1" applyBorder="1">
      <alignment horizontal="left" vertical="center" wrapText="1"/>
    </xf>
    <xf numFmtId="0" fontId="23" fillId="3" borderId="34" xfId="17" applyFont="1" applyFill="1" applyBorder="1" applyAlignment="1">
      <alignment horizontal="center" vertical="center"/>
    </xf>
    <xf numFmtId="0" fontId="21" fillId="0" borderId="43" xfId="10" applyFont="1" applyBorder="1" applyAlignment="1">
      <alignment horizontal="right" readingOrder="2"/>
    </xf>
    <xf numFmtId="0" fontId="59" fillId="0" borderId="43" xfId="0" applyFont="1" applyBorder="1" applyAlignment="1">
      <alignment horizontal="left" vertical="center"/>
    </xf>
    <xf numFmtId="0" fontId="59" fillId="0" borderId="52" xfId="0" applyFont="1" applyBorder="1" applyAlignment="1">
      <alignment horizontal="left" vertical="center"/>
    </xf>
    <xf numFmtId="0" fontId="59" fillId="0" borderId="0" xfId="0" applyFont="1" applyAlignment="1">
      <alignment horizontal="left" vertical="center"/>
    </xf>
    <xf numFmtId="0" fontId="16" fillId="4" borderId="69" xfId="3" applyFont="1" applyFill="1" applyBorder="1" applyAlignment="1">
      <alignment horizontal="right" vertical="center" wrapText="1" indent="1"/>
    </xf>
    <xf numFmtId="0" fontId="16" fillId="4" borderId="76" xfId="3" applyFont="1" applyFill="1" applyBorder="1" applyAlignment="1">
      <alignment horizontal="right" vertical="center" wrapText="1" indent="1"/>
    </xf>
    <xf numFmtId="0" fontId="16" fillId="4" borderId="70" xfId="3" applyFont="1" applyFill="1" applyBorder="1" applyAlignment="1">
      <alignment horizontal="right" vertical="center" wrapText="1" indent="1"/>
    </xf>
    <xf numFmtId="1" fontId="22" fillId="4" borderId="71" xfId="4" applyFont="1" applyFill="1" applyBorder="1">
      <alignment horizontal="left" vertical="center" wrapText="1"/>
    </xf>
    <xf numFmtId="1" fontId="22" fillId="4" borderId="75" xfId="4" applyFont="1" applyFill="1" applyBorder="1">
      <alignment horizontal="left" vertical="center" wrapText="1"/>
    </xf>
    <xf numFmtId="1" fontId="22" fillId="4" borderId="72" xfId="4" applyFont="1" applyFill="1" applyBorder="1">
      <alignment horizontal="left" vertical="center" wrapText="1"/>
    </xf>
    <xf numFmtId="0" fontId="21" fillId="4" borderId="18" xfId="6" applyFont="1" applyFill="1" applyBorder="1">
      <alignment horizontal="center" vertical="center" wrapText="1"/>
    </xf>
    <xf numFmtId="0" fontId="21" fillId="4" borderId="14" xfId="6" applyFont="1" applyFill="1" applyBorder="1">
      <alignment horizontal="center" vertical="center" wrapText="1"/>
    </xf>
    <xf numFmtId="0" fontId="21" fillId="4" borderId="16" xfId="6" applyFont="1" applyFill="1" applyBorder="1">
      <alignment horizontal="center" vertical="center" wrapText="1"/>
    </xf>
    <xf numFmtId="0" fontId="21" fillId="4" borderId="21" xfId="6" applyFont="1" applyFill="1" applyBorder="1" applyAlignment="1">
      <alignment horizontal="center" vertical="center" wrapText="1"/>
    </xf>
    <xf numFmtId="0" fontId="21" fillId="4" borderId="20" xfId="6" applyFont="1" applyFill="1" applyBorder="1" applyAlignment="1">
      <alignment horizontal="center" vertical="center" wrapText="1"/>
    </xf>
    <xf numFmtId="0" fontId="21" fillId="4" borderId="22" xfId="6" applyFont="1" applyFill="1" applyBorder="1" applyAlignment="1">
      <alignment horizontal="center" vertical="center" wrapText="1"/>
    </xf>
    <xf numFmtId="0" fontId="21" fillId="3" borderId="34" xfId="17" applyFont="1" applyFill="1" applyBorder="1" applyAlignment="1">
      <alignment horizontal="center" vertical="center"/>
    </xf>
    <xf numFmtId="0" fontId="21" fillId="4" borderId="19" xfId="17" applyFont="1" applyFill="1" applyBorder="1" applyAlignment="1">
      <alignment horizontal="center" vertical="center"/>
    </xf>
    <xf numFmtId="0" fontId="21" fillId="4" borderId="22" xfId="17" applyFont="1" applyFill="1" applyBorder="1" applyAlignment="1">
      <alignment horizontal="center" vertical="center"/>
    </xf>
    <xf numFmtId="0" fontId="23" fillId="4" borderId="22" xfId="17" applyFont="1" applyFill="1" applyBorder="1" applyAlignment="1">
      <alignment horizontal="center" vertical="center"/>
    </xf>
    <xf numFmtId="0" fontId="23" fillId="4" borderId="19" xfId="17" applyFont="1" applyFill="1" applyBorder="1" applyAlignment="1">
      <alignment horizontal="center" vertical="center"/>
    </xf>
    <xf numFmtId="0" fontId="23" fillId="3" borderId="39" xfId="21" applyFont="1" applyFill="1" applyBorder="1" applyAlignment="1">
      <alignment horizontal="center" vertical="center" wrapText="1"/>
    </xf>
    <xf numFmtId="0" fontId="21" fillId="4" borderId="37" xfId="6" applyFont="1" applyFill="1" applyBorder="1">
      <alignment horizontal="center" vertical="center" wrapText="1"/>
    </xf>
    <xf numFmtId="0" fontId="21" fillId="4" borderId="39" xfId="6" applyFont="1" applyFill="1" applyBorder="1">
      <alignment horizontal="center" vertical="center" wrapText="1"/>
    </xf>
    <xf numFmtId="1" fontId="23" fillId="3" borderId="31" xfId="4" applyFont="1" applyFill="1" applyBorder="1" applyAlignment="1">
      <alignment horizontal="center" vertical="center" wrapText="1"/>
    </xf>
    <xf numFmtId="1" fontId="23" fillId="3" borderId="34" xfId="4" applyFont="1" applyFill="1" applyBorder="1" applyAlignment="1">
      <alignment horizontal="center" vertical="center" wrapText="1"/>
    </xf>
    <xf numFmtId="0" fontId="21" fillId="4" borderId="34" xfId="17" applyFont="1" applyFill="1" applyBorder="1" applyAlignment="1">
      <alignment horizontal="center" vertical="center" wrapText="1"/>
    </xf>
    <xf numFmtId="0" fontId="21" fillId="4" borderId="34" xfId="6" applyFont="1" applyFill="1" applyBorder="1">
      <alignment horizontal="center" vertical="center" wrapText="1"/>
    </xf>
    <xf numFmtId="0" fontId="21" fillId="4" borderId="45" xfId="17" applyFont="1" applyFill="1" applyBorder="1" applyAlignment="1">
      <alignment horizontal="center" vertical="center"/>
    </xf>
    <xf numFmtId="0" fontId="23" fillId="3" borderId="34" xfId="21" applyFont="1" applyFill="1" applyBorder="1" applyAlignment="1">
      <alignment horizontal="left" vertical="center" wrapText="1" indent="1"/>
    </xf>
    <xf numFmtId="0" fontId="23" fillId="3" borderId="39" xfId="21" applyFont="1" applyFill="1" applyBorder="1" applyAlignment="1">
      <alignment horizontal="left" vertical="center" wrapText="1" indent="1"/>
    </xf>
    <xf numFmtId="0" fontId="21" fillId="3" borderId="37" xfId="19" applyFont="1" applyFill="1" applyBorder="1" applyAlignment="1">
      <alignment horizontal="right" vertical="center" wrapText="1" indent="1" readingOrder="2"/>
    </xf>
    <xf numFmtId="0" fontId="21" fillId="3" borderId="34" xfId="19" applyFont="1" applyFill="1" applyBorder="1" applyAlignment="1">
      <alignment horizontal="right" vertical="center" wrapText="1" indent="1" readingOrder="2"/>
    </xf>
    <xf numFmtId="0" fontId="23" fillId="3" borderId="37" xfId="21" applyFont="1" applyFill="1" applyBorder="1" applyAlignment="1">
      <alignment horizontal="left" vertical="center" wrapText="1" indent="1"/>
    </xf>
    <xf numFmtId="1" fontId="22" fillId="4" borderId="79" xfId="4" applyFont="1" applyFill="1" applyBorder="1">
      <alignment horizontal="left" vertical="center" wrapText="1"/>
    </xf>
    <xf numFmtId="1" fontId="22" fillId="4" borderId="80" xfId="4" applyFont="1" applyFill="1" applyBorder="1">
      <alignment horizontal="left" vertical="center" wrapText="1"/>
    </xf>
    <xf numFmtId="1" fontId="22" fillId="4" borderId="83" xfId="4" applyFont="1" applyFill="1" applyBorder="1">
      <alignment horizontal="left" vertical="center" wrapText="1"/>
    </xf>
    <xf numFmtId="1" fontId="22" fillId="4" borderId="84" xfId="4" applyFont="1" applyFill="1" applyBorder="1">
      <alignment horizontal="left" vertical="center" wrapText="1"/>
    </xf>
    <xf numFmtId="0" fontId="21" fillId="4" borderId="51" xfId="6" applyFont="1" applyFill="1" applyBorder="1" applyAlignment="1">
      <alignment horizontal="center" vertical="center" wrapText="1"/>
    </xf>
    <xf numFmtId="0" fontId="21" fillId="4" borderId="51" xfId="6" applyFont="1" applyFill="1" applyBorder="1">
      <alignment horizontal="center" vertical="center" wrapText="1"/>
    </xf>
    <xf numFmtId="0" fontId="16" fillId="4" borderId="77" xfId="3" applyFont="1" applyFill="1" applyBorder="1" applyAlignment="1">
      <alignment horizontal="right" vertical="center" wrapText="1" indent="1"/>
    </xf>
    <xf numFmtId="0" fontId="16" fillId="4" borderId="78" xfId="3" applyFont="1" applyFill="1" applyBorder="1" applyAlignment="1">
      <alignment horizontal="right" vertical="center" wrapText="1" indent="1"/>
    </xf>
    <xf numFmtId="0" fontId="16" fillId="4" borderId="81" xfId="3" applyFont="1" applyFill="1" applyBorder="1" applyAlignment="1">
      <alignment horizontal="right" vertical="center" wrapText="1" indent="1"/>
    </xf>
    <xf numFmtId="0" fontId="16" fillId="4" borderId="82" xfId="3" applyFont="1" applyFill="1" applyBorder="1" applyAlignment="1">
      <alignment horizontal="right" vertical="center" wrapText="1" indent="1"/>
    </xf>
    <xf numFmtId="0" fontId="21" fillId="4" borderId="37" xfId="17" applyFont="1" applyFill="1" applyBorder="1" applyAlignment="1">
      <alignment horizontal="center" vertical="center"/>
    </xf>
    <xf numFmtId="0" fontId="21" fillId="4" borderId="34" xfId="17" applyFont="1" applyFill="1" applyBorder="1" applyAlignment="1">
      <alignment horizontal="center" vertical="center"/>
    </xf>
    <xf numFmtId="0" fontId="21" fillId="4" borderId="39" xfId="17" applyFont="1" applyFill="1" applyBorder="1" applyAlignment="1">
      <alignment horizontal="center" vertical="center"/>
    </xf>
    <xf numFmtId="0" fontId="23" fillId="4" borderId="37" xfId="17" applyFont="1" applyFill="1" applyBorder="1" applyAlignment="1">
      <alignment horizontal="center" vertical="center"/>
    </xf>
    <xf numFmtId="0" fontId="23" fillId="4" borderId="34" xfId="17" applyFont="1" applyFill="1" applyBorder="1" applyAlignment="1">
      <alignment horizontal="center" vertical="center"/>
    </xf>
    <xf numFmtId="0" fontId="23" fillId="4" borderId="39" xfId="17" applyFont="1" applyFill="1" applyBorder="1" applyAlignment="1">
      <alignment horizontal="center" vertical="center"/>
    </xf>
    <xf numFmtId="0" fontId="21" fillId="3" borderId="39" xfId="19" applyFont="1" applyFill="1" applyBorder="1" applyAlignment="1">
      <alignment horizontal="right" vertical="center" wrapText="1" indent="1" readingOrder="2"/>
    </xf>
    <xf numFmtId="0" fontId="21" fillId="3" borderId="31" xfId="19" applyFont="1" applyFill="1" applyBorder="1" applyAlignment="1">
      <alignment horizontal="right" vertical="center" wrapText="1" indent="1" readingOrder="2"/>
    </xf>
    <xf numFmtId="0" fontId="23" fillId="3" borderId="31" xfId="21" applyFont="1" applyFill="1" applyBorder="1" applyAlignment="1">
      <alignment horizontal="left" vertical="center" wrapText="1" indent="1"/>
    </xf>
    <xf numFmtId="0" fontId="21" fillId="4" borderId="23" xfId="6" applyFont="1" applyFill="1" applyBorder="1">
      <alignment horizontal="center" vertical="center" wrapText="1"/>
    </xf>
    <xf numFmtId="0" fontId="21" fillId="4" borderId="44" xfId="6" applyFont="1" applyFill="1" applyBorder="1" applyAlignment="1">
      <alignment horizontal="center" vertical="center" wrapText="1"/>
    </xf>
    <xf numFmtId="0" fontId="16" fillId="4" borderId="56" xfId="3" applyFont="1" applyFill="1" applyBorder="1" applyAlignment="1">
      <alignment horizontal="right" vertical="center" wrapText="1" indent="1"/>
    </xf>
    <xf numFmtId="0" fontId="16" fillId="4" borderId="68" xfId="3" applyFont="1" applyFill="1" applyBorder="1" applyAlignment="1">
      <alignment horizontal="right" vertical="center" wrapText="1" indent="1"/>
    </xf>
    <xf numFmtId="0" fontId="16" fillId="4" borderId="57" xfId="3" applyFont="1" applyFill="1" applyBorder="1" applyAlignment="1">
      <alignment horizontal="right" vertical="center" wrapText="1" indent="1"/>
    </xf>
    <xf numFmtId="0" fontId="21" fillId="4" borderId="31" xfId="6" applyFont="1" applyFill="1" applyBorder="1">
      <alignment horizontal="center" vertical="center" wrapText="1"/>
    </xf>
    <xf numFmtId="0" fontId="21" fillId="4" borderId="31" xfId="17" applyFont="1" applyFill="1" applyBorder="1" applyAlignment="1">
      <alignment horizontal="center" vertical="center" wrapText="1"/>
    </xf>
    <xf numFmtId="0" fontId="21" fillId="4" borderId="23" xfId="17" applyFont="1" applyFill="1" applyBorder="1" applyAlignment="1">
      <alignment horizontal="center" vertical="center"/>
    </xf>
    <xf numFmtId="0" fontId="23" fillId="0" borderId="0" xfId="14" applyFont="1" applyAlignment="1">
      <alignment vertical="center"/>
    </xf>
    <xf numFmtId="0" fontId="8" fillId="0" borderId="43" xfId="13" applyFont="1" applyBorder="1" applyAlignment="1">
      <alignment horizontal="right" vertical="center" readingOrder="2"/>
    </xf>
    <xf numFmtId="0" fontId="8" fillId="0" borderId="0" xfId="13" applyFont="1" applyAlignment="1">
      <alignment horizontal="right" vertical="center" readingOrder="2"/>
    </xf>
    <xf numFmtId="0" fontId="23" fillId="0" borderId="43" xfId="14" applyFont="1" applyBorder="1" applyAlignment="1">
      <alignment vertical="center"/>
    </xf>
    <xf numFmtId="0" fontId="21" fillId="4" borderId="51" xfId="17" applyFont="1" applyFill="1" applyBorder="1" applyAlignment="1">
      <alignment horizontal="center" vertical="center"/>
    </xf>
    <xf numFmtId="0" fontId="23" fillId="4" borderId="51" xfId="17" applyFont="1" applyFill="1" applyBorder="1" applyAlignment="1">
      <alignment horizontal="center" vertical="center"/>
    </xf>
    <xf numFmtId="0" fontId="23" fillId="4" borderId="23" xfId="17" applyFont="1" applyFill="1" applyBorder="1" applyAlignment="1">
      <alignment horizontal="center" vertical="center"/>
    </xf>
    <xf numFmtId="0" fontId="21" fillId="0" borderId="43" xfId="10" applyFont="1" applyBorder="1" applyAlignment="1">
      <alignment horizontal="right" vertical="center" readingOrder="2"/>
    </xf>
    <xf numFmtId="0" fontId="21" fillId="0" borderId="0" xfId="10" applyFont="1" applyBorder="1" applyAlignment="1">
      <alignment horizontal="right" vertical="center" readingOrder="2"/>
    </xf>
    <xf numFmtId="0" fontId="21" fillId="4" borderId="33" xfId="19" applyFont="1" applyFill="1" applyBorder="1" applyAlignment="1">
      <alignment horizontal="center" vertical="center" wrapText="1" readingOrder="2"/>
    </xf>
    <xf numFmtId="0" fontId="21" fillId="4" borderId="38" xfId="19" applyFont="1" applyFill="1" applyBorder="1" applyAlignment="1">
      <alignment horizontal="center" vertical="center" wrapText="1" readingOrder="2"/>
    </xf>
    <xf numFmtId="0" fontId="23" fillId="4" borderId="34" xfId="15" applyFont="1" applyFill="1" applyBorder="1" applyAlignment="1">
      <alignment horizontal="center" vertical="center"/>
    </xf>
    <xf numFmtId="0" fontId="23" fillId="4" borderId="44" xfId="15" applyFont="1" applyFill="1" applyBorder="1" applyAlignment="1">
      <alignment horizontal="center" vertical="center"/>
    </xf>
    <xf numFmtId="0" fontId="23" fillId="4" borderId="39" xfId="15" applyFont="1" applyFill="1" applyBorder="1" applyAlignment="1">
      <alignment horizontal="center" vertical="center"/>
    </xf>
    <xf numFmtId="0" fontId="21" fillId="3" borderId="47" xfId="19" applyFont="1" applyFill="1" applyBorder="1" applyAlignment="1">
      <alignment horizontal="center" vertical="center" wrapText="1" readingOrder="2"/>
    </xf>
    <xf numFmtId="0" fontId="21" fillId="3" borderId="48" xfId="19" applyFont="1" applyFill="1" applyBorder="1" applyAlignment="1">
      <alignment horizontal="center" vertical="center" wrapText="1" readingOrder="2"/>
    </xf>
    <xf numFmtId="0" fontId="21" fillId="3" borderId="49" xfId="19" applyFont="1" applyFill="1" applyBorder="1" applyAlignment="1">
      <alignment horizontal="center" vertical="center" wrapText="1" readingOrder="2"/>
    </xf>
    <xf numFmtId="0" fontId="23" fillId="3" borderId="47" xfId="19" applyFont="1" applyFill="1" applyBorder="1" applyAlignment="1">
      <alignment horizontal="center" vertical="center" wrapText="1" readingOrder="2"/>
    </xf>
    <xf numFmtId="0" fontId="23" fillId="3" borderId="48" xfId="19" applyFont="1" applyFill="1" applyBorder="1" applyAlignment="1">
      <alignment horizontal="center" vertical="center" wrapText="1" readingOrder="2"/>
    </xf>
    <xf numFmtId="0" fontId="23" fillId="3" borderId="49" xfId="19" applyFont="1" applyFill="1" applyBorder="1" applyAlignment="1">
      <alignment horizontal="center" vertical="center" wrapText="1" readingOrder="2"/>
    </xf>
    <xf numFmtId="164" fontId="23" fillId="3" borderId="45" xfId="19" applyNumberFormat="1" applyFont="1" applyFill="1" applyBorder="1" applyAlignment="1">
      <alignment horizontal="center" vertical="center" wrapText="1"/>
    </xf>
    <xf numFmtId="164" fontId="23" fillId="3" borderId="44" xfId="19" applyNumberFormat="1" applyFont="1" applyFill="1" applyBorder="1" applyAlignment="1">
      <alignment horizontal="center" vertical="center" wrapText="1"/>
    </xf>
    <xf numFmtId="164" fontId="23" fillId="3" borderId="31" xfId="19" applyNumberFormat="1" applyFont="1" applyFill="1" applyBorder="1" applyAlignment="1">
      <alignment horizontal="center" vertical="center" wrapText="1"/>
    </xf>
    <xf numFmtId="0" fontId="22" fillId="4" borderId="50" xfId="15" applyFont="1" applyFill="1" applyBorder="1" applyAlignment="1">
      <alignment horizontal="center" vertical="center"/>
    </xf>
    <xf numFmtId="0" fontId="22" fillId="4" borderId="48" xfId="15" applyFont="1" applyFill="1" applyBorder="1" applyAlignment="1">
      <alignment horizontal="center" vertical="center"/>
    </xf>
    <xf numFmtId="0" fontId="22" fillId="4" borderId="38" xfId="15" applyFont="1" applyFill="1" applyBorder="1" applyAlignment="1">
      <alignment horizontal="center" vertical="center"/>
    </xf>
    <xf numFmtId="0" fontId="16" fillId="4" borderId="50" xfId="15" applyFont="1" applyFill="1" applyBorder="1" applyAlignment="1">
      <alignment horizontal="center" vertical="center"/>
    </xf>
    <xf numFmtId="0" fontId="16" fillId="4" borderId="48" xfId="15" applyFont="1" applyFill="1" applyBorder="1" applyAlignment="1">
      <alignment horizontal="center" vertical="center"/>
    </xf>
    <xf numFmtId="0" fontId="16" fillId="4" borderId="38" xfId="15" applyFont="1" applyFill="1" applyBorder="1" applyAlignment="1">
      <alignment horizontal="center" vertical="center"/>
    </xf>
    <xf numFmtId="0" fontId="21" fillId="4" borderId="45" xfId="10" applyFont="1" applyFill="1" applyBorder="1" applyAlignment="1">
      <alignment horizontal="center" vertical="center"/>
    </xf>
    <xf numFmtId="0" fontId="16" fillId="4" borderId="45" xfId="15" applyFont="1" applyFill="1" applyBorder="1" applyAlignment="1">
      <alignment horizontal="center" vertical="center"/>
    </xf>
    <xf numFmtId="0" fontId="16" fillId="4" borderId="44" xfId="15" applyFont="1" applyFill="1" applyBorder="1" applyAlignment="1">
      <alignment horizontal="center" vertical="center"/>
    </xf>
    <xf numFmtId="0" fontId="16" fillId="4" borderId="51" xfId="15" applyFont="1" applyFill="1" applyBorder="1" applyAlignment="1">
      <alignment horizontal="center" vertical="center"/>
    </xf>
    <xf numFmtId="0" fontId="22" fillId="4" borderId="45" xfId="15" applyFont="1" applyFill="1" applyBorder="1" applyAlignment="1">
      <alignment horizontal="center" vertical="center"/>
    </xf>
    <xf numFmtId="0" fontId="22" fillId="4" borderId="44" xfId="15" applyFont="1" applyFill="1" applyBorder="1" applyAlignment="1">
      <alignment horizontal="center" vertical="center"/>
    </xf>
    <xf numFmtId="0" fontId="22" fillId="4" borderId="51" xfId="15" applyFont="1" applyFill="1" applyBorder="1" applyAlignment="1">
      <alignment horizontal="center" vertical="center"/>
    </xf>
    <xf numFmtId="0" fontId="21" fillId="3" borderId="50" xfId="19" applyFont="1" applyFill="1" applyBorder="1" applyAlignment="1">
      <alignment horizontal="center" vertical="center" wrapText="1" readingOrder="2"/>
    </xf>
    <xf numFmtId="0" fontId="21" fillId="3" borderId="33" xfId="19" applyFont="1" applyFill="1" applyBorder="1" applyAlignment="1">
      <alignment horizontal="center" vertical="center" wrapText="1" readingOrder="2"/>
    </xf>
    <xf numFmtId="0" fontId="21" fillId="4" borderId="42" xfId="10" applyFont="1" applyFill="1" applyBorder="1" applyAlignment="1">
      <alignment horizontal="center" vertical="center"/>
    </xf>
    <xf numFmtId="0" fontId="21" fillId="4" borderId="11" xfId="10" applyFont="1" applyFill="1" applyBorder="1" applyAlignment="1">
      <alignment horizontal="center" vertical="center"/>
    </xf>
    <xf numFmtId="0" fontId="21" fillId="4" borderId="41" xfId="10" applyFont="1" applyFill="1" applyBorder="1" applyAlignment="1">
      <alignment horizontal="center" vertical="center"/>
    </xf>
    <xf numFmtId="0" fontId="23" fillId="0" borderId="43" xfId="14" applyFont="1" applyBorder="1" applyAlignment="1">
      <alignment horizontal="left" vertical="center"/>
    </xf>
    <xf numFmtId="0" fontId="21" fillId="0" borderId="43" xfId="13" applyFont="1" applyBorder="1" applyAlignment="1">
      <alignment horizontal="right" vertical="center" readingOrder="2"/>
    </xf>
    <xf numFmtId="0" fontId="21" fillId="0" borderId="0" xfId="13" applyFont="1" applyAlignment="1">
      <alignment horizontal="right" vertical="top" wrapText="1" readingOrder="2"/>
    </xf>
    <xf numFmtId="0" fontId="23" fillId="0" borderId="0" xfId="14" applyFont="1" applyAlignment="1">
      <alignment horizontal="left" vertical="top" wrapText="1"/>
    </xf>
    <xf numFmtId="1" fontId="22" fillId="4" borderId="54" xfId="4" applyFont="1" applyFill="1" applyBorder="1" applyAlignment="1">
      <alignment horizontal="left" vertical="center" wrapText="1"/>
    </xf>
    <xf numFmtId="1" fontId="22" fillId="4" borderId="67" xfId="4" applyFont="1" applyFill="1" applyBorder="1" applyAlignment="1">
      <alignment horizontal="left" vertical="center" wrapText="1"/>
    </xf>
    <xf numFmtId="1" fontId="22" fillId="4" borderId="55" xfId="4" applyFont="1" applyFill="1" applyBorder="1" applyAlignment="1">
      <alignment horizontal="left" vertical="center" wrapText="1"/>
    </xf>
    <xf numFmtId="0" fontId="16" fillId="4" borderId="56" xfId="3" applyFont="1" applyFill="1" applyBorder="1" applyAlignment="1">
      <alignment horizontal="right" vertical="center" wrapText="1"/>
    </xf>
    <xf numFmtId="0" fontId="16" fillId="4" borderId="68" xfId="3" applyFont="1" applyFill="1" applyBorder="1" applyAlignment="1">
      <alignment horizontal="right" vertical="center" wrapText="1"/>
    </xf>
    <xf numFmtId="0" fontId="16" fillId="4" borderId="57" xfId="3" applyFont="1" applyFill="1" applyBorder="1" applyAlignment="1">
      <alignment horizontal="right" vertical="center" wrapText="1"/>
    </xf>
    <xf numFmtId="0" fontId="23" fillId="0" borderId="43" xfId="14" applyFont="1" applyBorder="1" applyAlignment="1">
      <alignment horizontal="left" vertical="center" wrapText="1"/>
    </xf>
    <xf numFmtId="0" fontId="21" fillId="3" borderId="36" xfId="19" applyFont="1" applyFill="1" applyBorder="1" applyAlignment="1">
      <alignment horizontal="center" vertical="center" wrapText="1" readingOrder="2"/>
    </xf>
    <xf numFmtId="0" fontId="22" fillId="0" borderId="31" xfId="0" applyFont="1" applyBorder="1" applyAlignment="1">
      <alignment horizontal="center" vertical="center"/>
    </xf>
    <xf numFmtId="0" fontId="22" fillId="0" borderId="34" xfId="0" applyFont="1" applyBorder="1" applyAlignment="1">
      <alignment horizontal="center" vertical="center"/>
    </xf>
    <xf numFmtId="0" fontId="22" fillId="0" borderId="36" xfId="0" applyFont="1" applyBorder="1" applyAlignment="1">
      <alignment horizontal="center" vertical="center"/>
    </xf>
    <xf numFmtId="0" fontId="22" fillId="3" borderId="37" xfId="0" applyFont="1" applyFill="1" applyBorder="1" applyAlignment="1">
      <alignment horizontal="center" vertical="center" wrapText="1"/>
    </xf>
    <xf numFmtId="0" fontId="22" fillId="3" borderId="34" xfId="0" applyFont="1" applyFill="1" applyBorder="1" applyAlignment="1">
      <alignment horizontal="center" vertical="center" wrapText="1"/>
    </xf>
    <xf numFmtId="0" fontId="22" fillId="3" borderId="39" xfId="0" applyFont="1" applyFill="1" applyBorder="1" applyAlignment="1">
      <alignment horizontal="center" vertical="center" wrapText="1"/>
    </xf>
    <xf numFmtId="0" fontId="21" fillId="3" borderId="37" xfId="0" applyFont="1" applyFill="1" applyBorder="1" applyAlignment="1">
      <alignment horizontal="center" vertical="center"/>
    </xf>
    <xf numFmtId="0" fontId="21" fillId="3" borderId="34" xfId="0" applyFont="1" applyFill="1" applyBorder="1" applyAlignment="1">
      <alignment horizontal="center" vertical="center"/>
    </xf>
    <xf numFmtId="0" fontId="21" fillId="3" borderId="39" xfId="0" applyFont="1" applyFill="1" applyBorder="1" applyAlignment="1">
      <alignment horizontal="center" vertical="center"/>
    </xf>
    <xf numFmtId="0" fontId="21" fillId="0" borderId="31" xfId="0" applyFont="1" applyBorder="1" applyAlignment="1">
      <alignment horizontal="center" vertical="center"/>
    </xf>
    <xf numFmtId="0" fontId="21" fillId="0" borderId="34" xfId="0" applyFont="1" applyBorder="1" applyAlignment="1">
      <alignment horizontal="center" vertical="center"/>
    </xf>
    <xf numFmtId="0" fontId="21" fillId="0" borderId="36" xfId="0" applyFont="1" applyBorder="1" applyAlignment="1">
      <alignment horizontal="center" vertical="center"/>
    </xf>
    <xf numFmtId="0" fontId="21" fillId="0" borderId="43" xfId="13" applyFont="1" applyBorder="1" applyAlignment="1">
      <alignment horizontal="right" vertical="center" wrapText="1" readingOrder="2"/>
    </xf>
    <xf numFmtId="0" fontId="21" fillId="4" borderId="37" xfId="6" applyFont="1" applyFill="1" applyBorder="1" applyAlignment="1">
      <alignment horizontal="center" vertical="center" wrapText="1"/>
    </xf>
    <xf numFmtId="0" fontId="21" fillId="4" borderId="34" xfId="6" applyFont="1" applyFill="1" applyBorder="1" applyAlignment="1">
      <alignment horizontal="center" vertical="center" wrapText="1"/>
    </xf>
    <xf numFmtId="0" fontId="21" fillId="4" borderId="39" xfId="6" applyFont="1" applyFill="1" applyBorder="1" applyAlignment="1">
      <alignment horizontal="center" vertical="center" wrapText="1"/>
    </xf>
    <xf numFmtId="0" fontId="21" fillId="4" borderId="23" xfId="19" applyFont="1" applyFill="1" applyBorder="1" applyAlignment="1">
      <alignment horizontal="center" vertical="center" wrapText="1" readingOrder="2"/>
    </xf>
    <xf numFmtId="0" fontId="23" fillId="4" borderId="23" xfId="21" applyFont="1" applyFill="1" applyBorder="1" applyAlignment="1">
      <alignment horizontal="center" vertical="center" wrapText="1"/>
    </xf>
    <xf numFmtId="0" fontId="16" fillId="4" borderId="124" xfId="10" applyFont="1" applyFill="1" applyBorder="1" applyAlignment="1">
      <alignment horizontal="right" vertical="center" wrapText="1" indent="1"/>
    </xf>
    <xf numFmtId="0" fontId="16" fillId="4" borderId="125" xfId="10" applyFont="1" applyFill="1" applyBorder="1" applyAlignment="1">
      <alignment horizontal="right" vertical="center" wrapText="1" indent="1"/>
    </xf>
    <xf numFmtId="0" fontId="21" fillId="4" borderId="23" xfId="17" applyFont="1" applyFill="1" applyBorder="1" applyAlignment="1">
      <alignment horizontal="center" vertical="center" wrapText="1"/>
    </xf>
    <xf numFmtId="0" fontId="16" fillId="0" borderId="123" xfId="3" applyFont="1" applyFill="1" applyBorder="1" applyAlignment="1">
      <alignment horizontal="right" vertical="center" wrapText="1" indent="1"/>
    </xf>
    <xf numFmtId="0" fontId="16" fillId="0" borderId="47" xfId="3" applyFont="1" applyFill="1" applyBorder="1" applyAlignment="1">
      <alignment horizontal="right" vertical="center" wrapText="1" indent="1"/>
    </xf>
    <xf numFmtId="1" fontId="22" fillId="0" borderId="123" xfId="4" applyFill="1" applyBorder="1" applyAlignment="1">
      <alignment horizontal="left" vertical="center" wrapText="1" indent="1"/>
    </xf>
    <xf numFmtId="1" fontId="22" fillId="0" borderId="47" xfId="4" applyFill="1" applyBorder="1" applyAlignment="1">
      <alignment horizontal="left" vertical="center" wrapText="1" indent="1"/>
    </xf>
    <xf numFmtId="1" fontId="22" fillId="4" borderId="124" xfId="4" applyFill="1" applyBorder="1" applyAlignment="1">
      <alignment horizontal="left" vertical="center" wrapText="1" indent="1"/>
    </xf>
    <xf numFmtId="1" fontId="22" fillId="4" borderId="127" xfId="4" applyFill="1" applyBorder="1" applyAlignment="1">
      <alignment horizontal="left" vertical="center" wrapText="1" indent="1"/>
    </xf>
    <xf numFmtId="0" fontId="16" fillId="4" borderId="113" xfId="10" applyFont="1" applyFill="1" applyBorder="1" applyAlignment="1">
      <alignment horizontal="right" vertical="center" wrapText="1" indent="1"/>
    </xf>
    <xf numFmtId="0" fontId="16" fillId="4" borderId="50" xfId="10" applyFont="1" applyFill="1" applyBorder="1" applyAlignment="1">
      <alignment horizontal="right" vertical="center" wrapText="1" indent="1"/>
    </xf>
    <xf numFmtId="1" fontId="22" fillId="4" borderId="113" xfId="4" applyFill="1" applyBorder="1" applyAlignment="1">
      <alignment horizontal="left" vertical="center" wrapText="1" indent="1"/>
    </xf>
    <xf numFmtId="1" fontId="22" fillId="4" borderId="129" xfId="4" applyFill="1" applyBorder="1" applyAlignment="1">
      <alignment horizontal="left" vertical="center" wrapText="1" indent="1"/>
    </xf>
    <xf numFmtId="0" fontId="21" fillId="3" borderId="45" xfId="19" applyFont="1" applyFill="1" applyBorder="1">
      <alignment horizontal="right" vertical="center" wrapText="1" indent="1" readingOrder="2"/>
    </xf>
    <xf numFmtId="0" fontId="23" fillId="3" borderId="23" xfId="21" applyFont="1" applyFill="1" applyBorder="1">
      <alignment horizontal="left" vertical="center" wrapText="1" indent="1"/>
    </xf>
    <xf numFmtId="0" fontId="21" fillId="4" borderId="23" xfId="19" applyFont="1" applyFill="1" applyBorder="1">
      <alignment horizontal="right" vertical="center" wrapText="1" indent="1" readingOrder="2"/>
    </xf>
    <xf numFmtId="0" fontId="23" fillId="4" borderId="51" xfId="21" applyFont="1" applyFill="1" applyBorder="1">
      <alignment horizontal="left" vertical="center" wrapText="1" indent="1"/>
    </xf>
    <xf numFmtId="0" fontId="16" fillId="3" borderId="85" xfId="19" applyFont="1" applyFill="1" applyBorder="1" applyAlignment="1">
      <alignment horizontal="center" vertical="center" wrapText="1" readingOrder="2"/>
    </xf>
    <xf numFmtId="0" fontId="22" fillId="3" borderId="85" xfId="21" applyFont="1" applyFill="1" applyBorder="1" applyAlignment="1">
      <alignment horizontal="center" vertical="center" wrapText="1"/>
    </xf>
    <xf numFmtId="0" fontId="21" fillId="0" borderId="37" xfId="0" applyFont="1" applyBorder="1" applyAlignment="1">
      <alignment horizontal="center" vertical="center" wrapText="1"/>
    </xf>
    <xf numFmtId="0" fontId="21" fillId="0" borderId="34" xfId="0" applyFont="1" applyBorder="1" applyAlignment="1">
      <alignment horizontal="center" vertical="center" wrapText="1"/>
    </xf>
    <xf numFmtId="0" fontId="21" fillId="0" borderId="39" xfId="0" applyFont="1" applyBorder="1" applyAlignment="1">
      <alignment horizontal="center" vertical="center" wrapText="1"/>
    </xf>
    <xf numFmtId="0" fontId="23" fillId="0" borderId="37" xfId="0" applyFont="1" applyBorder="1" applyAlignment="1">
      <alignment horizontal="center" vertical="center" wrapText="1"/>
    </xf>
    <xf numFmtId="0" fontId="23" fillId="0" borderId="34" xfId="0" applyFont="1" applyBorder="1" applyAlignment="1">
      <alignment horizontal="center" vertical="center" wrapText="1"/>
    </xf>
    <xf numFmtId="0" fontId="23" fillId="0" borderId="39" xfId="0" applyFont="1" applyBorder="1" applyAlignment="1">
      <alignment horizontal="center" vertical="center" wrapText="1"/>
    </xf>
    <xf numFmtId="0" fontId="21" fillId="3" borderId="23" xfId="19" applyFont="1" applyFill="1" applyBorder="1">
      <alignment horizontal="right" vertical="center" wrapText="1" indent="1" readingOrder="2"/>
    </xf>
    <xf numFmtId="0" fontId="21" fillId="4" borderId="51" xfId="19" applyFont="1" applyFill="1" applyBorder="1">
      <alignment horizontal="right" vertical="center" wrapText="1" indent="1" readingOrder="2"/>
    </xf>
    <xf numFmtId="0" fontId="21" fillId="0" borderId="31" xfId="0" applyFont="1" applyBorder="1" applyAlignment="1">
      <alignment horizontal="center" vertical="center" wrapText="1"/>
    </xf>
    <xf numFmtId="0" fontId="21" fillId="0" borderId="40" xfId="0" applyFont="1" applyBorder="1" applyAlignment="1">
      <alignment horizontal="center" vertical="center" wrapText="1"/>
    </xf>
    <xf numFmtId="0" fontId="23" fillId="0" borderId="31" xfId="0" applyFont="1" applyBorder="1" applyAlignment="1">
      <alignment horizontal="center" vertical="center" wrapText="1"/>
    </xf>
    <xf numFmtId="0" fontId="23" fillId="0" borderId="38" xfId="0" applyFont="1" applyBorder="1" applyAlignment="1">
      <alignment horizontal="center" vertical="center" wrapText="1"/>
    </xf>
    <xf numFmtId="0" fontId="21" fillId="0" borderId="47" xfId="0" applyFont="1" applyBorder="1" applyAlignment="1">
      <alignment horizontal="center" vertical="center" wrapText="1"/>
    </xf>
    <xf numFmtId="0" fontId="21" fillId="0" borderId="48" xfId="0" applyFont="1" applyBorder="1" applyAlignment="1">
      <alignment horizontal="center" vertical="center" wrapText="1"/>
    </xf>
    <xf numFmtId="0" fontId="21" fillId="0" borderId="49" xfId="0" applyFont="1" applyBorder="1" applyAlignment="1">
      <alignment horizontal="center" vertical="center" wrapText="1"/>
    </xf>
    <xf numFmtId="0" fontId="23" fillId="0" borderId="123" xfId="0" applyFont="1" applyBorder="1" applyAlignment="1">
      <alignment horizontal="center" vertical="center" wrapText="1"/>
    </xf>
    <xf numFmtId="0" fontId="23" fillId="0" borderId="128" xfId="0" applyFont="1" applyBorder="1" applyAlignment="1">
      <alignment horizontal="center" vertical="center" wrapText="1"/>
    </xf>
    <xf numFmtId="0" fontId="23" fillId="0" borderId="130" xfId="0" applyFont="1" applyBorder="1" applyAlignment="1">
      <alignment horizontal="center" vertical="center" wrapText="1"/>
    </xf>
    <xf numFmtId="0" fontId="21" fillId="0" borderId="45" xfId="0" applyFont="1" applyBorder="1" applyAlignment="1">
      <alignment horizontal="center" vertical="center" wrapText="1"/>
    </xf>
    <xf numFmtId="0" fontId="21" fillId="0" borderId="44" xfId="0" applyFont="1" applyBorder="1" applyAlignment="1">
      <alignment horizontal="center" vertical="center" wrapText="1"/>
    </xf>
    <xf numFmtId="0" fontId="21" fillId="0" borderId="51" xfId="0" applyFont="1" applyBorder="1" applyAlignment="1">
      <alignment horizontal="center" vertical="center" wrapText="1"/>
    </xf>
    <xf numFmtId="0" fontId="23" fillId="0" borderId="45" xfId="0" applyFont="1" applyBorder="1" applyAlignment="1">
      <alignment horizontal="center" vertical="center" wrapText="1"/>
    </xf>
    <xf numFmtId="0" fontId="23" fillId="0" borderId="44" xfId="0" applyFont="1" applyBorder="1" applyAlignment="1">
      <alignment horizontal="center" vertical="center" wrapText="1"/>
    </xf>
    <xf numFmtId="0" fontId="23" fillId="0" borderId="51" xfId="0" applyFont="1" applyBorder="1" applyAlignment="1">
      <alignment horizontal="center" vertical="center" wrapText="1"/>
    </xf>
    <xf numFmtId="0" fontId="21" fillId="0" borderId="43" xfId="13" applyFont="1" applyBorder="1" applyAlignment="1">
      <alignment horizontal="right" vertical="top" wrapText="1" readingOrder="2"/>
    </xf>
    <xf numFmtId="0" fontId="21" fillId="0" borderId="43" xfId="13" applyFont="1" applyBorder="1" applyAlignment="1">
      <alignment horizontal="right" vertical="top" readingOrder="2"/>
    </xf>
    <xf numFmtId="0" fontId="21" fillId="4" borderId="11" xfId="6" applyFont="1" applyFill="1" applyBorder="1" applyAlignment="1">
      <alignment horizontal="center" vertical="center" wrapText="1"/>
    </xf>
    <xf numFmtId="49" fontId="7" fillId="0" borderId="0" xfId="2" applyNumberFormat="1" applyFont="1" applyAlignment="1">
      <alignment horizontal="center" vertical="center" wrapText="1"/>
    </xf>
    <xf numFmtId="0" fontId="21" fillId="4" borderId="45" xfId="6" applyFont="1" applyFill="1" applyBorder="1" applyAlignment="1">
      <alignment horizontal="center" wrapText="1"/>
    </xf>
    <xf numFmtId="0" fontId="23" fillId="4" borderId="51" xfId="6" applyFont="1" applyFill="1" applyBorder="1" applyAlignment="1">
      <alignment horizontal="center" vertical="top"/>
    </xf>
    <xf numFmtId="0" fontId="21" fillId="4" borderId="18" xfId="17" applyFont="1" applyFill="1" applyBorder="1" applyAlignment="1">
      <alignment horizontal="center" vertical="center" wrapText="1"/>
    </xf>
    <xf numFmtId="0" fontId="21" fillId="4" borderId="14" xfId="17" applyFont="1" applyFill="1" applyBorder="1" applyAlignment="1">
      <alignment horizontal="center" vertical="center" wrapText="1"/>
    </xf>
    <xf numFmtId="0" fontId="21" fillId="4" borderId="16" xfId="17" applyFont="1" applyFill="1" applyBorder="1" applyAlignment="1">
      <alignment horizontal="center" vertical="center" wrapText="1"/>
    </xf>
    <xf numFmtId="1" fontId="23" fillId="4" borderId="26" xfId="4" applyFont="1" applyFill="1" applyBorder="1">
      <alignment horizontal="left" vertical="center" wrapText="1"/>
    </xf>
    <xf numFmtId="1" fontId="23" fillId="4" borderId="29" xfId="4" applyFont="1" applyFill="1" applyBorder="1">
      <alignment horizontal="left" vertical="center" wrapText="1"/>
    </xf>
    <xf numFmtId="1" fontId="23" fillId="4" borderId="27" xfId="4" applyFont="1" applyFill="1" applyBorder="1">
      <alignment horizontal="left" vertical="center" wrapText="1"/>
    </xf>
    <xf numFmtId="0" fontId="19" fillId="4" borderId="22" xfId="6" applyFont="1" applyFill="1" applyBorder="1" applyAlignment="1">
      <alignment horizontal="center" vertical="top" wrapText="1"/>
    </xf>
    <xf numFmtId="0" fontId="21" fillId="4" borderId="15" xfId="6" applyFont="1" applyFill="1" applyBorder="1">
      <alignment horizontal="center" vertical="center" wrapText="1"/>
    </xf>
    <xf numFmtId="0" fontId="21" fillId="4" borderId="21" xfId="6" applyFont="1" applyFill="1" applyBorder="1" applyAlignment="1">
      <alignment horizontal="center" wrapText="1"/>
    </xf>
    <xf numFmtId="0" fontId="21" fillId="4" borderId="24" xfId="3" applyFont="1" applyFill="1" applyBorder="1">
      <alignment horizontal="right" vertical="center" wrapText="1"/>
    </xf>
    <xf numFmtId="0" fontId="21" fillId="4" borderId="28" xfId="3" applyFont="1" applyFill="1" applyBorder="1">
      <alignment horizontal="right" vertical="center" wrapText="1"/>
    </xf>
    <xf numFmtId="0" fontId="21" fillId="4" borderId="25" xfId="3" applyFont="1" applyFill="1" applyBorder="1">
      <alignment horizontal="right" vertical="center" wrapText="1"/>
    </xf>
    <xf numFmtId="0" fontId="23" fillId="0" borderId="0" xfId="14" applyFont="1" applyAlignment="1">
      <alignment horizontal="left" vertical="center" wrapText="1"/>
    </xf>
    <xf numFmtId="0" fontId="23" fillId="0" borderId="0" xfId="14" applyFont="1" applyAlignment="1">
      <alignment horizontal="left" vertical="center"/>
    </xf>
    <xf numFmtId="0" fontId="21" fillId="0" borderId="0" xfId="13" applyFont="1" applyAlignment="1">
      <alignment horizontal="right" vertical="center" wrapText="1" readingOrder="2"/>
    </xf>
    <xf numFmtId="0" fontId="22" fillId="0" borderId="0" xfId="0" applyFont="1" applyBorder="1" applyAlignment="1">
      <alignment horizontal="right" vertical="center" wrapText="1" readingOrder="2"/>
    </xf>
    <xf numFmtId="0" fontId="23" fillId="0" borderId="0" xfId="0" applyFont="1" applyAlignment="1">
      <alignment horizontal="left" vertical="center" wrapText="1"/>
    </xf>
    <xf numFmtId="0" fontId="16" fillId="4" borderId="56" xfId="0" applyFont="1" applyFill="1" applyBorder="1" applyAlignment="1">
      <alignment horizontal="right" vertical="center" wrapText="1"/>
    </xf>
    <xf numFmtId="0" fontId="16" fillId="4" borderId="68" xfId="0" applyFont="1" applyFill="1" applyBorder="1" applyAlignment="1">
      <alignment horizontal="right" vertical="center"/>
    </xf>
    <xf numFmtId="0" fontId="16" fillId="4" borderId="57" xfId="0" applyFont="1" applyFill="1" applyBorder="1" applyAlignment="1">
      <alignment horizontal="right" vertical="center"/>
    </xf>
    <xf numFmtId="0" fontId="23" fillId="4" borderId="51" xfId="0" applyFont="1" applyFill="1" applyBorder="1" applyAlignment="1">
      <alignment horizontal="center" vertical="top" readingOrder="2"/>
    </xf>
    <xf numFmtId="0" fontId="21" fillId="4" borderId="45" xfId="0" applyFont="1" applyFill="1" applyBorder="1" applyAlignment="1">
      <alignment horizontal="center" readingOrder="2"/>
    </xf>
    <xf numFmtId="0" fontId="5" fillId="0" borderId="0" xfId="0" applyFont="1" applyBorder="1" applyAlignment="1">
      <alignment horizontal="center" vertical="center"/>
    </xf>
    <xf numFmtId="0" fontId="5" fillId="0" borderId="0" xfId="0" applyFont="1" applyAlignment="1">
      <alignment horizontal="center" vertical="center" readingOrder="1"/>
    </xf>
    <xf numFmtId="0" fontId="41" fillId="0" borderId="0" xfId="0" applyFont="1" applyAlignment="1">
      <alignment horizontal="center" vertical="center" readingOrder="2"/>
    </xf>
    <xf numFmtId="0" fontId="22" fillId="4" borderId="54" xfId="0" applyFont="1" applyFill="1" applyBorder="1" applyAlignment="1">
      <alignment horizontal="left" vertical="center" wrapText="1"/>
    </xf>
    <xf numFmtId="0" fontId="22" fillId="4" borderId="67" xfId="0" applyFont="1" applyFill="1" applyBorder="1" applyAlignment="1">
      <alignment horizontal="left" vertical="center"/>
    </xf>
    <xf numFmtId="0" fontId="22" fillId="4" borderId="55" xfId="0" applyFont="1" applyFill="1" applyBorder="1" applyAlignment="1">
      <alignment horizontal="left" vertical="center"/>
    </xf>
    <xf numFmtId="0" fontId="36" fillId="0" borderId="0" xfId="1" applyFont="1" applyAlignment="1">
      <alignment horizontal="center"/>
    </xf>
    <xf numFmtId="0" fontId="7" fillId="0" borderId="0" xfId="10" applyFont="1" applyAlignment="1">
      <alignment horizontal="center" wrapText="1" readingOrder="1"/>
    </xf>
    <xf numFmtId="0" fontId="7" fillId="0" borderId="0" xfId="10" applyFont="1" applyAlignment="1">
      <alignment horizontal="center" readingOrder="1"/>
    </xf>
    <xf numFmtId="0" fontId="23" fillId="4" borderId="44" xfId="0" applyFont="1" applyFill="1" applyBorder="1" applyAlignment="1">
      <alignment horizontal="center" vertical="top" readingOrder="2"/>
    </xf>
    <xf numFmtId="0" fontId="16" fillId="4" borderId="77" xfId="10" applyFont="1" applyFill="1" applyBorder="1" applyAlignment="1">
      <alignment horizontal="right" vertical="center" wrapText="1"/>
    </xf>
    <xf numFmtId="0" fontId="16" fillId="4" borderId="87" xfId="10" applyFont="1" applyFill="1" applyBorder="1" applyAlignment="1">
      <alignment horizontal="right" vertical="center"/>
    </xf>
    <xf numFmtId="0" fontId="16" fillId="4" borderId="81" xfId="10" applyFont="1" applyFill="1" applyBorder="1" applyAlignment="1">
      <alignment horizontal="right" vertical="center"/>
    </xf>
    <xf numFmtId="0" fontId="22" fillId="4" borderId="80" xfId="10" applyFont="1" applyFill="1" applyBorder="1" applyAlignment="1">
      <alignment horizontal="left" vertical="center" wrapText="1"/>
    </xf>
    <xf numFmtId="0" fontId="22" fillId="4" borderId="88" xfId="10" applyFont="1" applyFill="1" applyBorder="1" applyAlignment="1">
      <alignment horizontal="left" vertical="center"/>
    </xf>
    <xf numFmtId="0" fontId="22" fillId="4" borderId="84" xfId="10" applyFont="1" applyFill="1" applyBorder="1" applyAlignment="1">
      <alignment horizontal="left" vertical="center"/>
    </xf>
    <xf numFmtId="0" fontId="41" fillId="0" borderId="0" xfId="10" applyFont="1" applyAlignment="1">
      <alignment horizontal="center" vertical="center" readingOrder="2"/>
    </xf>
    <xf numFmtId="0" fontId="5" fillId="0" borderId="0" xfId="10" applyFont="1" applyAlignment="1">
      <alignment horizontal="center" vertical="center" wrapText="1" readingOrder="1"/>
    </xf>
    <xf numFmtId="0" fontId="5" fillId="0" borderId="0" xfId="10" applyFont="1" applyAlignment="1">
      <alignment horizontal="center" vertical="center" readingOrder="1"/>
    </xf>
    <xf numFmtId="0" fontId="5" fillId="0" borderId="0" xfId="10" applyFont="1" applyBorder="1" applyAlignment="1">
      <alignment horizontal="center" vertical="center"/>
    </xf>
    <xf numFmtId="0" fontId="11" fillId="4" borderId="78" xfId="3" applyFont="1" applyFill="1" applyBorder="1">
      <alignment horizontal="right" vertical="center" wrapText="1"/>
    </xf>
    <xf numFmtId="0" fontId="11" fillId="4" borderId="92" xfId="3" applyFont="1" applyFill="1" applyBorder="1">
      <alignment horizontal="right" vertical="center" wrapText="1"/>
    </xf>
    <xf numFmtId="0" fontId="11" fillId="4" borderId="93" xfId="3" applyFont="1" applyFill="1" applyBorder="1">
      <alignment horizontal="right" vertical="center" wrapText="1"/>
    </xf>
    <xf numFmtId="0" fontId="11" fillId="4" borderId="82" xfId="3" applyFont="1" applyFill="1" applyBorder="1">
      <alignment horizontal="right" vertical="center" wrapText="1"/>
    </xf>
    <xf numFmtId="1" fontId="60" fillId="4" borderId="79" xfId="4" applyFont="1" applyFill="1" applyBorder="1">
      <alignment horizontal="left" vertical="center" wrapText="1"/>
    </xf>
    <xf numFmtId="1" fontId="60" fillId="4" borderId="90" xfId="4" applyFont="1" applyFill="1" applyBorder="1">
      <alignment horizontal="left" vertical="center" wrapText="1"/>
    </xf>
    <xf numFmtId="1" fontId="60" fillId="4" borderId="91" xfId="4" applyFont="1" applyFill="1" applyBorder="1">
      <alignment horizontal="left" vertical="center" wrapText="1"/>
    </xf>
    <xf numFmtId="1" fontId="60" fillId="4" borderId="83" xfId="4" applyFont="1" applyFill="1" applyBorder="1">
      <alignment horizontal="left" vertical="center" wrapText="1"/>
    </xf>
    <xf numFmtId="0" fontId="23" fillId="0" borderId="43" xfId="0" applyFont="1" applyBorder="1" applyAlignment="1">
      <alignment horizontal="left" vertical="center"/>
    </xf>
    <xf numFmtId="0" fontId="11" fillId="4" borderId="58" xfId="3" applyFont="1" applyFill="1" applyBorder="1">
      <alignment horizontal="right" vertical="center" wrapText="1"/>
    </xf>
    <xf numFmtId="0" fontId="11" fillId="4" borderId="65" xfId="3" applyFont="1" applyFill="1" applyBorder="1">
      <alignment horizontal="right" vertical="center" wrapText="1"/>
    </xf>
    <xf numFmtId="0" fontId="11" fillId="4" borderId="59" xfId="3" applyFont="1" applyFill="1" applyBorder="1">
      <alignment horizontal="right" vertical="center" wrapText="1"/>
    </xf>
    <xf numFmtId="1" fontId="60" fillId="4" borderId="60" xfId="4" applyFont="1" applyFill="1" applyBorder="1">
      <alignment horizontal="left" vertical="center" wrapText="1"/>
    </xf>
    <xf numFmtId="1" fontId="60" fillId="4" borderId="66" xfId="4" applyFont="1" applyFill="1" applyBorder="1">
      <alignment horizontal="left" vertical="center" wrapText="1"/>
    </xf>
    <xf numFmtId="1" fontId="60" fillId="4" borderId="61" xfId="4" applyFont="1" applyFill="1" applyBorder="1">
      <alignment horizontal="left" vertical="center" wrapText="1"/>
    </xf>
    <xf numFmtId="0" fontId="7" fillId="0" borderId="0" xfId="10" applyFont="1" applyAlignment="1">
      <alignment horizontal="center" vertical="center" readingOrder="1"/>
    </xf>
    <xf numFmtId="0" fontId="16" fillId="4" borderId="98" xfId="3" applyFont="1" applyFill="1" applyBorder="1">
      <alignment horizontal="right" vertical="center" wrapText="1"/>
    </xf>
    <xf numFmtId="0" fontId="16" fillId="4" borderId="99" xfId="3" applyFont="1" applyFill="1" applyBorder="1">
      <alignment horizontal="right" vertical="center" wrapText="1"/>
    </xf>
    <xf numFmtId="0" fontId="16" fillId="4" borderId="100" xfId="3" applyFont="1" applyFill="1" applyBorder="1">
      <alignment horizontal="right" vertical="center" wrapText="1"/>
    </xf>
    <xf numFmtId="1" fontId="22" fillId="4" borderId="101" xfId="4" applyFont="1" applyFill="1" applyBorder="1">
      <alignment horizontal="left" vertical="center" wrapText="1"/>
    </xf>
    <xf numFmtId="1" fontId="22" fillId="4" borderId="102" xfId="4" applyFont="1" applyFill="1" applyBorder="1">
      <alignment horizontal="left" vertical="center" wrapText="1"/>
    </xf>
    <xf numFmtId="1" fontId="22" fillId="4" borderId="103" xfId="4" applyFont="1" applyFill="1" applyBorder="1">
      <alignment horizontal="left" vertical="center" wrapText="1"/>
    </xf>
    <xf numFmtId="0" fontId="36" fillId="0" borderId="0" xfId="10" applyFont="1" applyAlignment="1">
      <alignment horizontal="center" vertical="center" readingOrder="2"/>
    </xf>
    <xf numFmtId="1" fontId="22" fillId="4" borderId="91" xfId="4" applyFont="1" applyFill="1" applyBorder="1">
      <alignment horizontal="left" vertical="center" wrapText="1"/>
    </xf>
    <xf numFmtId="0" fontId="16" fillId="4" borderId="58" xfId="3" applyFont="1" applyFill="1" applyBorder="1">
      <alignment horizontal="right" vertical="center" wrapText="1"/>
    </xf>
    <xf numFmtId="0" fontId="16" fillId="4" borderId="65" xfId="3" applyFont="1" applyFill="1" applyBorder="1">
      <alignment horizontal="right" vertical="center" wrapText="1"/>
    </xf>
    <xf numFmtId="0" fontId="16" fillId="4" borderId="59" xfId="3" applyFont="1" applyFill="1" applyBorder="1">
      <alignment horizontal="right" vertical="center" wrapText="1"/>
    </xf>
    <xf numFmtId="0" fontId="16" fillId="2" borderId="7" xfId="6" applyFont="1" applyBorder="1" applyAlignment="1">
      <alignment horizontal="center" vertical="center" wrapText="1"/>
    </xf>
    <xf numFmtId="0" fontId="16" fillId="2" borderId="13" xfId="6" applyFont="1" applyBorder="1" applyAlignment="1">
      <alignment horizontal="center" vertical="center" wrapText="1"/>
    </xf>
    <xf numFmtId="0" fontId="16" fillId="2" borderId="8" xfId="6" applyFont="1" applyBorder="1" applyAlignment="1">
      <alignment horizontal="center" vertical="center" wrapText="1"/>
    </xf>
    <xf numFmtId="0" fontId="16" fillId="2" borderId="12" xfId="6" applyFont="1" applyBorder="1" applyAlignment="1">
      <alignment horizontal="center" vertical="center" wrapText="1"/>
    </xf>
    <xf numFmtId="0" fontId="21" fillId="4" borderId="123" xfId="6" applyFont="1" applyFill="1" applyBorder="1" applyAlignment="1">
      <alignment horizontal="center" wrapText="1"/>
    </xf>
    <xf numFmtId="0" fontId="21" fillId="4" borderId="47" xfId="6" applyFont="1" applyFill="1" applyBorder="1" applyAlignment="1">
      <alignment horizontal="center" wrapText="1"/>
    </xf>
    <xf numFmtId="0" fontId="23" fillId="4" borderId="130" xfId="6" applyFont="1" applyFill="1" applyBorder="1" applyAlignment="1">
      <alignment horizontal="center" vertical="top" wrapText="1"/>
    </xf>
    <xf numFmtId="0" fontId="23" fillId="4" borderId="49" xfId="6" applyFont="1" applyFill="1" applyBorder="1" applyAlignment="1">
      <alignment horizontal="center" vertical="top" wrapText="1"/>
    </xf>
    <xf numFmtId="1" fontId="22" fillId="4" borderId="88" xfId="4" applyFont="1" applyFill="1" applyBorder="1">
      <alignment horizontal="left" vertical="center" wrapText="1"/>
    </xf>
    <xf numFmtId="0" fontId="16" fillId="4" borderId="77" xfId="3" applyFont="1" applyFill="1" applyBorder="1">
      <alignment horizontal="right" vertical="center" wrapText="1"/>
    </xf>
    <xf numFmtId="0" fontId="16" fillId="4" borderId="87" xfId="3" applyFont="1" applyFill="1" applyBorder="1">
      <alignment horizontal="right" vertical="center" wrapText="1"/>
    </xf>
    <xf numFmtId="0" fontId="16" fillId="4" borderId="81" xfId="3" applyFont="1" applyFill="1" applyBorder="1">
      <alignment horizontal="right" vertical="center" wrapText="1"/>
    </xf>
    <xf numFmtId="0" fontId="7" fillId="0" borderId="0" xfId="10" applyFont="1" applyAlignment="1">
      <alignment horizontal="center" vertical="center" wrapText="1" readingOrder="1"/>
    </xf>
    <xf numFmtId="1" fontId="60" fillId="4" borderId="80" xfId="4" applyFont="1" applyFill="1" applyBorder="1">
      <alignment horizontal="left" vertical="center" wrapText="1"/>
    </xf>
    <xf numFmtId="1" fontId="60" fillId="4" borderId="88" xfId="4" applyFont="1" applyFill="1" applyBorder="1">
      <alignment horizontal="left" vertical="center" wrapText="1"/>
    </xf>
    <xf numFmtId="1" fontId="60" fillId="4" borderId="84" xfId="4" applyFont="1" applyFill="1" applyBorder="1">
      <alignment horizontal="left" vertical="center" wrapText="1"/>
    </xf>
    <xf numFmtId="0" fontId="11" fillId="4" borderId="77" xfId="3" applyFont="1" applyFill="1" applyBorder="1">
      <alignment horizontal="right" vertical="center" wrapText="1"/>
    </xf>
    <xf numFmtId="0" fontId="11" fillId="4" borderId="87" xfId="3" applyFont="1" applyFill="1" applyBorder="1">
      <alignment horizontal="right" vertical="center" wrapText="1"/>
    </xf>
    <xf numFmtId="0" fontId="11" fillId="4" borderId="81" xfId="3" applyFont="1" applyFill="1" applyBorder="1">
      <alignment horizontal="right" vertical="center" wrapText="1"/>
    </xf>
    <xf numFmtId="0" fontId="16" fillId="4" borderId="104" xfId="3" applyFont="1" applyFill="1" applyBorder="1">
      <alignment horizontal="right" vertical="center" wrapText="1"/>
    </xf>
    <xf numFmtId="0" fontId="16" fillId="4" borderId="105" xfId="3" applyFont="1" applyFill="1" applyBorder="1">
      <alignment horizontal="right" vertical="center" wrapText="1"/>
    </xf>
    <xf numFmtId="0" fontId="16" fillId="4" borderId="106" xfId="3" applyFont="1" applyFill="1" applyBorder="1">
      <alignment horizontal="right" vertical="center" wrapText="1"/>
    </xf>
    <xf numFmtId="1" fontId="22" fillId="4" borderId="107" xfId="4" applyFont="1" applyFill="1" applyBorder="1">
      <alignment horizontal="left" vertical="center" wrapText="1"/>
    </xf>
    <xf numFmtId="1" fontId="22" fillId="4" borderId="108" xfId="4" applyFont="1" applyFill="1" applyBorder="1">
      <alignment horizontal="left" vertical="center" wrapText="1"/>
    </xf>
    <xf numFmtId="1" fontId="22" fillId="4" borderId="109" xfId="4" applyFont="1" applyFill="1" applyBorder="1">
      <alignment horizontal="left" vertical="center" wrapText="1"/>
    </xf>
    <xf numFmtId="0" fontId="16" fillId="4" borderId="133" xfId="3" applyFont="1" applyFill="1" applyBorder="1">
      <alignment horizontal="right" vertical="center" wrapText="1"/>
    </xf>
    <xf numFmtId="1" fontId="22" fillId="4" borderId="117" xfId="4" applyFont="1" applyFill="1" applyBorder="1" applyAlignment="1">
      <alignment horizontal="left" vertical="center" wrapText="1"/>
    </xf>
    <xf numFmtId="1" fontId="22" fillId="4" borderId="118" xfId="4" applyFont="1" applyFill="1" applyBorder="1" applyAlignment="1">
      <alignment horizontal="left" vertical="center" wrapText="1"/>
    </xf>
    <xf numFmtId="1" fontId="22" fillId="4" borderId="119" xfId="4" applyFont="1" applyFill="1" applyBorder="1" applyAlignment="1">
      <alignment horizontal="left" vertical="center" wrapText="1"/>
    </xf>
  </cellXfs>
  <cellStyles count="25">
    <cellStyle name="Comma" xfId="24" builtinId="3"/>
    <cellStyle name="H1" xfId="1"/>
    <cellStyle name="H2" xfId="2"/>
    <cellStyle name="had" xfId="3"/>
    <cellStyle name="had0" xfId="4"/>
    <cellStyle name="Had1" xfId="5"/>
    <cellStyle name="Had2" xfId="6"/>
    <cellStyle name="Had3" xfId="7"/>
    <cellStyle name="inxa" xfId="8"/>
    <cellStyle name="inxe" xfId="9"/>
    <cellStyle name="Normal" xfId="0" builtinId="0"/>
    <cellStyle name="Normal 2" xfId="10"/>
    <cellStyle name="Normal_Copy of جداول المدارس مستقلة 2" xfId="11"/>
    <cellStyle name="Normal_T-104 2" xfId="12"/>
    <cellStyle name="NotA" xfId="13"/>
    <cellStyle name="Note" xfId="14" builtinId="10" customBuiltin="1"/>
    <cellStyle name="T1" xfId="15"/>
    <cellStyle name="T2" xfId="16"/>
    <cellStyle name="Total" xfId="17" builtinId="25" customBuiltin="1"/>
    <cellStyle name="Total1" xfId="18"/>
    <cellStyle name="TXT1" xfId="19"/>
    <cellStyle name="TXT2" xfId="20"/>
    <cellStyle name="TXT3" xfId="21"/>
    <cellStyle name="TXT4" xfId="22"/>
    <cellStyle name="TXT5" xfId="2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D60000"/>
      <color rgb="FFC0504D"/>
      <color rgb="FFFFFFFF"/>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8.xml"/><Relationship Id="rId18" Type="http://schemas.openxmlformats.org/officeDocument/2006/relationships/worksheet" Target="worksheets/sheet13.xml"/><Relationship Id="rId26" Type="http://schemas.openxmlformats.org/officeDocument/2006/relationships/worksheet" Target="worksheets/sheet21.xml"/><Relationship Id="rId39" Type="http://schemas.openxmlformats.org/officeDocument/2006/relationships/worksheet" Target="worksheets/sheet33.xml"/><Relationship Id="rId3" Type="http://schemas.openxmlformats.org/officeDocument/2006/relationships/worksheet" Target="worksheets/sheet3.xml"/><Relationship Id="rId21" Type="http://schemas.openxmlformats.org/officeDocument/2006/relationships/worksheet" Target="worksheets/sheet16.xml"/><Relationship Id="rId34" Type="http://schemas.openxmlformats.org/officeDocument/2006/relationships/worksheet" Target="worksheets/sheet28.xml"/><Relationship Id="rId42" Type="http://schemas.openxmlformats.org/officeDocument/2006/relationships/worksheet" Target="worksheets/sheet35.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5.xml"/><Relationship Id="rId12" Type="http://schemas.openxmlformats.org/officeDocument/2006/relationships/chartsheet" Target="chartsheets/sheet5.xml"/><Relationship Id="rId17" Type="http://schemas.openxmlformats.org/officeDocument/2006/relationships/worksheet" Target="worksheets/sheet12.xml"/><Relationship Id="rId25" Type="http://schemas.openxmlformats.org/officeDocument/2006/relationships/worksheet" Target="worksheets/sheet20.xml"/><Relationship Id="rId33" Type="http://schemas.openxmlformats.org/officeDocument/2006/relationships/worksheet" Target="worksheets/sheet27.xml"/><Relationship Id="rId38" Type="http://schemas.openxmlformats.org/officeDocument/2006/relationships/worksheet" Target="worksheets/sheet32.xml"/><Relationship Id="rId46" Type="http://schemas.openxmlformats.org/officeDocument/2006/relationships/worksheet" Target="worksheets/sheet39.xml"/><Relationship Id="rId2" Type="http://schemas.openxmlformats.org/officeDocument/2006/relationships/worksheet" Target="worksheets/sheet2.xml"/><Relationship Id="rId16" Type="http://schemas.openxmlformats.org/officeDocument/2006/relationships/worksheet" Target="worksheets/sheet11.xml"/><Relationship Id="rId20" Type="http://schemas.openxmlformats.org/officeDocument/2006/relationships/worksheet" Target="worksheets/sheet15.xml"/><Relationship Id="rId29" Type="http://schemas.openxmlformats.org/officeDocument/2006/relationships/worksheet" Target="worksheets/sheet24.xml"/><Relationship Id="rId41" Type="http://schemas.openxmlformats.org/officeDocument/2006/relationships/worksheet" Target="worksheets/sheet34.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chartsheet" Target="chartsheets/sheet4.xml"/><Relationship Id="rId24" Type="http://schemas.openxmlformats.org/officeDocument/2006/relationships/worksheet" Target="worksheets/sheet19.xml"/><Relationship Id="rId32" Type="http://schemas.openxmlformats.org/officeDocument/2006/relationships/worksheet" Target="worksheets/sheet26.xml"/><Relationship Id="rId37" Type="http://schemas.openxmlformats.org/officeDocument/2006/relationships/worksheet" Target="worksheets/sheet31.xml"/><Relationship Id="rId40" Type="http://schemas.openxmlformats.org/officeDocument/2006/relationships/chartsheet" Target="chartsheets/sheet7.xml"/><Relationship Id="rId45" Type="http://schemas.openxmlformats.org/officeDocument/2006/relationships/worksheet" Target="worksheets/sheet38.xml"/><Relationship Id="rId53" Type="http://schemas.openxmlformats.org/officeDocument/2006/relationships/customXml" Target="../customXml/item3.xml"/><Relationship Id="rId5" Type="http://schemas.openxmlformats.org/officeDocument/2006/relationships/chartsheet" Target="chartsheets/sheet1.xml"/><Relationship Id="rId15" Type="http://schemas.openxmlformats.org/officeDocument/2006/relationships/worksheet" Target="worksheets/sheet10.xml"/><Relationship Id="rId23" Type="http://schemas.openxmlformats.org/officeDocument/2006/relationships/worksheet" Target="worksheets/sheet18.xml"/><Relationship Id="rId28" Type="http://schemas.openxmlformats.org/officeDocument/2006/relationships/worksheet" Target="worksheets/sheet23.xml"/><Relationship Id="rId36" Type="http://schemas.openxmlformats.org/officeDocument/2006/relationships/worksheet" Target="worksheets/sheet30.xml"/><Relationship Id="rId49" Type="http://schemas.openxmlformats.org/officeDocument/2006/relationships/sharedStrings" Target="sharedStrings.xml"/><Relationship Id="rId10" Type="http://schemas.openxmlformats.org/officeDocument/2006/relationships/worksheet" Target="worksheets/sheet7.xml"/><Relationship Id="rId19" Type="http://schemas.openxmlformats.org/officeDocument/2006/relationships/worksheet" Target="worksheets/sheet14.xml"/><Relationship Id="rId31" Type="http://schemas.openxmlformats.org/officeDocument/2006/relationships/worksheet" Target="worksheets/sheet25.xml"/><Relationship Id="rId44" Type="http://schemas.openxmlformats.org/officeDocument/2006/relationships/worksheet" Target="worksheets/sheet37.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worksheet" Target="worksheets/sheet9.xml"/><Relationship Id="rId22" Type="http://schemas.openxmlformats.org/officeDocument/2006/relationships/worksheet" Target="worksheets/sheet17.xml"/><Relationship Id="rId27" Type="http://schemas.openxmlformats.org/officeDocument/2006/relationships/worksheet" Target="worksheets/sheet22.xml"/><Relationship Id="rId30" Type="http://schemas.openxmlformats.org/officeDocument/2006/relationships/chartsheet" Target="chartsheets/sheet6.xml"/><Relationship Id="rId35" Type="http://schemas.openxmlformats.org/officeDocument/2006/relationships/worksheet" Target="worksheets/sheet29.xml"/><Relationship Id="rId43" Type="http://schemas.openxmlformats.org/officeDocument/2006/relationships/worksheet" Target="worksheets/sheet36.xml"/><Relationship Id="rId48" Type="http://schemas.openxmlformats.org/officeDocument/2006/relationships/styles" Target="styles.xml"/><Relationship Id="rId8" Type="http://schemas.openxmlformats.org/officeDocument/2006/relationships/worksheet" Target="worksheets/sheet6.xml"/><Relationship Id="rId51"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7.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6.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rtl="0">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في المدارس والجامعات الحكومية والخاصة</a:t>
            </a:r>
          </a:p>
          <a:p>
            <a:pPr rtl="0">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IN PUBLIC AND PRIVATE SCHOOLS AND UNIVERSITIES</a:t>
            </a:r>
          </a:p>
          <a:p>
            <a:pPr rtl="0">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2015/2016 - 2019/2020</a:t>
            </a:r>
          </a:p>
        </c:rich>
      </c:tx>
      <c:overlay val="0"/>
      <c:spPr>
        <a:noFill/>
        <a:ln w="25400">
          <a:noFill/>
        </a:ln>
      </c:spPr>
    </c:title>
    <c:autoTitleDeleted val="0"/>
    <c:plotArea>
      <c:layout>
        <c:manualLayout>
          <c:layoutTarget val="inner"/>
          <c:xMode val="edge"/>
          <c:yMode val="edge"/>
          <c:x val="7.5656302715753965E-2"/>
          <c:y val="0.15803909127818391"/>
          <c:w val="0.91926304386489677"/>
          <c:h val="0.77386468540962161"/>
        </c:manualLayout>
      </c:layout>
      <c:lineChart>
        <c:grouping val="standard"/>
        <c:varyColors val="0"/>
        <c:ser>
          <c:idx val="0"/>
          <c:order val="0"/>
          <c:tx>
            <c:strRef>
              <c:f>'59'!$D$44</c:f>
              <c:strCache>
                <c:ptCount val="1"/>
                <c:pt idx="0">
                  <c:v>طلاب الجامعات (خاص)
 Univ. Students Private</c:v>
                </c:pt>
              </c:strCache>
            </c:strRef>
          </c:tx>
          <c:spPr>
            <a:ln>
              <a:solidFill>
                <a:schemeClr val="accent6">
                  <a:lumMod val="60000"/>
                  <a:lumOff val="40000"/>
                </a:schemeClr>
              </a:solidFill>
            </a:ln>
          </c:spPr>
          <c:marker>
            <c:spPr>
              <a:solidFill>
                <a:schemeClr val="accent6"/>
              </a:solidFill>
              <a:ln>
                <a:noFill/>
              </a:ln>
            </c:spPr>
          </c:marker>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C311-4F8F-AEF1-CC90A337F7B2}"/>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C311-4F8F-AEF1-CC90A337F7B2}"/>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C311-4F8F-AEF1-CC90A337F7B2}"/>
                </c:ext>
              </c:extLst>
            </c:dLbl>
            <c:spPr>
              <a:noFill/>
              <a:ln>
                <a:noFill/>
              </a:ln>
              <a:effectLst/>
            </c:spPr>
            <c:txPr>
              <a:bodyPr/>
              <a:lstStyle/>
              <a:p>
                <a:pPr>
                  <a:defRPr>
                    <a:solidFill>
                      <a:schemeClr val="accent6"/>
                    </a:solidFill>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'59'!$E$40:$I$40</c:f>
              <c:strCache>
                <c:ptCount val="5"/>
                <c:pt idx="0">
                  <c:v>2015/2016</c:v>
                </c:pt>
                <c:pt idx="1">
                  <c:v>2016/2017</c:v>
                </c:pt>
                <c:pt idx="2">
                  <c:v>2017/2018</c:v>
                </c:pt>
                <c:pt idx="3">
                  <c:v>2018/2019</c:v>
                </c:pt>
                <c:pt idx="4">
                  <c:v>2019/2020</c:v>
                </c:pt>
              </c:strCache>
            </c:strRef>
          </c:cat>
          <c:val>
            <c:numRef>
              <c:f>'59'!$E$44:$I$44</c:f>
              <c:numCache>
                <c:formatCode>#,##0</c:formatCode>
                <c:ptCount val="5"/>
                <c:pt idx="0">
                  <c:v>6751</c:v>
                </c:pt>
                <c:pt idx="1">
                  <c:v>7056</c:v>
                </c:pt>
                <c:pt idx="2">
                  <c:v>7822</c:v>
                </c:pt>
                <c:pt idx="3">
                  <c:v>8507</c:v>
                </c:pt>
                <c:pt idx="4">
                  <c:v>9335</c:v>
                </c:pt>
              </c:numCache>
            </c:numRef>
          </c:val>
          <c:smooth val="0"/>
          <c:extLst xmlns:c16r2="http://schemas.microsoft.com/office/drawing/2015/06/chart">
            <c:ext xmlns:c16="http://schemas.microsoft.com/office/drawing/2014/chart" uri="{C3380CC4-5D6E-409C-BE32-E72D297353CC}">
              <c16:uniqueId val="{00000003-C311-4F8F-AEF1-CC90A337F7B2}"/>
            </c:ext>
          </c:extLst>
        </c:ser>
        <c:ser>
          <c:idx val="1"/>
          <c:order val="1"/>
          <c:tx>
            <c:strRef>
              <c:f>'59'!$D$41</c:f>
              <c:strCache>
                <c:ptCount val="1"/>
                <c:pt idx="0">
                  <c:v>طلاب المدارس (حكومي)
Schools Students Government</c:v>
                </c:pt>
              </c:strCache>
            </c:strRef>
          </c:tx>
          <c:spPr>
            <a:ln w="38100">
              <a:solidFill>
                <a:schemeClr val="accent2"/>
              </a:solidFill>
              <a:prstDash val="solid"/>
            </a:ln>
          </c:spPr>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C311-4F8F-AEF1-CC90A337F7B2}"/>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C311-4F8F-AEF1-CC90A337F7B2}"/>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C311-4F8F-AEF1-CC90A337F7B2}"/>
                </c:ext>
              </c:extLst>
            </c:dLbl>
            <c:spPr>
              <a:noFill/>
              <a:ln>
                <a:noFill/>
              </a:ln>
              <a:effectLst/>
            </c:spPr>
            <c:txPr>
              <a:bodyPr/>
              <a:lstStyle/>
              <a:p>
                <a:pPr>
                  <a:defRPr>
                    <a:solidFill>
                      <a:schemeClr val="accent2"/>
                    </a:solidFill>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'59'!$E$40:$I$40</c:f>
              <c:strCache>
                <c:ptCount val="5"/>
                <c:pt idx="0">
                  <c:v>2015/2016</c:v>
                </c:pt>
                <c:pt idx="1">
                  <c:v>2016/2017</c:v>
                </c:pt>
                <c:pt idx="2">
                  <c:v>2017/2018</c:v>
                </c:pt>
                <c:pt idx="3">
                  <c:v>2018/2019</c:v>
                </c:pt>
                <c:pt idx="4">
                  <c:v>2019/2020</c:v>
                </c:pt>
              </c:strCache>
            </c:strRef>
          </c:cat>
          <c:val>
            <c:numRef>
              <c:f>'59'!$E$41:$I$41</c:f>
              <c:numCache>
                <c:formatCode>#,##0</c:formatCode>
                <c:ptCount val="5"/>
                <c:pt idx="0">
                  <c:v>107986</c:v>
                </c:pt>
                <c:pt idx="1">
                  <c:v>113532</c:v>
                </c:pt>
                <c:pt idx="2">
                  <c:v>117926</c:v>
                </c:pt>
                <c:pt idx="3">
                  <c:v>121552</c:v>
                </c:pt>
                <c:pt idx="4">
                  <c:v>124628</c:v>
                </c:pt>
              </c:numCache>
            </c:numRef>
          </c:val>
          <c:smooth val="0"/>
          <c:extLst xmlns:c16r2="http://schemas.microsoft.com/office/drawing/2015/06/chart">
            <c:ext xmlns:c16="http://schemas.microsoft.com/office/drawing/2014/chart" uri="{C3380CC4-5D6E-409C-BE32-E72D297353CC}">
              <c16:uniqueId val="{00000007-C311-4F8F-AEF1-CC90A337F7B2}"/>
            </c:ext>
          </c:extLst>
        </c:ser>
        <c:ser>
          <c:idx val="2"/>
          <c:order val="2"/>
          <c:tx>
            <c:strRef>
              <c:f>'59'!$D$42</c:f>
              <c:strCache>
                <c:ptCount val="1"/>
                <c:pt idx="0">
                  <c:v>طلاب المدارس (خاص)
 Schools Students Private</c:v>
                </c:pt>
              </c:strCache>
            </c:strRef>
          </c:tx>
          <c:spPr>
            <a:ln w="38100">
              <a:solidFill>
                <a:schemeClr val="tx2"/>
              </a:solidFill>
              <a:prstDash val="solid"/>
            </a:ln>
          </c:spPr>
          <c:marker>
            <c:spPr>
              <a:solidFill>
                <a:schemeClr val="accent1"/>
              </a:solidFill>
              <a:ln>
                <a:noFill/>
              </a:ln>
            </c:spPr>
          </c:marker>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C311-4F8F-AEF1-CC90A337F7B2}"/>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C311-4F8F-AEF1-CC90A337F7B2}"/>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C311-4F8F-AEF1-CC90A337F7B2}"/>
                </c:ext>
              </c:extLst>
            </c:dLbl>
            <c:spPr>
              <a:noFill/>
              <a:ln>
                <a:noFill/>
              </a:ln>
              <a:effectLst/>
            </c:spPr>
            <c:txPr>
              <a:bodyPr/>
              <a:lstStyle/>
              <a:p>
                <a:pPr>
                  <a:defRPr>
                    <a:solidFill>
                      <a:schemeClr val="tx2"/>
                    </a:solidFill>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'59'!$E$40:$I$40</c:f>
              <c:strCache>
                <c:ptCount val="5"/>
                <c:pt idx="0">
                  <c:v>2015/2016</c:v>
                </c:pt>
                <c:pt idx="1">
                  <c:v>2016/2017</c:v>
                </c:pt>
                <c:pt idx="2">
                  <c:v>2017/2018</c:v>
                </c:pt>
                <c:pt idx="3">
                  <c:v>2018/2019</c:v>
                </c:pt>
                <c:pt idx="4">
                  <c:v>2019/2020</c:v>
                </c:pt>
              </c:strCache>
            </c:strRef>
          </c:cat>
          <c:val>
            <c:numRef>
              <c:f>'59'!$E$42:$I$42</c:f>
              <c:numCache>
                <c:formatCode>#,##0</c:formatCode>
                <c:ptCount val="5"/>
                <c:pt idx="0">
                  <c:v>180648</c:v>
                </c:pt>
                <c:pt idx="1">
                  <c:v>190758</c:v>
                </c:pt>
                <c:pt idx="2">
                  <c:v>197874</c:v>
                </c:pt>
                <c:pt idx="3">
                  <c:v>200017</c:v>
                </c:pt>
                <c:pt idx="4">
                  <c:v>208030</c:v>
                </c:pt>
              </c:numCache>
            </c:numRef>
          </c:val>
          <c:smooth val="0"/>
          <c:extLst xmlns:c16r2="http://schemas.microsoft.com/office/drawing/2015/06/chart">
            <c:ext xmlns:c16="http://schemas.microsoft.com/office/drawing/2014/chart" uri="{C3380CC4-5D6E-409C-BE32-E72D297353CC}">
              <c16:uniqueId val="{0000000B-C311-4F8F-AEF1-CC90A337F7B2}"/>
            </c:ext>
          </c:extLst>
        </c:ser>
        <c:ser>
          <c:idx val="3"/>
          <c:order val="3"/>
          <c:tx>
            <c:strRef>
              <c:f>'59'!$D$43</c:f>
              <c:strCache>
                <c:ptCount val="1"/>
                <c:pt idx="0">
                  <c:v>طلاب الجامعات (حكومي)
Univ. Students Government</c:v>
                </c:pt>
              </c:strCache>
            </c:strRef>
          </c:tx>
          <c:spPr>
            <a:ln>
              <a:solidFill>
                <a:schemeClr val="accent1">
                  <a:lumMod val="60000"/>
                  <a:lumOff val="40000"/>
                </a:schemeClr>
              </a:solidFill>
            </a:ln>
          </c:spPr>
          <c:marker>
            <c:spPr>
              <a:solidFill>
                <a:schemeClr val="accent1">
                  <a:lumMod val="20000"/>
                  <a:lumOff val="80000"/>
                </a:schemeClr>
              </a:solidFill>
              <a:ln>
                <a:noFill/>
              </a:ln>
            </c:spPr>
          </c:marker>
          <c:dLbls>
            <c:dLbl>
              <c:idx val="0"/>
              <c:layout>
                <c:manualLayout>
                  <c:x val="-4.2274361329227517E-2"/>
                  <c:y val="-1.9001891937649888E-2"/>
                </c:manualLayout>
              </c:layout>
              <c:dLblPos val="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C-C311-4F8F-AEF1-CC90A337F7B2}"/>
                </c:ext>
              </c:extLst>
            </c:dLbl>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C311-4F8F-AEF1-CC90A337F7B2}"/>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C311-4F8F-AEF1-CC90A337F7B2}"/>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C311-4F8F-AEF1-CC90A337F7B2}"/>
                </c:ext>
              </c:extLst>
            </c:dLbl>
            <c:spPr>
              <a:noFill/>
              <a:ln>
                <a:noFill/>
              </a:ln>
              <a:effectLst/>
            </c:spPr>
            <c:txPr>
              <a:bodyPr/>
              <a:lstStyle/>
              <a:p>
                <a:pPr>
                  <a:defRPr>
                    <a:solidFill>
                      <a:schemeClr val="accent1"/>
                    </a:solidFill>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'59'!$E$40:$I$40</c:f>
              <c:strCache>
                <c:ptCount val="5"/>
                <c:pt idx="0">
                  <c:v>2015/2016</c:v>
                </c:pt>
                <c:pt idx="1">
                  <c:v>2016/2017</c:v>
                </c:pt>
                <c:pt idx="2">
                  <c:v>2017/2018</c:v>
                </c:pt>
                <c:pt idx="3">
                  <c:v>2018/2019</c:v>
                </c:pt>
                <c:pt idx="4">
                  <c:v>2019/2020</c:v>
                </c:pt>
              </c:strCache>
            </c:strRef>
          </c:cat>
          <c:val>
            <c:numRef>
              <c:f>'59'!$E$43:$I$43</c:f>
              <c:numCache>
                <c:formatCode>#,##0</c:formatCode>
                <c:ptCount val="5"/>
                <c:pt idx="0">
                  <c:v>21917</c:v>
                </c:pt>
                <c:pt idx="1">
                  <c:v>24426</c:v>
                </c:pt>
                <c:pt idx="2">
                  <c:v>26100</c:v>
                </c:pt>
                <c:pt idx="3">
                  <c:v>26737</c:v>
                </c:pt>
                <c:pt idx="4">
                  <c:v>27777</c:v>
                </c:pt>
              </c:numCache>
            </c:numRef>
          </c:val>
          <c:smooth val="0"/>
          <c:extLst xmlns:c16r2="http://schemas.microsoft.com/office/drawing/2015/06/chart">
            <c:ext xmlns:c16="http://schemas.microsoft.com/office/drawing/2014/chart" uri="{C3380CC4-5D6E-409C-BE32-E72D297353CC}">
              <c16:uniqueId val="{00000010-C311-4F8F-AEF1-CC90A337F7B2}"/>
            </c:ext>
          </c:extLst>
        </c:ser>
        <c:dLbls>
          <c:dLblPos val="t"/>
          <c:showLegendKey val="0"/>
          <c:showVal val="1"/>
          <c:showCatName val="0"/>
          <c:showSerName val="0"/>
          <c:showPercent val="0"/>
          <c:showBubbleSize val="0"/>
        </c:dLbls>
        <c:marker val="1"/>
        <c:smooth val="0"/>
        <c:axId val="114262016"/>
        <c:axId val="114263552"/>
      </c:lineChart>
      <c:catAx>
        <c:axId val="114262016"/>
        <c:scaling>
          <c:orientation val="minMax"/>
        </c:scaling>
        <c:delete val="0"/>
        <c:axPos val="b"/>
        <c:majorGridlines>
          <c:spPr>
            <a:ln w="3175">
              <a:solidFill>
                <a:srgbClr val="E3E3E3"/>
              </a:solidFill>
              <a:prstDash val="solid"/>
            </a:ln>
          </c:spPr>
        </c:majorGridlines>
        <c:numFmt formatCode="General" sourceLinked="1"/>
        <c:majorTickMark val="out"/>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114263552"/>
        <c:crosses val="autoZero"/>
        <c:auto val="1"/>
        <c:lblAlgn val="ctr"/>
        <c:lblOffset val="100"/>
        <c:noMultiLvlLbl val="0"/>
      </c:catAx>
      <c:valAx>
        <c:axId val="114263552"/>
        <c:scaling>
          <c:orientation val="minMax"/>
        </c:scaling>
        <c:delete val="0"/>
        <c:axPos val="l"/>
        <c:majorGridlines>
          <c:spPr>
            <a:ln w="3175">
              <a:solidFill>
                <a:srgbClr val="E3E3E3"/>
              </a:solidFill>
              <a:prstDash val="solid"/>
            </a:ln>
          </c:spPr>
        </c:majorGridlines>
        <c:numFmt formatCode="#,##0"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14262016"/>
        <c:crosses val="autoZero"/>
        <c:crossBetween val="between"/>
      </c:valAx>
    </c:plotArea>
    <c:legend>
      <c:legendPos val="r"/>
      <c:layout>
        <c:manualLayout>
          <c:xMode val="edge"/>
          <c:yMode val="edge"/>
          <c:x val="8.1917890713352912E-2"/>
          <c:y val="0.16058046816827232"/>
          <c:w val="0.53533507328330465"/>
          <c:h val="0.16388420881337221"/>
        </c:manualLayout>
      </c:layout>
      <c:overlay val="0"/>
      <c:spPr>
        <a:noFill/>
      </c:spPr>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lgn="ctr" rtl="1">
              <a:defRPr sz="1000" b="0" i="0" u="none" strike="noStrike" kern="1200" baseline="0">
                <a:solidFill>
                  <a:srgbClr val="000000"/>
                </a:solidFill>
                <a:latin typeface="Calibri"/>
                <a:ea typeface="Calibri"/>
                <a:cs typeface="Calibri"/>
              </a:defRPr>
            </a:pPr>
            <a:r>
              <a:rPr lang="en-US" sz="1600" b="1" i="0" u="none" strike="noStrike" baseline="0">
                <a:solidFill>
                  <a:srgbClr val="000000"/>
                </a:solidFill>
                <a:latin typeface="Arial"/>
                <a:cs typeface="Arial"/>
              </a:rPr>
              <a:t>الطلاب في المدارس والجامعات الحكومية والخاصة حسب النوع</a:t>
            </a:r>
          </a:p>
          <a:p>
            <a:pPr algn="ctr" rtl="1">
              <a:defRPr sz="1000" b="0" i="0" u="none" strike="noStrike" kern="1200"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IN PUBLIC AND PRIVATE SCHOOLS AND UNIVERSITIES BY GENDER</a:t>
            </a:r>
          </a:p>
          <a:p>
            <a:pPr algn="ctr" rtl="1">
              <a:defRPr sz="1000" b="0" i="0" u="none" strike="noStrike" kern="1200" baseline="0">
                <a:solidFill>
                  <a:srgbClr val="000000"/>
                </a:solidFill>
                <a:latin typeface="Calibri"/>
                <a:ea typeface="Calibri"/>
                <a:cs typeface="Calibri"/>
              </a:defRPr>
            </a:pPr>
            <a:r>
              <a:rPr lang="en-US" sz="1200" b="1" i="0" u="none" strike="noStrike" kern="1200" baseline="0">
                <a:solidFill>
                  <a:srgbClr val="000000"/>
                </a:solidFill>
                <a:latin typeface="Arial"/>
                <a:ea typeface="Calibri"/>
                <a:cs typeface="Arial"/>
              </a:rPr>
              <a:t>2015/2016 - 2019/2020</a:t>
            </a:r>
          </a:p>
        </c:rich>
      </c:tx>
      <c:layout>
        <c:manualLayout>
          <c:xMode val="edge"/>
          <c:yMode val="edge"/>
          <c:x val="0.18122668366290423"/>
          <c:y val="1.3559383202099737E-2"/>
        </c:manualLayout>
      </c:layout>
      <c:overlay val="0"/>
    </c:title>
    <c:autoTitleDeleted val="0"/>
    <c:plotArea>
      <c:layout>
        <c:manualLayout>
          <c:layoutTarget val="inner"/>
          <c:xMode val="edge"/>
          <c:yMode val="edge"/>
          <c:x val="6.4034865808405991E-2"/>
          <c:y val="0.16323266992370733"/>
          <c:w val="0.92264662790534968"/>
          <c:h val="0.7129302460651421"/>
        </c:manualLayout>
      </c:layout>
      <c:barChart>
        <c:barDir val="col"/>
        <c:grouping val="clustered"/>
        <c:varyColors val="0"/>
        <c:ser>
          <c:idx val="0"/>
          <c:order val="0"/>
          <c:tx>
            <c:strRef>
              <c:f>'59'!$F$51</c:f>
              <c:strCache>
                <c:ptCount val="1"/>
                <c:pt idx="0">
                  <c:v>ذكور
Males</c:v>
                </c:pt>
              </c:strCache>
            </c:strRef>
          </c:tx>
          <c:spPr>
            <a:solidFill>
              <a:schemeClr val="accent1"/>
            </a:solidFill>
            <a:scene3d>
              <a:camera prst="orthographicFront"/>
              <a:lightRig rig="threePt" dir="t">
                <a:rot lat="0" lon="0" rev="1200000"/>
              </a:lightRig>
            </a:scene3d>
            <a:sp3d/>
          </c:spPr>
          <c:invertIfNegative val="0"/>
          <c:dLbls>
            <c:dLbl>
              <c:idx val="1"/>
              <c:layout>
                <c:manualLayout>
                  <c:x val="-8.1927713952289691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34DC-4D7F-A8A9-6D58F0C5AAA6}"/>
                </c:ext>
              </c:extLst>
            </c:dLbl>
            <c:dLbl>
              <c:idx val="3"/>
              <c:layout>
                <c:manualLayout>
                  <c:x val="-9.5582332944337961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34DC-4D7F-A8A9-6D58F0C5AAA6}"/>
                </c:ext>
              </c:extLst>
            </c:dLbl>
            <c:dLbl>
              <c:idx val="5"/>
              <c:layout>
                <c:manualLayout>
                  <c:x val="-6.8273094960241403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34DC-4D7F-A8A9-6D58F0C5AAA6}"/>
                </c:ext>
              </c:extLst>
            </c:dLbl>
            <c:dLbl>
              <c:idx val="7"/>
              <c:layout>
                <c:manualLayout>
                  <c:x val="-1.2289157092843454E-2"/>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34DC-4D7F-A8A9-6D58F0C5AAA6}"/>
                </c:ext>
              </c:extLst>
            </c:dLbl>
            <c:dLbl>
              <c:idx val="9"/>
              <c:layout>
                <c:manualLayout>
                  <c:x val="-1.3654618992048281E-2"/>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34DC-4D7F-A8A9-6D58F0C5AAA6}"/>
                </c:ext>
              </c:extLst>
            </c:dLbl>
            <c:spPr>
              <a:noFill/>
              <a:ln>
                <a:noFill/>
              </a:ln>
              <a:effectLst/>
            </c:spPr>
            <c:txPr>
              <a:bodyPr/>
              <a:lstStyle/>
              <a:p>
                <a:pPr>
                  <a:defRPr>
                    <a:solidFill>
                      <a:schemeClr val="accent1"/>
                    </a:solidFill>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'59'!$G$48:$P$49</c:f>
              <c:strCache>
                <c:ptCount val="9"/>
                <c:pt idx="0">
                  <c:v>2015/2016</c:v>
                </c:pt>
                <c:pt idx="2">
                  <c:v>2016/2017</c:v>
                </c:pt>
                <c:pt idx="4">
                  <c:v>2017/2018</c:v>
                </c:pt>
                <c:pt idx="6">
                  <c:v>2018/2019</c:v>
                </c:pt>
                <c:pt idx="8">
                  <c:v>2019/2020</c:v>
                </c:pt>
              </c:strCache>
            </c:strRef>
          </c:cat>
          <c:val>
            <c:numRef>
              <c:f>'59'!$G$51:$P$51</c:f>
              <c:numCache>
                <c:formatCode>_-* #,##0_-;_-* #,##0\-;_-* "-"??_-;_-@_-</c:formatCode>
                <c:ptCount val="10"/>
                <c:pt idx="0">
                  <c:v>147798</c:v>
                </c:pt>
                <c:pt idx="1">
                  <c:v>9223</c:v>
                </c:pt>
                <c:pt idx="2">
                  <c:v>156032</c:v>
                </c:pt>
                <c:pt idx="3">
                  <c:v>9838</c:v>
                </c:pt>
                <c:pt idx="4">
                  <c:v>161915</c:v>
                </c:pt>
                <c:pt idx="5">
                  <c:v>10326</c:v>
                </c:pt>
                <c:pt idx="6">
                  <c:v>164553</c:v>
                </c:pt>
                <c:pt idx="7">
                  <c:v>10437</c:v>
                </c:pt>
                <c:pt idx="8">
                  <c:v>170191</c:v>
                </c:pt>
                <c:pt idx="9">
                  <c:v>10843</c:v>
                </c:pt>
              </c:numCache>
            </c:numRef>
          </c:val>
          <c:extLst xmlns:c16r2="http://schemas.microsoft.com/office/drawing/2015/06/chart">
            <c:ext xmlns:c16="http://schemas.microsoft.com/office/drawing/2014/chart" uri="{C3380CC4-5D6E-409C-BE32-E72D297353CC}">
              <c16:uniqueId val="{00000005-34DC-4D7F-A8A9-6D58F0C5AAA6}"/>
            </c:ext>
          </c:extLst>
        </c:ser>
        <c:ser>
          <c:idx val="1"/>
          <c:order val="1"/>
          <c:tx>
            <c:strRef>
              <c:f>'59'!$F$52</c:f>
              <c:strCache>
                <c:ptCount val="1"/>
                <c:pt idx="0">
                  <c:v>إناث
Females</c:v>
                </c:pt>
              </c:strCache>
            </c:strRef>
          </c:tx>
          <c:spPr>
            <a:solidFill>
              <a:schemeClr val="accent2"/>
            </a:solidFill>
            <a:scene3d>
              <a:camera prst="orthographicFront"/>
              <a:lightRig rig="threePt" dir="t">
                <a:rot lat="0" lon="0" rev="1200000"/>
              </a:lightRig>
            </a:scene3d>
            <a:sp3d/>
          </c:spPr>
          <c:invertIfNegative val="0"/>
          <c:dLbls>
            <c:dLbl>
              <c:idx val="0"/>
              <c:layout>
                <c:manualLayout>
                  <c:x val="1.0923695193638625E-2"/>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34DC-4D7F-A8A9-6D58F0C5AAA6}"/>
                </c:ext>
              </c:extLst>
            </c:dLbl>
            <c:dLbl>
              <c:idx val="2"/>
              <c:layout>
                <c:manualLayout>
                  <c:x val="9.5582332944337961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34DC-4D7F-A8A9-6D58F0C5AAA6}"/>
                </c:ext>
              </c:extLst>
            </c:dLbl>
            <c:dLbl>
              <c:idx val="4"/>
              <c:layout>
                <c:manualLayout>
                  <c:x val="9.5582332944337961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34DC-4D7F-A8A9-6D58F0C5AAA6}"/>
                </c:ext>
              </c:extLst>
            </c:dLbl>
            <c:dLbl>
              <c:idx val="6"/>
              <c:layout>
                <c:manualLayout>
                  <c:x val="9.5582332944337961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34DC-4D7F-A8A9-6D58F0C5AAA6}"/>
                </c:ext>
              </c:extLst>
            </c:dLbl>
            <c:dLbl>
              <c:idx val="8"/>
              <c:layout>
                <c:manualLayout>
                  <c:x val="1.5020080891253109E-2"/>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34DC-4D7F-A8A9-6D58F0C5AAA6}"/>
                </c:ext>
              </c:extLst>
            </c:dLbl>
            <c:spPr>
              <a:noFill/>
              <a:ln>
                <a:noFill/>
              </a:ln>
              <a:effectLst/>
            </c:spPr>
            <c:txPr>
              <a:bodyPr/>
              <a:lstStyle/>
              <a:p>
                <a:pPr>
                  <a:defRPr>
                    <a:solidFill>
                      <a:schemeClr val="accent2"/>
                    </a:solidFill>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'59'!$G$48:$P$49</c:f>
              <c:strCache>
                <c:ptCount val="9"/>
                <c:pt idx="0">
                  <c:v>2015/2016</c:v>
                </c:pt>
                <c:pt idx="2">
                  <c:v>2016/2017</c:v>
                </c:pt>
                <c:pt idx="4">
                  <c:v>2017/2018</c:v>
                </c:pt>
                <c:pt idx="6">
                  <c:v>2018/2019</c:v>
                </c:pt>
                <c:pt idx="8">
                  <c:v>2019/2020</c:v>
                </c:pt>
              </c:strCache>
            </c:strRef>
          </c:cat>
          <c:val>
            <c:numRef>
              <c:f>'59'!$G$52:$P$52</c:f>
              <c:numCache>
                <c:formatCode>_-* #,##0_-;_-* #,##0\-;_-* "-"??_-;_-@_-</c:formatCode>
                <c:ptCount val="10"/>
                <c:pt idx="0">
                  <c:v>140836</c:v>
                </c:pt>
                <c:pt idx="1">
                  <c:v>19445</c:v>
                </c:pt>
                <c:pt idx="2">
                  <c:v>148258</c:v>
                </c:pt>
                <c:pt idx="3">
                  <c:v>21644</c:v>
                </c:pt>
                <c:pt idx="4">
                  <c:v>153885</c:v>
                </c:pt>
                <c:pt idx="5">
                  <c:v>23596</c:v>
                </c:pt>
                <c:pt idx="6">
                  <c:v>157016</c:v>
                </c:pt>
                <c:pt idx="7">
                  <c:v>24807</c:v>
                </c:pt>
                <c:pt idx="8">
                  <c:v>162467</c:v>
                </c:pt>
                <c:pt idx="9">
                  <c:v>26269</c:v>
                </c:pt>
              </c:numCache>
            </c:numRef>
          </c:val>
          <c:extLst xmlns:c16r2="http://schemas.microsoft.com/office/drawing/2015/06/chart">
            <c:ext xmlns:c16="http://schemas.microsoft.com/office/drawing/2014/chart" uri="{C3380CC4-5D6E-409C-BE32-E72D297353CC}">
              <c16:uniqueId val="{0000000B-34DC-4D7F-A8A9-6D58F0C5AAA6}"/>
            </c:ext>
          </c:extLst>
        </c:ser>
        <c:dLbls>
          <c:dLblPos val="outEnd"/>
          <c:showLegendKey val="0"/>
          <c:showVal val="1"/>
          <c:showCatName val="0"/>
          <c:showSerName val="0"/>
          <c:showPercent val="0"/>
          <c:showBubbleSize val="0"/>
        </c:dLbls>
        <c:gapWidth val="150"/>
        <c:axId val="123904384"/>
        <c:axId val="123905920"/>
      </c:barChart>
      <c:catAx>
        <c:axId val="123904384"/>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rtl="0">
              <a:defRPr sz="950" b="1" i="0" u="none" strike="noStrike" baseline="0">
                <a:solidFill>
                  <a:srgbClr val="000000"/>
                </a:solidFill>
                <a:latin typeface="Arial" pitchFamily="34" charset="0"/>
                <a:ea typeface="Arial"/>
                <a:cs typeface="Arial" pitchFamily="34" charset="0"/>
              </a:defRPr>
            </a:pPr>
            <a:endParaRPr lang="en-US"/>
          </a:p>
        </c:txPr>
        <c:crossAx val="123905920"/>
        <c:crosses val="autoZero"/>
        <c:auto val="1"/>
        <c:lblAlgn val="ctr"/>
        <c:lblOffset val="100"/>
        <c:noMultiLvlLbl val="0"/>
      </c:catAx>
      <c:valAx>
        <c:axId val="123905920"/>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123904384"/>
        <c:crosses val="autoZero"/>
        <c:crossBetween val="between"/>
      </c:valAx>
    </c:plotArea>
    <c:legend>
      <c:legendPos val="r"/>
      <c:layout>
        <c:manualLayout>
          <c:xMode val="edge"/>
          <c:yMode val="edge"/>
          <c:x val="0.70126542837550243"/>
          <c:y val="9.2223007056607006E-2"/>
          <c:w val="0.29679987684795373"/>
          <c:h val="7.5656554772686069E-2"/>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والمدرسون حسب نوع التعليم</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AND TEACHERS BY TYPE OF EDUCATION</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2019/2020</a:t>
            </a:r>
          </a:p>
        </c:rich>
      </c:tx>
      <c:layout>
        <c:manualLayout>
          <c:xMode val="edge"/>
          <c:yMode val="edge"/>
          <c:x val="0.31574790433853478"/>
          <c:y val="3.1192674723252749E-2"/>
        </c:manualLayout>
      </c:layout>
      <c:overlay val="0"/>
    </c:title>
    <c:autoTitleDeleted val="0"/>
    <c:plotArea>
      <c:layout>
        <c:manualLayout>
          <c:layoutTarget val="inner"/>
          <c:xMode val="edge"/>
          <c:yMode val="edge"/>
          <c:x val="7.0514881051701797E-2"/>
          <c:y val="0.18663750397493883"/>
          <c:w val="0.90967797160793951"/>
          <c:h val="0.65618176060016564"/>
        </c:manualLayout>
      </c:layout>
      <c:barChart>
        <c:barDir val="col"/>
        <c:grouping val="clustered"/>
        <c:varyColors val="0"/>
        <c:ser>
          <c:idx val="0"/>
          <c:order val="0"/>
          <c:tx>
            <c:strRef>
              <c:f>'61'!$B$28</c:f>
              <c:strCache>
                <c:ptCount val="1"/>
                <c:pt idx="0">
                  <c:v>المدرسون
Teachers</c:v>
                </c:pt>
              </c:strCache>
            </c:strRef>
          </c:tx>
          <c:spPr>
            <a:scene3d>
              <a:camera prst="orthographicFront"/>
              <a:lightRig rig="threePt" dir="t">
                <a:rot lat="0" lon="0" rev="1200000"/>
              </a:lightRig>
            </a:scene3d>
            <a:sp3d/>
          </c:spPr>
          <c:invertIfNegative val="0"/>
          <c:dLbls>
            <c:spPr>
              <a:noFill/>
              <a:ln>
                <a:noFill/>
              </a:ln>
              <a:effectLst/>
            </c:spPr>
            <c:txPr>
              <a:bodyPr/>
              <a:lstStyle/>
              <a:p>
                <a:pPr>
                  <a:defRPr sz="1100" b="1" i="0" baseline="0">
                    <a:solidFill>
                      <a:schemeClr val="tx2"/>
                    </a:solidFill>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'61'!$C$26:$D$26</c:f>
              <c:strCache>
                <c:ptCount val="2"/>
                <c:pt idx="0">
                  <c:v>المدارس الحكومية
Covernment Schools</c:v>
                </c:pt>
                <c:pt idx="1">
                  <c:v>المدارس الخاصة
Private Schools</c:v>
                </c:pt>
              </c:strCache>
            </c:strRef>
          </c:cat>
          <c:val>
            <c:numRef>
              <c:f>'61'!$C$28:$D$28</c:f>
              <c:numCache>
                <c:formatCode>#,##0</c:formatCode>
                <c:ptCount val="2"/>
                <c:pt idx="0">
                  <c:v>14622</c:v>
                </c:pt>
                <c:pt idx="1">
                  <c:v>13532</c:v>
                </c:pt>
              </c:numCache>
            </c:numRef>
          </c:val>
          <c:extLst xmlns:c16r2="http://schemas.microsoft.com/office/drawing/2015/06/chart">
            <c:ext xmlns:c16="http://schemas.microsoft.com/office/drawing/2014/chart" uri="{C3380CC4-5D6E-409C-BE32-E72D297353CC}">
              <c16:uniqueId val="{00000000-7909-4B4E-BF2C-F73F04C031BC}"/>
            </c:ext>
          </c:extLst>
        </c:ser>
        <c:ser>
          <c:idx val="1"/>
          <c:order val="1"/>
          <c:tx>
            <c:strRef>
              <c:f>'61'!$B$27</c:f>
              <c:strCache>
                <c:ptCount val="1"/>
                <c:pt idx="0">
                  <c:v>الطلاب
Students</c:v>
                </c:pt>
              </c:strCache>
            </c:strRef>
          </c:tx>
          <c:spPr>
            <a:scene3d>
              <a:camera prst="orthographicFront"/>
              <a:lightRig rig="threePt" dir="t">
                <a:rot lat="0" lon="0" rev="1200000"/>
              </a:lightRig>
            </a:scene3d>
            <a:sp3d/>
          </c:spPr>
          <c:invertIfNegative val="0"/>
          <c:dLbls>
            <c:spPr>
              <a:noFill/>
              <a:ln>
                <a:noFill/>
              </a:ln>
              <a:effectLst/>
            </c:spPr>
            <c:txPr>
              <a:bodyPr/>
              <a:lstStyle/>
              <a:p>
                <a:pPr>
                  <a:defRPr sz="1100" b="1" i="0" baseline="0">
                    <a:solidFill>
                      <a:srgbClr val="C00000"/>
                    </a:solidFill>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'61'!$C$26:$D$26</c:f>
              <c:strCache>
                <c:ptCount val="2"/>
                <c:pt idx="0">
                  <c:v>المدارس الحكومية
Covernment Schools</c:v>
                </c:pt>
                <c:pt idx="1">
                  <c:v>المدارس الخاصة
Private Schools</c:v>
                </c:pt>
              </c:strCache>
            </c:strRef>
          </c:cat>
          <c:val>
            <c:numRef>
              <c:f>'61'!$C$27:$D$27</c:f>
              <c:numCache>
                <c:formatCode>#,##0</c:formatCode>
                <c:ptCount val="2"/>
                <c:pt idx="0">
                  <c:v>124628</c:v>
                </c:pt>
                <c:pt idx="1">
                  <c:v>208030</c:v>
                </c:pt>
              </c:numCache>
            </c:numRef>
          </c:val>
          <c:extLst xmlns:c16r2="http://schemas.microsoft.com/office/drawing/2015/06/chart">
            <c:ext xmlns:c16="http://schemas.microsoft.com/office/drawing/2014/chart" uri="{C3380CC4-5D6E-409C-BE32-E72D297353CC}">
              <c16:uniqueId val="{00000001-7909-4B4E-BF2C-F73F04C031BC}"/>
            </c:ext>
          </c:extLst>
        </c:ser>
        <c:dLbls>
          <c:showLegendKey val="0"/>
          <c:showVal val="0"/>
          <c:showCatName val="0"/>
          <c:showSerName val="0"/>
          <c:showPercent val="0"/>
          <c:showBubbleSize val="0"/>
        </c:dLbls>
        <c:gapWidth val="150"/>
        <c:axId val="115684864"/>
        <c:axId val="115686784"/>
      </c:barChart>
      <c:catAx>
        <c:axId val="115684864"/>
        <c:scaling>
          <c:orientation val="minMax"/>
        </c:scaling>
        <c:delete val="0"/>
        <c:axPos val="b"/>
        <c:majorGridlines>
          <c:spPr>
            <a:ln w="12700">
              <a:solidFill>
                <a:srgbClr val="E3E3E3"/>
              </a:solidFill>
              <a:prstDash val="solid"/>
            </a:ln>
          </c:spPr>
        </c:majorGridlines>
        <c:title>
          <c:tx>
            <c:rich>
              <a:bodyPr/>
              <a:lstStyle/>
              <a:p>
                <a:pPr>
                  <a:defRPr sz="1200" b="0" i="0" u="none" strike="noStrike" baseline="0">
                    <a:solidFill>
                      <a:srgbClr val="000000"/>
                    </a:solidFill>
                    <a:latin typeface="Arial" pitchFamily="34" charset="0"/>
                    <a:ea typeface="Calibri"/>
                    <a:cs typeface="Arial" pitchFamily="34" charset="0"/>
                  </a:defRPr>
                </a:pPr>
                <a:r>
                  <a:rPr lang="en-US" sz="1050" b="1" i="0" u="none" strike="noStrike" baseline="0">
                    <a:solidFill>
                      <a:srgbClr val="000000"/>
                    </a:solidFill>
                    <a:latin typeface="Arial" pitchFamily="34" charset="0"/>
                    <a:cs typeface="Arial" pitchFamily="34" charset="0"/>
                  </a:rPr>
                  <a:t>SCHOOLS </a:t>
                </a:r>
                <a:r>
                  <a:rPr lang="en-US" sz="1200" b="1" i="0" u="none" strike="noStrike" baseline="0">
                    <a:solidFill>
                      <a:srgbClr val="000000"/>
                    </a:solidFill>
                    <a:latin typeface="Arial" pitchFamily="34" charset="0"/>
                    <a:cs typeface="Arial" pitchFamily="34" charset="0"/>
                  </a:rPr>
                  <a:t>المدارس </a:t>
                </a:r>
                <a:endParaRPr lang="en-US" sz="1200">
                  <a:latin typeface="Arial" pitchFamily="34" charset="0"/>
                  <a:cs typeface="Arial" pitchFamily="34" charset="0"/>
                </a:endParaRPr>
              </a:p>
            </c:rich>
          </c:tx>
          <c:layout>
            <c:manualLayout>
              <c:xMode val="edge"/>
              <c:yMode val="edge"/>
              <c:x val="0.4766094084393297"/>
              <c:y val="0.94193223499644707"/>
            </c:manualLayout>
          </c:layout>
          <c:overlay val="0"/>
        </c:title>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15686784"/>
        <c:crosses val="autoZero"/>
        <c:auto val="1"/>
        <c:lblAlgn val="ctr"/>
        <c:lblOffset val="100"/>
        <c:noMultiLvlLbl val="0"/>
      </c:catAx>
      <c:valAx>
        <c:axId val="115686784"/>
        <c:scaling>
          <c:orientation val="minMax"/>
        </c:scaling>
        <c:delete val="0"/>
        <c:axPos val="l"/>
        <c:majorGridlines>
          <c:spPr>
            <a:ln w="12700">
              <a:solidFill>
                <a:srgbClr val="E3E3E3"/>
              </a:solidFill>
              <a:prstDash val="solid"/>
            </a:ln>
          </c:spPr>
        </c:majorGridlines>
        <c:numFmt formatCode="#,##0"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15684864"/>
        <c:crosses val="autoZero"/>
        <c:crossBetween val="between"/>
      </c:valAx>
    </c:plotArea>
    <c:legend>
      <c:legendPos val="r"/>
      <c:layout>
        <c:manualLayout>
          <c:xMode val="edge"/>
          <c:yMode val="edge"/>
          <c:x val="0.12839642519924455"/>
          <c:y val="0.18001706036745407"/>
          <c:w val="0.35119432759172736"/>
          <c:h val="0.1173769710711047"/>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a:t>
            </a:r>
            <a:r>
              <a:rPr lang="en-US" sz="1600" b="1" i="0" u="none" strike="noStrike" baseline="0">
                <a:solidFill>
                  <a:srgbClr val="000000"/>
                </a:solidFill>
                <a:latin typeface="Arial"/>
                <a:cs typeface="Arial"/>
              </a:rPr>
              <a:t> </a:t>
            </a:r>
            <a:r>
              <a:rPr lang="ar-QA" sz="1600" b="1" i="0" u="none" strike="noStrike" baseline="0">
                <a:solidFill>
                  <a:srgbClr val="000000"/>
                </a:solidFill>
                <a:latin typeface="Arial"/>
                <a:cs typeface="Arial"/>
              </a:rPr>
              <a:t>حسب النوع والجنسية ونوع التعليم </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BY GENDER, NATIONALITY AND TYPE OF EDUCATION</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2019/2020</a:t>
            </a:r>
          </a:p>
        </c:rich>
      </c:tx>
      <c:overlay val="0"/>
    </c:title>
    <c:autoTitleDeleted val="0"/>
    <c:plotArea>
      <c:layout>
        <c:manualLayout>
          <c:layoutTarget val="inner"/>
          <c:xMode val="edge"/>
          <c:yMode val="edge"/>
          <c:x val="6.2311938436517562E-2"/>
          <c:y val="0.16388369036288047"/>
          <c:w val="0.93566091930816364"/>
          <c:h val="0.66036811332649725"/>
        </c:manualLayout>
      </c:layout>
      <c:barChart>
        <c:barDir val="col"/>
        <c:grouping val="clustered"/>
        <c:varyColors val="0"/>
        <c:ser>
          <c:idx val="0"/>
          <c:order val="0"/>
          <c:tx>
            <c:strRef>
              <c:f>'62'!$B$28</c:f>
              <c:strCache>
                <c:ptCount val="1"/>
                <c:pt idx="0">
                  <c:v>ذكور Males</c:v>
                </c:pt>
              </c:strCache>
            </c:strRef>
          </c:tx>
          <c:spPr>
            <a:solidFill>
              <a:schemeClr val="accent1"/>
            </a:solidFill>
            <a:scene3d>
              <a:camera prst="orthographicFront"/>
              <a:lightRig rig="threePt" dir="t">
                <a:rot lat="0" lon="0" rev="1200000"/>
              </a:lightRig>
            </a:scene3d>
            <a:sp3d/>
          </c:spPr>
          <c:invertIfNegative val="0"/>
          <c:dLbls>
            <c:numFmt formatCode="#,##0" sourceLinked="0"/>
            <c:spPr>
              <a:solidFill>
                <a:schemeClr val="bg1"/>
              </a:solidFill>
            </c:spPr>
            <c:txPr>
              <a:bodyPr/>
              <a:lstStyle/>
              <a:p>
                <a:pPr>
                  <a:defRPr sz="1000" b="1" i="0" u="none" strike="noStrike" baseline="0">
                    <a:solidFill>
                      <a:schemeClr val="accent1"/>
                    </a:solidFill>
                    <a:latin typeface="Arial"/>
                    <a:ea typeface="Arial"/>
                    <a:cs typeface="Arial"/>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'62'!$C$26:$F$27</c:f>
              <c:multiLvlStrCache>
                <c:ptCount val="4"/>
                <c:lvl>
                  <c:pt idx="0">
                    <c:v>قطريون
Qataris</c:v>
                  </c:pt>
                  <c:pt idx="1">
                    <c:v>غير قطريين
Non-Qataris</c:v>
                  </c:pt>
                  <c:pt idx="2">
                    <c:v>قطريون
Qataris</c:v>
                  </c:pt>
                  <c:pt idx="3">
                    <c:v>غير قطريين
Non-Qataris</c:v>
                  </c:pt>
                </c:lvl>
                <c:lvl>
                  <c:pt idx="0">
                    <c:v>المدارس الحكومية
Covernment Schools</c:v>
                  </c:pt>
                  <c:pt idx="2">
                    <c:v>المدارس الخاصة
Private Schools</c:v>
                  </c:pt>
                </c:lvl>
              </c:multiLvlStrCache>
            </c:multiLvlStrRef>
          </c:cat>
          <c:val>
            <c:numRef>
              <c:f>'62'!$C$28:$F$28</c:f>
              <c:numCache>
                <c:formatCode>General</c:formatCode>
                <c:ptCount val="4"/>
                <c:pt idx="0" formatCode="#,##0">
                  <c:v>30877</c:v>
                </c:pt>
                <c:pt idx="1">
                  <c:v>28894</c:v>
                </c:pt>
                <c:pt idx="2">
                  <c:v>23366</c:v>
                </c:pt>
                <c:pt idx="3">
                  <c:v>87054</c:v>
                </c:pt>
              </c:numCache>
            </c:numRef>
          </c:val>
          <c:extLst xmlns:c16r2="http://schemas.microsoft.com/office/drawing/2015/06/chart">
            <c:ext xmlns:c16="http://schemas.microsoft.com/office/drawing/2014/chart" uri="{C3380CC4-5D6E-409C-BE32-E72D297353CC}">
              <c16:uniqueId val="{00000000-5F52-4357-B08A-91E2B0B25769}"/>
            </c:ext>
          </c:extLst>
        </c:ser>
        <c:ser>
          <c:idx val="1"/>
          <c:order val="1"/>
          <c:tx>
            <c:strRef>
              <c:f>'62'!$B$29</c:f>
              <c:strCache>
                <c:ptCount val="1"/>
                <c:pt idx="0">
                  <c:v>إناث Females</c:v>
                </c:pt>
              </c:strCache>
            </c:strRef>
          </c:tx>
          <c:spPr>
            <a:solidFill>
              <a:schemeClr val="accent2"/>
            </a:solidFill>
            <a:scene3d>
              <a:camera prst="orthographicFront"/>
              <a:lightRig rig="threePt" dir="t">
                <a:rot lat="0" lon="0" rev="1200000"/>
              </a:lightRig>
            </a:scene3d>
            <a:sp3d/>
          </c:spPr>
          <c:invertIfNegative val="0"/>
          <c:dLbls>
            <c:numFmt formatCode="#,##0" sourceLinked="0"/>
            <c:spPr>
              <a:noFill/>
              <a:ln>
                <a:noFill/>
              </a:ln>
              <a:effectLst/>
            </c:spPr>
            <c:txPr>
              <a:bodyPr/>
              <a:lstStyle/>
              <a:p>
                <a:pPr>
                  <a:defRPr sz="1000" b="1" i="0" u="none" strike="noStrike" baseline="0">
                    <a:solidFill>
                      <a:schemeClr val="accent2"/>
                    </a:solidFill>
                    <a:latin typeface="Arial" pitchFamily="34" charset="0"/>
                    <a:ea typeface="Calibri"/>
                    <a:cs typeface="Arial" pitchFamily="34"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'62'!$C$26:$F$27</c:f>
              <c:multiLvlStrCache>
                <c:ptCount val="4"/>
                <c:lvl>
                  <c:pt idx="0">
                    <c:v>قطريون
Qataris</c:v>
                  </c:pt>
                  <c:pt idx="1">
                    <c:v>غير قطريين
Non-Qataris</c:v>
                  </c:pt>
                  <c:pt idx="2">
                    <c:v>قطريون
Qataris</c:v>
                  </c:pt>
                  <c:pt idx="3">
                    <c:v>غير قطريين
Non-Qataris</c:v>
                  </c:pt>
                </c:lvl>
                <c:lvl>
                  <c:pt idx="0">
                    <c:v>المدارس الحكومية
Covernment Schools</c:v>
                  </c:pt>
                  <c:pt idx="2">
                    <c:v>المدارس الخاصة
Private Schools</c:v>
                  </c:pt>
                </c:lvl>
              </c:multiLvlStrCache>
            </c:multiLvlStrRef>
          </c:cat>
          <c:val>
            <c:numRef>
              <c:f>'62'!$C$29:$F$29</c:f>
              <c:numCache>
                <c:formatCode>General</c:formatCode>
                <c:ptCount val="4"/>
                <c:pt idx="0" formatCode="#,##0">
                  <c:v>35133</c:v>
                </c:pt>
                <c:pt idx="1">
                  <c:v>29724</c:v>
                </c:pt>
                <c:pt idx="2">
                  <c:v>16948</c:v>
                </c:pt>
                <c:pt idx="3">
                  <c:v>80662</c:v>
                </c:pt>
              </c:numCache>
            </c:numRef>
          </c:val>
          <c:extLst xmlns:c16r2="http://schemas.microsoft.com/office/drawing/2015/06/chart">
            <c:ext xmlns:c16="http://schemas.microsoft.com/office/drawing/2014/chart" uri="{C3380CC4-5D6E-409C-BE32-E72D297353CC}">
              <c16:uniqueId val="{00000001-5F52-4357-B08A-91E2B0B25769}"/>
            </c:ext>
          </c:extLst>
        </c:ser>
        <c:dLbls>
          <c:showLegendKey val="0"/>
          <c:showVal val="0"/>
          <c:showCatName val="0"/>
          <c:showSerName val="0"/>
          <c:showPercent val="0"/>
          <c:showBubbleSize val="0"/>
        </c:dLbls>
        <c:gapWidth val="150"/>
        <c:axId val="113197440"/>
        <c:axId val="113198976"/>
      </c:barChart>
      <c:catAx>
        <c:axId val="113197440"/>
        <c:scaling>
          <c:orientation val="minMax"/>
        </c:scaling>
        <c:delete val="0"/>
        <c:axPos val="b"/>
        <c:majorGridlines>
          <c:spPr>
            <a:ln w="12700">
              <a:solidFill>
                <a:srgbClr val="E3E3E3"/>
              </a:solidFill>
              <a:prstDash val="solid"/>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13198976"/>
        <c:crosses val="autoZero"/>
        <c:auto val="1"/>
        <c:lblAlgn val="ctr"/>
        <c:lblOffset val="100"/>
        <c:noMultiLvlLbl val="0"/>
      </c:catAx>
      <c:valAx>
        <c:axId val="113198976"/>
        <c:scaling>
          <c:orientation val="minMax"/>
        </c:scaling>
        <c:delete val="0"/>
        <c:axPos val="l"/>
        <c:majorGridlines>
          <c:spPr>
            <a:ln w="12700">
              <a:solidFill>
                <a:srgbClr val="E3E3E3"/>
              </a:solidFill>
              <a:prstDash val="solid"/>
            </a:ln>
          </c:spPr>
        </c:majorGridlines>
        <c:numFmt formatCode="#,##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13197440"/>
        <c:crosses val="autoZero"/>
        <c:crossBetween val="between"/>
      </c:valAx>
      <c:spPr>
        <a:ln>
          <a:noFill/>
        </a:ln>
      </c:spPr>
    </c:plotArea>
    <c:legend>
      <c:legendPos val="r"/>
      <c:layout>
        <c:manualLayout>
          <c:xMode val="edge"/>
          <c:yMode val="edge"/>
          <c:x val="0.63096757920377877"/>
          <c:y val="9.950836614173228E-2"/>
          <c:w val="0.36369092281144066"/>
          <c:h val="6.4006370414366034E-2"/>
        </c:manualLayout>
      </c:layout>
      <c:overlay val="0"/>
      <c:txPr>
        <a:bodyPr/>
        <a:lstStyle/>
        <a:p>
          <a:pPr>
            <a:defRPr sz="1050" b="1"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0"/>
    </mc:Choice>
    <mc:Fallback>
      <c:style val="30"/>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a:t>
            </a:r>
            <a:r>
              <a:rPr lang="en-US" sz="1600" b="1" i="0" u="none" strike="noStrike" baseline="0">
                <a:solidFill>
                  <a:srgbClr val="000000"/>
                </a:solidFill>
                <a:latin typeface="Arial"/>
                <a:cs typeface="Arial"/>
              </a:rPr>
              <a:t> </a:t>
            </a:r>
            <a:r>
              <a:rPr lang="ar-QA" sz="1600" b="1" i="0" u="none" strike="noStrike" baseline="0">
                <a:solidFill>
                  <a:srgbClr val="000000"/>
                </a:solidFill>
                <a:latin typeface="Arial"/>
                <a:cs typeface="Arial"/>
              </a:rPr>
              <a:t>حسب النوع والجنسية والمرحلة التعليمية </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BY GENDER, NATIONALITY AND LEVEL OF EDUCATION</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2019/2020</a:t>
            </a:r>
          </a:p>
        </c:rich>
      </c:tx>
      <c:overlay val="0"/>
    </c:title>
    <c:autoTitleDeleted val="0"/>
    <c:plotArea>
      <c:layout>
        <c:manualLayout>
          <c:layoutTarget val="inner"/>
          <c:xMode val="edge"/>
          <c:yMode val="edge"/>
          <c:x val="7.46033857506746E-2"/>
          <c:y val="0.1846762060271539"/>
          <c:w val="0.90967797160793951"/>
          <c:h val="0.65618176060016564"/>
        </c:manualLayout>
      </c:layout>
      <c:barChart>
        <c:barDir val="col"/>
        <c:grouping val="clustered"/>
        <c:varyColors val="0"/>
        <c:ser>
          <c:idx val="0"/>
          <c:order val="0"/>
          <c:tx>
            <c:strRef>
              <c:f>'62'!$B$34</c:f>
              <c:strCache>
                <c:ptCount val="1"/>
                <c:pt idx="0">
                  <c:v>ذكور Males</c:v>
                </c:pt>
              </c:strCache>
            </c:strRef>
          </c:tx>
          <c:spPr>
            <a:solidFill>
              <a:schemeClr val="accent1"/>
            </a:solidFill>
            <a:scene3d>
              <a:camera prst="orthographicFront"/>
              <a:lightRig rig="threePt" dir="t">
                <a:rot lat="0" lon="0" rev="1200000"/>
              </a:lightRig>
            </a:scene3d>
            <a:sp3d/>
          </c:spPr>
          <c:invertIfNegative val="0"/>
          <c:dLbls>
            <c:numFmt formatCode="#,##0" sourceLinked="0"/>
            <c:spPr>
              <a:noFill/>
              <a:ln>
                <a:noFill/>
              </a:ln>
              <a:effectLst/>
            </c:spPr>
            <c:txPr>
              <a:bodyPr/>
              <a:lstStyle/>
              <a:p>
                <a:pPr>
                  <a:defRPr b="1" baseline="0">
                    <a:solidFill>
                      <a:schemeClr val="tx2"/>
                    </a:solidFill>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'62'!$C$32:$J$33</c:f>
              <c:multiLvlStrCache>
                <c:ptCount val="8"/>
                <c:lvl>
                  <c:pt idx="0">
                    <c:v>قطريون
Qataris</c:v>
                  </c:pt>
                  <c:pt idx="1">
                    <c:v>غير قطريين
Non-Qataris</c:v>
                  </c:pt>
                  <c:pt idx="2">
                    <c:v>قطريون
Qataris</c:v>
                  </c:pt>
                  <c:pt idx="3">
                    <c:v>غير قطريين
Non-Qataris</c:v>
                  </c:pt>
                  <c:pt idx="4">
                    <c:v>قطريون
Qataris</c:v>
                  </c:pt>
                  <c:pt idx="5">
                    <c:v>غير قطريين
Non-Qataris</c:v>
                  </c:pt>
                  <c:pt idx="6">
                    <c:v>قطريون
Qataris</c:v>
                  </c:pt>
                  <c:pt idx="7">
                    <c:v>غير قطريين
Non-Qataris</c:v>
                  </c:pt>
                </c:lvl>
                <c:lvl>
                  <c:pt idx="0">
                    <c:v>رياض الأطفال
Pre-primary</c:v>
                  </c:pt>
                  <c:pt idx="2">
                    <c:v> الإبتدائية
Primary</c:v>
                  </c:pt>
                  <c:pt idx="4">
                    <c:v>الإعدادية
Preparatory</c:v>
                  </c:pt>
                  <c:pt idx="6">
                    <c:v>الثانوية 
 Secondary</c:v>
                  </c:pt>
                </c:lvl>
              </c:multiLvlStrCache>
            </c:multiLvlStrRef>
          </c:cat>
          <c:val>
            <c:numRef>
              <c:f>'62'!$C$34:$J$34</c:f>
              <c:numCache>
                <c:formatCode>#,##0</c:formatCode>
                <c:ptCount val="8"/>
                <c:pt idx="0">
                  <c:v>9310</c:v>
                </c:pt>
                <c:pt idx="1">
                  <c:v>19444</c:v>
                </c:pt>
                <c:pt idx="2">
                  <c:v>23799</c:v>
                </c:pt>
                <c:pt idx="3" formatCode="General">
                  <c:v>58829</c:v>
                </c:pt>
                <c:pt idx="4" formatCode="General">
                  <c:v>11136</c:v>
                </c:pt>
                <c:pt idx="5" formatCode="General">
                  <c:v>21016</c:v>
                </c:pt>
                <c:pt idx="6" formatCode="General">
                  <c:v>9998</c:v>
                </c:pt>
                <c:pt idx="7">
                  <c:v>16659</c:v>
                </c:pt>
              </c:numCache>
            </c:numRef>
          </c:val>
          <c:extLst xmlns:c16r2="http://schemas.microsoft.com/office/drawing/2015/06/chart">
            <c:ext xmlns:c16="http://schemas.microsoft.com/office/drawing/2014/chart" uri="{C3380CC4-5D6E-409C-BE32-E72D297353CC}">
              <c16:uniqueId val="{00000000-3B10-43CF-B49B-AECCA8716D8A}"/>
            </c:ext>
          </c:extLst>
        </c:ser>
        <c:ser>
          <c:idx val="1"/>
          <c:order val="1"/>
          <c:tx>
            <c:strRef>
              <c:f>'62'!$B$35</c:f>
              <c:strCache>
                <c:ptCount val="1"/>
                <c:pt idx="0">
                  <c:v>إناث Females</c:v>
                </c:pt>
              </c:strCache>
            </c:strRef>
          </c:tx>
          <c:spPr>
            <a:solidFill>
              <a:schemeClr val="accent2"/>
            </a:solidFill>
            <a:scene3d>
              <a:camera prst="orthographicFront"/>
              <a:lightRig rig="threePt" dir="t">
                <a:rot lat="0" lon="0" rev="1200000"/>
              </a:lightRig>
            </a:scene3d>
            <a:sp3d/>
          </c:spPr>
          <c:invertIfNegative val="0"/>
          <c:dLbls>
            <c:dLbl>
              <c:idx val="0"/>
              <c:layout>
                <c:manualLayout>
                  <c:x val="8.222490670116803E-3"/>
                  <c:y val="2.0910209912163948E-3"/>
                </c:manualLayout>
              </c:layout>
              <c:dLblPos val="outEnd"/>
              <c:showLegendKey val="0"/>
              <c:showVal val="1"/>
              <c:showCatName val="0"/>
              <c:showSerName val="0"/>
              <c:showPercent val="0"/>
              <c:showBubbleSize val="0"/>
            </c:dLbl>
            <c:dLbl>
              <c:idx val="1"/>
              <c:layout>
                <c:manualLayout>
                  <c:x val="8.222490670116803E-3"/>
                  <c:y val="2.0910209912163948E-3"/>
                </c:manualLayout>
              </c:layout>
              <c:dLblPos val="outEnd"/>
              <c:showLegendKey val="0"/>
              <c:showVal val="1"/>
              <c:showCatName val="0"/>
              <c:showSerName val="0"/>
              <c:showPercent val="0"/>
              <c:showBubbleSize val="0"/>
            </c:dLbl>
            <c:dLbl>
              <c:idx val="2"/>
              <c:layout>
                <c:manualLayout>
                  <c:x val="1.370415111686139E-2"/>
                  <c:y val="4.1820419824327897E-3"/>
                </c:manualLayout>
              </c:layout>
              <c:dLblPos val="outEnd"/>
              <c:showLegendKey val="0"/>
              <c:showVal val="1"/>
              <c:showCatName val="0"/>
              <c:showSerName val="0"/>
              <c:showPercent val="0"/>
              <c:showBubbleSize val="0"/>
            </c:dLbl>
            <c:dLbl>
              <c:idx val="3"/>
              <c:layout>
                <c:manualLayout>
                  <c:x val="9.5929057818029372E-3"/>
                  <c:y val="2.091020991216433E-3"/>
                </c:manualLayout>
              </c:layout>
              <c:dLblPos val="outEnd"/>
              <c:showLegendKey val="0"/>
              <c:showVal val="1"/>
              <c:showCatName val="0"/>
              <c:showSerName val="0"/>
              <c:showPercent val="0"/>
              <c:showBubbleSize val="0"/>
            </c:dLbl>
            <c:dLbl>
              <c:idx val="4"/>
              <c:layout>
                <c:manualLayout>
                  <c:x val="1.0963320893489071E-2"/>
                  <c:y val="4.1820419824327897E-3"/>
                </c:manualLayout>
              </c:layout>
              <c:dLblPos val="outEnd"/>
              <c:showLegendKey val="0"/>
              <c:showVal val="1"/>
              <c:showCatName val="0"/>
              <c:showSerName val="0"/>
              <c:showPercent val="0"/>
              <c:showBubbleSize val="0"/>
            </c:dLbl>
            <c:dLbl>
              <c:idx val="5"/>
              <c:layout>
                <c:manualLayout>
                  <c:x val="1.0963320893489071E-2"/>
                  <c:y val="4.1820419824327897E-3"/>
                </c:manualLayout>
              </c:layout>
              <c:dLblPos val="outEnd"/>
              <c:showLegendKey val="0"/>
              <c:showVal val="1"/>
              <c:showCatName val="0"/>
              <c:showSerName val="0"/>
              <c:showPercent val="0"/>
              <c:showBubbleSize val="0"/>
            </c:dLbl>
            <c:dLbl>
              <c:idx val="6"/>
              <c:layout>
                <c:manualLayout>
                  <c:x val="8.222490670116803E-3"/>
                  <c:y val="0"/>
                </c:manualLayout>
              </c:layout>
              <c:dLblPos val="outEnd"/>
              <c:showLegendKey val="0"/>
              <c:showVal val="1"/>
              <c:showCatName val="0"/>
              <c:showSerName val="0"/>
              <c:showPercent val="0"/>
              <c:showBubbleSize val="0"/>
            </c:dLbl>
            <c:dLbl>
              <c:idx val="7"/>
              <c:layout>
                <c:manualLayout>
                  <c:x val="8.222490670116803E-3"/>
                  <c:y val="2.0910209912163948E-3"/>
                </c:manualLayout>
              </c:layout>
              <c:dLblPos val="outEnd"/>
              <c:showLegendKey val="0"/>
              <c:showVal val="1"/>
              <c:showCatName val="0"/>
              <c:showSerName val="0"/>
              <c:showPercent val="0"/>
              <c:showBubbleSize val="0"/>
            </c:dLbl>
            <c:numFmt formatCode="#,##0" sourceLinked="0"/>
            <c:spPr>
              <a:noFill/>
              <a:ln>
                <a:noFill/>
              </a:ln>
              <a:effectLst/>
            </c:spPr>
            <c:txPr>
              <a:bodyPr/>
              <a:lstStyle/>
              <a:p>
                <a:pPr>
                  <a:defRPr b="1" baseline="0">
                    <a:solidFill>
                      <a:srgbClr val="C0504D"/>
                    </a:solidFill>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'62'!$C$32:$J$33</c:f>
              <c:multiLvlStrCache>
                <c:ptCount val="8"/>
                <c:lvl>
                  <c:pt idx="0">
                    <c:v>قطريون
Qataris</c:v>
                  </c:pt>
                  <c:pt idx="1">
                    <c:v>غير قطريين
Non-Qataris</c:v>
                  </c:pt>
                  <c:pt idx="2">
                    <c:v>قطريون
Qataris</c:v>
                  </c:pt>
                  <c:pt idx="3">
                    <c:v>غير قطريين
Non-Qataris</c:v>
                  </c:pt>
                  <c:pt idx="4">
                    <c:v>قطريون
Qataris</c:v>
                  </c:pt>
                  <c:pt idx="5">
                    <c:v>غير قطريين
Non-Qataris</c:v>
                  </c:pt>
                  <c:pt idx="6">
                    <c:v>قطريون
Qataris</c:v>
                  </c:pt>
                  <c:pt idx="7">
                    <c:v>غير قطريين
Non-Qataris</c:v>
                  </c:pt>
                </c:lvl>
                <c:lvl>
                  <c:pt idx="0">
                    <c:v>رياض الأطفال
Pre-primary</c:v>
                  </c:pt>
                  <c:pt idx="2">
                    <c:v> الإبتدائية
Primary</c:v>
                  </c:pt>
                  <c:pt idx="4">
                    <c:v>الإعدادية
Preparatory</c:v>
                  </c:pt>
                  <c:pt idx="6">
                    <c:v>الثانوية 
 Secondary</c:v>
                  </c:pt>
                </c:lvl>
              </c:multiLvlStrCache>
            </c:multiLvlStrRef>
          </c:cat>
          <c:val>
            <c:numRef>
              <c:f>'62'!$C$35:$J$35</c:f>
              <c:numCache>
                <c:formatCode>#,##0</c:formatCode>
                <c:ptCount val="8"/>
                <c:pt idx="0">
                  <c:v>8806</c:v>
                </c:pt>
                <c:pt idx="1">
                  <c:v>18123</c:v>
                </c:pt>
                <c:pt idx="2">
                  <c:v>22917</c:v>
                </c:pt>
                <c:pt idx="3" formatCode="General">
                  <c:v>56343</c:v>
                </c:pt>
                <c:pt idx="4" formatCode="General">
                  <c:v>10749</c:v>
                </c:pt>
                <c:pt idx="5" formatCode="General">
                  <c:v>19877</c:v>
                </c:pt>
                <c:pt idx="6" formatCode="General">
                  <c:v>9609</c:v>
                </c:pt>
                <c:pt idx="7" formatCode="General">
                  <c:v>16043</c:v>
                </c:pt>
              </c:numCache>
            </c:numRef>
          </c:val>
          <c:extLst xmlns:c16r2="http://schemas.microsoft.com/office/drawing/2015/06/chart">
            <c:ext xmlns:c16="http://schemas.microsoft.com/office/drawing/2014/chart" uri="{C3380CC4-5D6E-409C-BE32-E72D297353CC}">
              <c16:uniqueId val="{00000001-3B10-43CF-B49B-AECCA8716D8A}"/>
            </c:ext>
          </c:extLst>
        </c:ser>
        <c:dLbls>
          <c:showLegendKey val="0"/>
          <c:showVal val="1"/>
          <c:showCatName val="0"/>
          <c:showSerName val="0"/>
          <c:showPercent val="0"/>
          <c:showBubbleSize val="0"/>
        </c:dLbls>
        <c:gapWidth val="150"/>
        <c:axId val="125191296"/>
        <c:axId val="125192832"/>
      </c:barChart>
      <c:catAx>
        <c:axId val="125191296"/>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5192832"/>
        <c:crosses val="autoZero"/>
        <c:auto val="1"/>
        <c:lblAlgn val="ctr"/>
        <c:lblOffset val="100"/>
        <c:noMultiLvlLbl val="0"/>
      </c:catAx>
      <c:valAx>
        <c:axId val="125192832"/>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5191296"/>
        <c:crosses val="autoZero"/>
        <c:crossBetween val="between"/>
      </c:valAx>
    </c:plotArea>
    <c:legend>
      <c:legendPos val="r"/>
      <c:legendEntry>
        <c:idx val="1"/>
        <c:txPr>
          <a:bodyPr/>
          <a:lstStyle/>
          <a:p>
            <a:pPr>
              <a:defRPr sz="1050" b="1" i="0" u="none" strike="noStrike" baseline="0">
                <a:solidFill>
                  <a:srgbClr val="000000"/>
                </a:solidFill>
                <a:latin typeface="Arial"/>
                <a:ea typeface="Arial"/>
                <a:cs typeface="Arial"/>
              </a:defRPr>
            </a:pPr>
            <a:endParaRPr lang="en-US"/>
          </a:p>
        </c:txPr>
      </c:legendEntry>
      <c:layout>
        <c:manualLayout>
          <c:xMode val="edge"/>
          <c:yMode val="edge"/>
          <c:x val="0.69051558766147125"/>
          <c:y val="0.11940649606299214"/>
          <c:w val="0.29657660424032906"/>
          <c:h val="7.5731791338582682E-2"/>
        </c:manualLayout>
      </c:layout>
      <c:overlay val="0"/>
      <c:txPr>
        <a:bodyPr/>
        <a:lstStyle/>
        <a:p>
          <a:pPr>
            <a:defRPr sz="105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ar-QA" sz="1400" b="1" i="0">
                <a:effectLst/>
              </a:rPr>
              <a:t>خريجو الكليات والجامعات الحكومية حسب الكلية والجنسية </a:t>
            </a:r>
            <a:endParaRPr lang="en-US" sz="1400">
              <a:effectLst/>
            </a:endParaRPr>
          </a:p>
          <a:p>
            <a:pPr>
              <a:defRPr/>
            </a:pPr>
            <a:r>
              <a:rPr lang="en-US" sz="1200" b="1" i="0" u="none" strike="noStrike" baseline="0">
                <a:effectLst/>
                <a:latin typeface="Arial" panose="020B0604020202020204" pitchFamily="34" charset="0"/>
                <a:cs typeface="Arial" panose="020B0604020202020204" pitchFamily="34" charset="0"/>
              </a:rPr>
              <a:t>GRADUATES OF PUBLIC COLLEGES AND UNIVERSITIES BY</a:t>
            </a:r>
          </a:p>
          <a:p>
            <a:pPr>
              <a:defRPr/>
            </a:pPr>
            <a:r>
              <a:rPr lang="en-US" sz="1200" b="1" i="0" u="none" strike="noStrike" baseline="0">
                <a:effectLst/>
                <a:latin typeface="Arial" panose="020B0604020202020204" pitchFamily="34" charset="0"/>
                <a:cs typeface="Arial" panose="020B0604020202020204" pitchFamily="34" charset="0"/>
              </a:rPr>
              <a:t>COLLEGE AND NATIONALITY</a:t>
            </a:r>
          </a:p>
          <a:p>
            <a:pPr>
              <a:defRPr/>
            </a:pPr>
            <a:r>
              <a:rPr lang="en-US" sz="1200" b="1" i="0">
                <a:effectLst/>
                <a:latin typeface="Arial" panose="020B0604020202020204" pitchFamily="34" charset="0"/>
                <a:cs typeface="Arial" panose="020B0604020202020204" pitchFamily="34" charset="0"/>
              </a:rPr>
              <a:t>2019/2020</a:t>
            </a:r>
            <a:endParaRPr lang="en-US" sz="1200">
              <a:effectLst/>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5.5916872766042985E-2"/>
          <c:y val="0.15841546635938941"/>
          <c:w val="0.82804628405863479"/>
          <c:h val="0.6533684996692487"/>
        </c:manualLayout>
      </c:layout>
      <c:barChart>
        <c:barDir val="col"/>
        <c:grouping val="clustered"/>
        <c:varyColors val="0"/>
        <c:dLbls>
          <c:dLblPos val="outEnd"/>
          <c:showLegendKey val="0"/>
          <c:showVal val="1"/>
          <c:showCatName val="0"/>
          <c:showSerName val="0"/>
          <c:showPercent val="0"/>
          <c:showBubbleSize val="0"/>
        </c:dLbls>
        <c:gapWidth val="150"/>
        <c:axId val="127019264"/>
        <c:axId val="127053824"/>
      </c:barChart>
      <c:catAx>
        <c:axId val="127019264"/>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7053824"/>
        <c:crosses val="autoZero"/>
        <c:auto val="1"/>
        <c:lblAlgn val="ctr"/>
        <c:lblOffset val="100"/>
        <c:tickLblSkip val="1"/>
        <c:tickMarkSkip val="1"/>
        <c:noMultiLvlLbl val="0"/>
      </c:catAx>
      <c:valAx>
        <c:axId val="127053824"/>
        <c:scaling>
          <c:orientation val="minMax"/>
        </c:scaling>
        <c:delete val="0"/>
        <c:axPos val="l"/>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7019264"/>
        <c:crosses val="autoZero"/>
        <c:crossBetween val="between"/>
      </c:valAx>
    </c:plotArea>
    <c:legend>
      <c:legendPos val="b"/>
      <c:layout>
        <c:manualLayout>
          <c:xMode val="edge"/>
          <c:yMode val="edge"/>
          <c:x val="0.87394626343889537"/>
          <c:y val="0.41385190487552692"/>
          <c:w val="0"/>
          <c:h val="1.3518886256668297E-2"/>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2060016924983456E-2"/>
          <c:y val="0.11209463078449103"/>
          <c:w val="0.94477526629165365"/>
          <c:h val="0.75078270270922387"/>
        </c:manualLayout>
      </c:layout>
      <c:barChart>
        <c:barDir val="col"/>
        <c:grouping val="clustered"/>
        <c:varyColors val="0"/>
        <c:ser>
          <c:idx val="1"/>
          <c:order val="0"/>
          <c:tx>
            <c:strRef>
              <c:f>'79'!$D$118</c:f>
              <c:strCache>
                <c:ptCount val="1"/>
                <c:pt idx="0">
                  <c:v>غير قطريين
Non-Qataris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'79'!$A$119:$B$130</c:f>
              <c:strCache>
                <c:ptCount val="12"/>
                <c:pt idx="0">
                  <c:v> الآداب والعلوم
Art &amp; science</c:v>
                </c:pt>
                <c:pt idx="1">
                  <c:v>الإدارة والاقتصاد
Admin &amp; Economics</c:v>
                </c:pt>
                <c:pt idx="2">
                  <c:v>الهندسة
Engineering</c:v>
                </c:pt>
                <c:pt idx="3">
                  <c:v>الشريعة
Sharia </c:v>
                </c:pt>
                <c:pt idx="4">
                  <c:v>التربية
Education</c:v>
                </c:pt>
                <c:pt idx="5">
                  <c:v>القانون
Law</c:v>
                </c:pt>
                <c:pt idx="6">
                  <c:v>صيدلة
Pharmacy</c:v>
                </c:pt>
                <c:pt idx="7">
                  <c:v> العلوم الصحية
  Health Sciences</c:v>
                </c:pt>
                <c:pt idx="8">
                  <c:v>كلية المجتمع
Community College </c:v>
                </c:pt>
                <c:pt idx="9">
                  <c:v>كلية راس لفان للطوارئ والسلامة
Ras Laffan Emergency and Safety College</c:v>
                </c:pt>
                <c:pt idx="10">
                  <c:v>معهد جسور
Jossor Institute </c:v>
                </c:pt>
                <c:pt idx="11">
                  <c:v>مركز قيادات
Qatar Leadership Center</c:v>
                </c:pt>
              </c:strCache>
            </c:strRef>
          </c:cat>
          <c:val>
            <c:numRef>
              <c:f>'79'!$D$119:$D$130</c:f>
              <c:numCache>
                <c:formatCode>#,##0</c:formatCode>
                <c:ptCount val="12"/>
                <c:pt idx="0">
                  <c:v>272</c:v>
                </c:pt>
                <c:pt idx="1">
                  <c:v>230</c:v>
                </c:pt>
                <c:pt idx="2">
                  <c:v>321</c:v>
                </c:pt>
                <c:pt idx="3">
                  <c:v>50</c:v>
                </c:pt>
                <c:pt idx="4">
                  <c:v>124</c:v>
                </c:pt>
                <c:pt idx="5">
                  <c:v>29</c:v>
                </c:pt>
                <c:pt idx="6">
                  <c:v>41</c:v>
                </c:pt>
                <c:pt idx="7">
                  <c:v>90</c:v>
                </c:pt>
                <c:pt idx="8">
                  <c:v>44</c:v>
                </c:pt>
                <c:pt idx="9">
                  <c:v>1</c:v>
                </c:pt>
                <c:pt idx="10">
                  <c:v>45</c:v>
                </c:pt>
                <c:pt idx="11">
                  <c:v>10</c:v>
                </c:pt>
              </c:numCache>
            </c:numRef>
          </c:val>
          <c:extLst xmlns:c16r2="http://schemas.microsoft.com/office/drawing/2015/06/chart">
            <c:ext xmlns:c16="http://schemas.microsoft.com/office/drawing/2014/chart" uri="{C3380CC4-5D6E-409C-BE32-E72D297353CC}">
              <c16:uniqueId val="{00000001-6B21-4FDF-B34F-EB911F85EEA6}"/>
            </c:ext>
          </c:extLst>
        </c:ser>
        <c:ser>
          <c:idx val="0"/>
          <c:order val="1"/>
          <c:tx>
            <c:strRef>
              <c:f>'79'!$C$118</c:f>
              <c:strCache>
                <c:ptCount val="1"/>
                <c:pt idx="0">
                  <c:v>قطريون
Qataris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'79'!$A$119:$B$130</c:f>
              <c:strCache>
                <c:ptCount val="12"/>
                <c:pt idx="0">
                  <c:v> الآداب والعلوم
Art &amp; science</c:v>
                </c:pt>
                <c:pt idx="1">
                  <c:v>الإدارة والاقتصاد
Admin &amp; Economics</c:v>
                </c:pt>
                <c:pt idx="2">
                  <c:v>الهندسة
Engineering</c:v>
                </c:pt>
                <c:pt idx="3">
                  <c:v>الشريعة
Sharia </c:v>
                </c:pt>
                <c:pt idx="4">
                  <c:v>التربية
Education</c:v>
                </c:pt>
                <c:pt idx="5">
                  <c:v>القانون
Law</c:v>
                </c:pt>
                <c:pt idx="6">
                  <c:v>صيدلة
Pharmacy</c:v>
                </c:pt>
                <c:pt idx="7">
                  <c:v> العلوم الصحية
  Health Sciences</c:v>
                </c:pt>
                <c:pt idx="8">
                  <c:v>كلية المجتمع
Community College </c:v>
                </c:pt>
                <c:pt idx="9">
                  <c:v>كلية راس لفان للطوارئ والسلامة
Ras Laffan Emergency and Safety College</c:v>
                </c:pt>
                <c:pt idx="10">
                  <c:v>معهد جسور
Jossor Institute </c:v>
                </c:pt>
                <c:pt idx="11">
                  <c:v>مركز قيادات
Qatar Leadership Center</c:v>
                </c:pt>
              </c:strCache>
            </c:strRef>
          </c:cat>
          <c:val>
            <c:numRef>
              <c:f>'79'!$C$119:$C$130</c:f>
              <c:numCache>
                <c:formatCode>#,##0</c:formatCode>
                <c:ptCount val="12"/>
                <c:pt idx="0">
                  <c:v>718</c:v>
                </c:pt>
                <c:pt idx="1">
                  <c:v>528</c:v>
                </c:pt>
                <c:pt idx="2">
                  <c:v>137</c:v>
                </c:pt>
                <c:pt idx="3">
                  <c:v>60</c:v>
                </c:pt>
                <c:pt idx="4">
                  <c:v>273</c:v>
                </c:pt>
                <c:pt idx="5">
                  <c:v>235</c:v>
                </c:pt>
                <c:pt idx="6">
                  <c:v>1</c:v>
                </c:pt>
                <c:pt idx="7">
                  <c:v>20</c:v>
                </c:pt>
                <c:pt idx="8">
                  <c:v>756</c:v>
                </c:pt>
                <c:pt idx="9">
                  <c:v>31</c:v>
                </c:pt>
                <c:pt idx="10">
                  <c:v>32</c:v>
                </c:pt>
                <c:pt idx="11">
                  <c:v>15</c:v>
                </c:pt>
              </c:numCache>
            </c:numRef>
          </c:val>
          <c:extLst xmlns:c16r2="http://schemas.microsoft.com/office/drawing/2015/06/chart">
            <c:ext xmlns:c16="http://schemas.microsoft.com/office/drawing/2014/chart" uri="{C3380CC4-5D6E-409C-BE32-E72D297353CC}">
              <c16:uniqueId val="{00000000-6B21-4FDF-B34F-EB911F85EEA6}"/>
            </c:ext>
          </c:extLst>
        </c:ser>
        <c:dLbls>
          <c:showLegendKey val="0"/>
          <c:showVal val="0"/>
          <c:showCatName val="0"/>
          <c:showSerName val="0"/>
          <c:showPercent val="0"/>
          <c:showBubbleSize val="0"/>
        </c:dLbls>
        <c:gapWidth val="100"/>
        <c:axId val="134953600"/>
        <c:axId val="134963584"/>
      </c:barChart>
      <c:catAx>
        <c:axId val="134953600"/>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4963584"/>
        <c:crosses val="autoZero"/>
        <c:auto val="1"/>
        <c:lblAlgn val="ctr"/>
        <c:lblOffset val="100"/>
        <c:noMultiLvlLbl val="0"/>
      </c:catAx>
      <c:valAx>
        <c:axId val="134963584"/>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rtl="1">
              <a:defRPr sz="900" b="0" i="0" u="none" strike="noStrike" kern="1200" baseline="0">
                <a:solidFill>
                  <a:schemeClr val="tx1">
                    <a:lumMod val="65000"/>
                    <a:lumOff val="35000"/>
                  </a:schemeClr>
                </a:solidFill>
                <a:latin typeface="+mn-lt"/>
                <a:ea typeface="+mn-ea"/>
                <a:cs typeface="+mn-cs"/>
              </a:defRPr>
            </a:pPr>
            <a:endParaRPr lang="en-US"/>
          </a:p>
        </c:txPr>
        <c:crossAx val="134953600"/>
        <c:crossesAt val="1"/>
        <c:crossBetween val="between"/>
      </c:valAx>
      <c:spPr>
        <a:noFill/>
        <a:ln>
          <a:noFill/>
        </a:ln>
        <a:effectLst/>
      </c:spPr>
    </c:plotArea>
    <c:legend>
      <c:legendPos val="l"/>
      <c:layout>
        <c:manualLayout>
          <c:xMode val="edge"/>
          <c:yMode val="edge"/>
          <c:x val="0.39432280253407931"/>
          <c:y val="0.93542017390397225"/>
          <c:w val="0.19211723509388262"/>
          <c:h val="6.4215774198407224E-2"/>
        </c:manualLayout>
      </c:layout>
      <c:overlay val="1"/>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rtl="0">
        <a:defRPr/>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800" b="1" i="0" u="none" strike="noStrike" baseline="0">
                <a:solidFill>
                  <a:srgbClr val="000000"/>
                </a:solidFill>
                <a:latin typeface="Arial"/>
                <a:cs typeface="Arial"/>
              </a:rPr>
              <a:t> </a:t>
            </a:r>
            <a:r>
              <a:rPr lang="ar-QA" sz="1600" b="1" i="0" u="none" strike="noStrike" baseline="0">
                <a:solidFill>
                  <a:srgbClr val="000000"/>
                </a:solidFill>
                <a:latin typeface="Arial"/>
                <a:cs typeface="Arial"/>
              </a:rPr>
              <a:t>الموفدون الجدد والخريجون من البعثات (خارج دولة قطر) حسب النوع</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NEW STUDENTS AND GRADUATES ON SCHOLARSHIPS (ABROAD) BY GENDER</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2017/2018 - 2019/2020</a:t>
            </a:r>
          </a:p>
        </c:rich>
      </c:tx>
      <c:overlay val="0"/>
    </c:title>
    <c:autoTitleDeleted val="0"/>
    <c:plotArea>
      <c:layout>
        <c:manualLayout>
          <c:layoutTarget val="inner"/>
          <c:xMode val="edge"/>
          <c:yMode val="edge"/>
          <c:x val="5.4050491885394347E-2"/>
          <c:y val="0.21076307961504812"/>
          <c:w val="0.93003153075579625"/>
          <c:h val="0.62220052493438327"/>
        </c:manualLayout>
      </c:layout>
      <c:barChart>
        <c:barDir val="col"/>
        <c:grouping val="clustered"/>
        <c:varyColors val="0"/>
        <c:ser>
          <c:idx val="0"/>
          <c:order val="0"/>
          <c:tx>
            <c:strRef>
              <c:f>'88'!$D$28</c:f>
              <c:strCache>
                <c:ptCount val="1"/>
                <c:pt idx="0">
                  <c:v>ذكور
Males</c:v>
                </c:pt>
              </c:strCache>
            </c:strRef>
          </c:tx>
          <c:spPr>
            <a:scene3d>
              <a:camera prst="orthographicFront"/>
              <a:lightRig rig="threePt" dir="t">
                <a:rot lat="0" lon="0" rev="1200000"/>
              </a:lightRig>
            </a:scene3d>
            <a:sp3d/>
          </c:spPr>
          <c:invertIfNegative val="0"/>
          <c:dLbls>
            <c:spPr>
              <a:noFill/>
              <a:ln>
                <a:noFill/>
              </a:ln>
              <a:effectLst/>
            </c:spPr>
            <c:txPr>
              <a:bodyPr/>
              <a:lstStyle/>
              <a:p>
                <a:pPr>
                  <a:defRPr sz="1050" b="1" i="0" baseline="0">
                    <a:solidFill>
                      <a:schemeClr val="tx2"/>
                    </a:solidFill>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'88'!$B$29:$C$34</c:f>
              <c:multiLvlStrCache>
                <c:ptCount val="6"/>
                <c:lvl>
                  <c:pt idx="0">
                    <c:v>الموفدون الجدد
New Scholarships</c:v>
                  </c:pt>
                  <c:pt idx="1">
                    <c:v>الخريجون
Graduates</c:v>
                  </c:pt>
                  <c:pt idx="2">
                    <c:v>الموفدون الجدد
New Scholarships</c:v>
                  </c:pt>
                  <c:pt idx="3">
                    <c:v>الخريجون
Graduates</c:v>
                  </c:pt>
                  <c:pt idx="4">
                    <c:v>الموفدون الجدد
New Scholarships</c:v>
                  </c:pt>
                  <c:pt idx="5">
                    <c:v>الخريجون
Graduates</c:v>
                  </c:pt>
                </c:lvl>
                <c:lvl>
                  <c:pt idx="0">
                    <c:v>2017/2018</c:v>
                  </c:pt>
                  <c:pt idx="2">
                    <c:v>2018/2019</c:v>
                  </c:pt>
                  <c:pt idx="4">
                    <c:v>2019/2020</c:v>
                  </c:pt>
                </c:lvl>
              </c:multiLvlStrCache>
            </c:multiLvlStrRef>
          </c:cat>
          <c:val>
            <c:numRef>
              <c:f>'88'!$D$29:$D$34</c:f>
              <c:numCache>
                <c:formatCode>0</c:formatCode>
                <c:ptCount val="6"/>
                <c:pt idx="0">
                  <c:v>310</c:v>
                </c:pt>
                <c:pt idx="1">
                  <c:v>281</c:v>
                </c:pt>
                <c:pt idx="2">
                  <c:v>318</c:v>
                </c:pt>
                <c:pt idx="3">
                  <c:v>165</c:v>
                </c:pt>
                <c:pt idx="4">
                  <c:v>130</c:v>
                </c:pt>
                <c:pt idx="5">
                  <c:v>168</c:v>
                </c:pt>
              </c:numCache>
            </c:numRef>
          </c:val>
          <c:extLst xmlns:c16r2="http://schemas.microsoft.com/office/drawing/2015/06/chart">
            <c:ext xmlns:c16="http://schemas.microsoft.com/office/drawing/2014/chart" uri="{C3380CC4-5D6E-409C-BE32-E72D297353CC}">
              <c16:uniqueId val="{00000000-EDC5-4EEF-B8E2-3FFAA3EAD274}"/>
            </c:ext>
          </c:extLst>
        </c:ser>
        <c:ser>
          <c:idx val="2"/>
          <c:order val="1"/>
          <c:tx>
            <c:strRef>
              <c:f>'88'!$E$28</c:f>
              <c:strCache>
                <c:ptCount val="1"/>
                <c:pt idx="0">
                  <c:v>إناث
Females</c:v>
                </c:pt>
              </c:strCache>
            </c:strRef>
          </c:tx>
          <c:spPr>
            <a:solidFill>
              <a:schemeClr val="accent2"/>
            </a:solidFill>
            <a:ln w="47625">
              <a:solidFill>
                <a:schemeClr val="accent2"/>
              </a:solidFill>
            </a:ln>
            <a:effectLst>
              <a:glow>
                <a:schemeClr val="accent1"/>
              </a:glow>
              <a:outerShdw dist="23000" sx="1000" sy="1000" rotWithShape="0">
                <a:srgbClr val="000000"/>
              </a:outerShdw>
              <a:softEdge rad="0"/>
            </a:effectLst>
            <a:scene3d>
              <a:camera prst="orthographicFront"/>
              <a:lightRig rig="threePt" dir="t">
                <a:rot lat="0" lon="0" rev="1200000"/>
              </a:lightRig>
            </a:scene3d>
            <a:sp3d/>
          </c:spPr>
          <c:invertIfNegative val="0"/>
          <c:dLbls>
            <c:spPr>
              <a:noFill/>
              <a:ln>
                <a:noFill/>
              </a:ln>
              <a:effectLst/>
            </c:spPr>
            <c:txPr>
              <a:bodyPr/>
              <a:lstStyle/>
              <a:p>
                <a:pPr>
                  <a:defRPr sz="1060" b="1" i="0" baseline="0">
                    <a:solidFill>
                      <a:srgbClr val="C00000"/>
                    </a:solidFill>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'88'!$B$29:$C$34</c:f>
              <c:multiLvlStrCache>
                <c:ptCount val="6"/>
                <c:lvl>
                  <c:pt idx="0">
                    <c:v>الموفدون الجدد
New Scholarships</c:v>
                  </c:pt>
                  <c:pt idx="1">
                    <c:v>الخريجون
Graduates</c:v>
                  </c:pt>
                  <c:pt idx="2">
                    <c:v>الموفدون الجدد
New Scholarships</c:v>
                  </c:pt>
                  <c:pt idx="3">
                    <c:v>الخريجون
Graduates</c:v>
                  </c:pt>
                  <c:pt idx="4">
                    <c:v>الموفدون الجدد
New Scholarships</c:v>
                  </c:pt>
                  <c:pt idx="5">
                    <c:v>الخريجون
Graduates</c:v>
                  </c:pt>
                </c:lvl>
                <c:lvl>
                  <c:pt idx="0">
                    <c:v>2017/2018</c:v>
                  </c:pt>
                  <c:pt idx="2">
                    <c:v>2018/2019</c:v>
                  </c:pt>
                  <c:pt idx="4">
                    <c:v>2019/2020</c:v>
                  </c:pt>
                </c:lvl>
              </c:multiLvlStrCache>
            </c:multiLvlStrRef>
          </c:cat>
          <c:val>
            <c:numRef>
              <c:f>'88'!$E$29:$E$34</c:f>
              <c:numCache>
                <c:formatCode>0</c:formatCode>
                <c:ptCount val="6"/>
                <c:pt idx="0">
                  <c:v>138</c:v>
                </c:pt>
                <c:pt idx="1">
                  <c:v>126</c:v>
                </c:pt>
                <c:pt idx="2">
                  <c:v>174</c:v>
                </c:pt>
                <c:pt idx="3">
                  <c:v>68</c:v>
                </c:pt>
                <c:pt idx="4">
                  <c:v>95</c:v>
                </c:pt>
                <c:pt idx="5">
                  <c:v>64</c:v>
                </c:pt>
              </c:numCache>
            </c:numRef>
          </c:val>
          <c:extLst xmlns:c16r2="http://schemas.microsoft.com/office/drawing/2015/06/chart">
            <c:ext xmlns:c16="http://schemas.microsoft.com/office/drawing/2014/chart" uri="{C3380CC4-5D6E-409C-BE32-E72D297353CC}">
              <c16:uniqueId val="{00000001-EDC5-4EEF-B8E2-3FFAA3EAD274}"/>
            </c:ext>
          </c:extLst>
        </c:ser>
        <c:dLbls>
          <c:showLegendKey val="0"/>
          <c:showVal val="0"/>
          <c:showCatName val="0"/>
          <c:showSerName val="0"/>
          <c:showPercent val="0"/>
          <c:showBubbleSize val="0"/>
        </c:dLbls>
        <c:gapWidth val="193"/>
        <c:axId val="126963072"/>
        <c:axId val="151139840"/>
      </c:barChart>
      <c:catAx>
        <c:axId val="126963072"/>
        <c:scaling>
          <c:orientation val="minMax"/>
        </c:scaling>
        <c:delete val="0"/>
        <c:axPos val="b"/>
        <c:majorGridlines>
          <c:spPr>
            <a:ln w="19050">
              <a:solidFill>
                <a:schemeClr val="bg1">
                  <a:lumMod val="85000"/>
                </a:schemeClr>
              </a:solidFill>
            </a:ln>
          </c:spPr>
        </c:majorGridlines>
        <c:title>
          <c:tx>
            <c:rich>
              <a:bodyPr/>
              <a:lstStyle/>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Years</a:t>
                </a:r>
                <a:r>
                  <a:rPr lang="en-US" sz="1000" b="1" i="0" u="none" strike="noStrike" baseline="0">
                    <a:solidFill>
                      <a:srgbClr val="000000"/>
                    </a:solidFill>
                    <a:latin typeface="Calibri"/>
                    <a:cs typeface="Arial"/>
                  </a:rPr>
                  <a:t>   </a:t>
                </a:r>
                <a:r>
                  <a:rPr lang="en-US" sz="1100" b="1" i="0" u="none" strike="noStrike" baseline="0">
                    <a:solidFill>
                      <a:srgbClr val="000000"/>
                    </a:solidFill>
                    <a:latin typeface="Arial"/>
                    <a:cs typeface="Arial"/>
                  </a:rPr>
                  <a:t>السنـوات</a:t>
                </a:r>
                <a:endParaRPr lang="en-US"/>
              </a:p>
            </c:rich>
          </c:tx>
          <c:layout>
            <c:manualLayout>
              <c:xMode val="edge"/>
              <c:yMode val="edge"/>
              <c:x val="0.43414240057775272"/>
              <c:y val="0.9516013998250219"/>
            </c:manualLayout>
          </c:layout>
          <c:overlay val="0"/>
        </c:title>
        <c:numFmt formatCode="General" sourceLinked="1"/>
        <c:majorTickMark val="out"/>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151139840"/>
        <c:crosses val="autoZero"/>
        <c:auto val="1"/>
        <c:lblAlgn val="ctr"/>
        <c:lblOffset val="100"/>
        <c:noMultiLvlLbl val="0"/>
      </c:catAx>
      <c:valAx>
        <c:axId val="151139840"/>
        <c:scaling>
          <c:orientation val="minMax"/>
        </c:scaling>
        <c:delete val="0"/>
        <c:axPos val="l"/>
        <c:majorGridlines>
          <c:spPr>
            <a:ln w="19050">
              <a:solidFill>
                <a:schemeClr val="bg1">
                  <a:lumMod val="85000"/>
                </a:schemeClr>
              </a:solidFill>
            </a:ln>
          </c:spPr>
        </c:majorGridlines>
        <c:numFmt formatCode="0"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26963072"/>
        <c:crosses val="autoZero"/>
        <c:crossBetween val="between"/>
      </c:valAx>
    </c:plotArea>
    <c:legend>
      <c:legendPos val="r"/>
      <c:layout>
        <c:manualLayout>
          <c:xMode val="edge"/>
          <c:yMode val="edge"/>
          <c:x val="0.73062595738379865"/>
          <c:y val="0.14278705161854768"/>
          <c:w val="0.25443104217887891"/>
          <c:h val="6.9890463692038496E-2"/>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0.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0.bin"/></Relationships>
</file>

<file path=xl/chartsheets/sheet1.xml><?xml version="1.0" encoding="utf-8"?>
<chartsheet xmlns="http://schemas.openxmlformats.org/spreadsheetml/2006/main" xmlns:r="http://schemas.openxmlformats.org/officeDocument/2006/relationships">
  <sheetPr/>
  <sheetViews>
    <sheetView zoomScale="93" workbookViewId="0"/>
  </sheetViews>
  <pageMargins left="0.70866141732283472" right="0.70866141732283472" top="0.74803149606299213" bottom="0.74803149606299213" header="0.31496062992125984" footer="0.51181102362204722"/>
  <pageSetup paperSize="9" orientation="landscape" r:id="rId1"/>
  <headerFooter>
    <oddFooter>&amp;CGraph No. (26)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(27)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(28) شكل رقم</oddFooter>
  </headerFooter>
  <drawing r:id="rId2"/>
</chartsheet>
</file>

<file path=xl/chartsheets/sheet4.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(29) شكل رقم</oddFooter>
  </headerFooter>
  <drawing r:id="rId2"/>
</chartsheet>
</file>

<file path=xl/chartsheets/sheet5.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(30) شكل رقم</oddFooter>
  </headerFooter>
  <drawing r:id="rId2"/>
</chartsheet>
</file>

<file path=xl/chartsheets/sheet6.xml><?xml version="1.0" encoding="utf-8"?>
<chartsheet xmlns="http://schemas.openxmlformats.org/spreadsheetml/2006/main" xmlns:r="http://schemas.openxmlformats.org/officeDocument/2006/relationships">
  <sheetPr/>
  <sheetViews>
    <sheetView zoomScale="85" workbookViewId="0"/>
  </sheetViews>
  <pageMargins left="0.74803149606299213" right="0.74803149606299213" top="0.98425196850393704" bottom="0.98425196850393704" header="0.51181102362204722" footer="0.70866141732283472"/>
  <pageSetup paperSize="9" orientation="landscape" r:id="rId1"/>
  <headerFooter alignWithMargins="0">
    <oddFooter>&amp;CGraph No. (31) شكل رقم</oddFooter>
  </headerFooter>
  <drawing r:id="rId2"/>
</chartsheet>
</file>

<file path=xl/chartsheets/sheet7.xml><?xml version="1.0" encoding="utf-8"?>
<chartsheet xmlns="http://schemas.openxmlformats.org/spreadsheetml/2006/main" xmlns:r="http://schemas.openxmlformats.org/officeDocument/2006/relationships">
  <sheetPr/>
  <sheetViews>
    <sheetView zoomScale="93" workbookViewId="0"/>
  </sheetViews>
  <pageMargins left="0.70866141732283472" right="0.70866141732283472" top="0.94488188976377963" bottom="0.94488188976377963" header="0.31496062992125984" footer="0.74803149606299213"/>
  <pageSetup paperSize="9" orientation="landscape" r:id="rId1"/>
  <headerFooter>
    <oddFooter>&amp;CGraph No. (32)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2.png"/></Relationships>
</file>

<file path=xl/drawings/_rels/drawing3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9.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0.xml.rels><?xml version="1.0" encoding="UTF-8" standalone="yes"?>
<Relationships xmlns="http://schemas.openxmlformats.org/package/2006/relationships"><Relationship Id="rId1" Type="http://schemas.openxmlformats.org/officeDocument/2006/relationships/image" Target="../media/image2.png"/></Relationships>
</file>

<file path=xl/drawings/_rels/drawing41.xml.rels><?xml version="1.0" encoding="UTF-8" standalone="yes"?>
<Relationships xmlns="http://schemas.openxmlformats.org/package/2006/relationships"><Relationship Id="rId1" Type="http://schemas.openxmlformats.org/officeDocument/2006/relationships/image" Target="../media/image2.png"/></Relationships>
</file>

<file path=xl/drawings/_rels/drawing4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2.png"/></Relationships>
</file>

<file path=xl/drawings/_rels/drawing4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7.xml.rels><?xml version="1.0" encoding="UTF-8" standalone="yes"?>
<Relationships xmlns="http://schemas.openxmlformats.org/package/2006/relationships"><Relationship Id="rId1" Type="http://schemas.openxmlformats.org/officeDocument/2006/relationships/image" Target="../media/image2.png"/></Relationships>
</file>

<file path=xl/drawings/_rels/drawing4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4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50.xml.rels><?xml version="1.0" encoding="UTF-8" standalone="yes"?>
<Relationships xmlns="http://schemas.openxmlformats.org/package/2006/relationships"><Relationship Id="rId1" Type="http://schemas.openxmlformats.org/officeDocument/2006/relationships/image" Target="../media/image2.png"/></Relationships>
</file>

<file path=xl/drawings/_rels/drawing5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5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53.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161925</xdr:colOff>
      <xdr:row>2</xdr:row>
      <xdr:rowOff>76200</xdr:rowOff>
    </xdr:from>
    <xdr:to>
      <xdr:col>6</xdr:col>
      <xdr:colOff>361950</xdr:colOff>
      <xdr:row>17</xdr:row>
      <xdr:rowOff>9525</xdr:rowOff>
    </xdr:to>
    <xdr:sp macro="" textlink="">
      <xdr:nvSpPr>
        <xdr:cNvPr id="59395" name="Text Box 3">
          <a:extLst>
            <a:ext uri="{FF2B5EF4-FFF2-40B4-BE49-F238E27FC236}">
              <a16:creationId xmlns="" xmlns:a16="http://schemas.microsoft.com/office/drawing/2014/main" id="{00000000-0008-0000-0000-000003E80000}"/>
            </a:ext>
          </a:extLst>
        </xdr:cNvPr>
        <xdr:cNvSpPr txBox="1">
          <a:spLocks noChangeArrowheads="1"/>
        </xdr:cNvSpPr>
      </xdr:nvSpPr>
      <xdr:spPr bwMode="auto">
        <a:xfrm>
          <a:off x="152076150" y="400050"/>
          <a:ext cx="4086225" cy="2286000"/>
        </a:xfrm>
        <a:prstGeom prst="rect">
          <a:avLst/>
        </a:prstGeom>
        <a:noFill/>
        <a:ln w="9525">
          <a:noFill/>
          <a:miter lim="800000"/>
          <a:headEnd/>
          <a:tailEnd/>
        </a:ln>
      </xdr:spPr>
      <xdr:txBody>
        <a:bodyPr vertOverflow="clip" wrap="square" lIns="246888" tIns="155448" rIns="246888" bIns="0" anchor="t" upright="1"/>
        <a:lstStyle/>
        <a:p>
          <a:pPr algn="ctr"/>
          <a:r>
            <a:rPr lang="ar-QA" sz="2600" b="1" i="0" u="none" strike="noStrike" baseline="0">
              <a:solidFill>
                <a:srgbClr val="0000FF"/>
              </a:solidFill>
              <a:latin typeface="AGA Arabesque Desktop" pitchFamily="2" charset="2"/>
              <a:cs typeface="Arial"/>
            </a:rPr>
            <a:t> </a:t>
          </a:r>
          <a:r>
            <a:rPr lang="en-US" sz="4800" b="1">
              <a:solidFill>
                <a:srgbClr val="0000FF"/>
              </a:solidFill>
              <a:effectLst/>
              <a:latin typeface="AGA Arabesque Desktop" pitchFamily="2" charset="2"/>
              <a:ea typeface="+mn-ea"/>
              <a:cs typeface="+mn-cs"/>
            </a:rPr>
            <a:t>$+</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إحصاءات التعليم</a:t>
          </a:r>
          <a:endParaRPr lang="en-US" sz="5400">
            <a:solidFill>
              <a:srgbClr val="0000FF"/>
            </a:solidFill>
            <a:effectLst/>
          </a:endParaRPr>
        </a:p>
        <a:p>
          <a:pPr algn="ctr"/>
          <a:endParaRPr lang="ar-QA"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IV</a:t>
          </a:r>
          <a:endParaRPr lang="en-US" sz="1800">
            <a:solidFill>
              <a:srgbClr val="0000FF"/>
            </a:solidFill>
            <a:effectLst/>
            <a:latin typeface="Arial Rounded MT Bold" pitchFamily="34" charset="0"/>
          </a:endParaRPr>
        </a:p>
        <a:p>
          <a:pPr algn="ctr" rtl="0">
            <a:defRPr sz="1000"/>
          </a:pPr>
          <a:r>
            <a:rPr lang="en-US" sz="1800" b="1" i="0" u="none" strike="noStrike" baseline="0">
              <a:solidFill>
                <a:srgbClr val="0000FF"/>
              </a:solidFill>
              <a:latin typeface="Arial Rounded MT Bold" pitchFamily="34" charset="0"/>
              <a:cs typeface="Arial"/>
            </a:rPr>
            <a:t>EDUCATION STATISTICS</a:t>
          </a:r>
        </a:p>
      </xdr:txBody>
    </xdr:sp>
    <xdr:clientData/>
  </xdr:twoCellAnchor>
  <xdr:twoCellAnchor>
    <xdr:from>
      <xdr:col>0</xdr:col>
      <xdr:colOff>38100</xdr:colOff>
      <xdr:row>0</xdr:row>
      <xdr:rowOff>47625</xdr:rowOff>
    </xdr:from>
    <xdr:to>
      <xdr:col>7</xdr:col>
      <xdr:colOff>57150</xdr:colOff>
      <xdr:row>18</xdr:row>
      <xdr:rowOff>66675</xdr:rowOff>
    </xdr:to>
    <xdr:pic>
      <xdr:nvPicPr>
        <xdr:cNvPr id="59621" name="Picture 5" descr="ORNA430.WMF">
          <a:extLst>
            <a:ext uri="{FF2B5EF4-FFF2-40B4-BE49-F238E27FC236}">
              <a16:creationId xmlns="" xmlns:a16="http://schemas.microsoft.com/office/drawing/2014/main" id="{00000000-0008-0000-0000-0000E5E80000}"/>
            </a:ext>
          </a:extLst>
        </xdr:cNvPr>
        <xdr:cNvPicPr>
          <a:picLocks noChangeAspect="1"/>
        </xdr:cNvPicPr>
      </xdr:nvPicPr>
      <xdr:blipFill>
        <a:blip xmlns:r="http://schemas.openxmlformats.org/officeDocument/2006/relationships" r:embed="rId1" cstate="print"/>
        <a:srcRect/>
        <a:stretch>
          <a:fillRect/>
        </a:stretch>
      </xdr:blipFill>
      <xdr:spPr bwMode="auto">
        <a:xfrm rot="-5400000">
          <a:off x="885825" y="-800100"/>
          <a:ext cx="2857500" cy="45529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9300882" cy="6084794"/>
    <xdr:graphicFrame macro="">
      <xdr:nvGraphicFramePr>
        <xdr:cNvPr id="2" name="Chart 1">
          <a:extLst>
            <a:ext uri="{FF2B5EF4-FFF2-40B4-BE49-F238E27FC236}">
              <a16:creationId xmlns=""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0.00546</cdr:x>
      <cdr:y>0.00833</cdr:y>
    </cdr:from>
    <cdr:to>
      <cdr:x>0.08287</cdr:x>
      <cdr:y>0.12644</cdr:y>
    </cdr:to>
    <cdr:pic>
      <cdr:nvPicPr>
        <cdr:cNvPr id="5" name="Picture 4">
          <a:extLst xmlns:a="http://schemas.openxmlformats.org/drawingml/2006/main">
            <a:ext uri="{FF2B5EF4-FFF2-40B4-BE49-F238E27FC236}">
              <a16:creationId xmlns="" xmlns:a16="http://schemas.microsoft.com/office/drawing/2014/main" id="{923EF114-FD90-4E47-8269-4DA12C2C54D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twoCellAnchor editAs="oneCell">
    <xdr:from>
      <xdr:col>9</xdr:col>
      <xdr:colOff>495300</xdr:colOff>
      <xdr:row>0</xdr:row>
      <xdr:rowOff>66675</xdr:rowOff>
    </xdr:from>
    <xdr:to>
      <xdr:col>9</xdr:col>
      <xdr:colOff>1215300</xdr:colOff>
      <xdr:row>3</xdr:row>
      <xdr:rowOff>72300</xdr:rowOff>
    </xdr:to>
    <xdr:pic>
      <xdr:nvPicPr>
        <xdr:cNvPr id="4" name="Picture 3">
          <a:extLst>
            <a:ext uri="{FF2B5EF4-FFF2-40B4-BE49-F238E27FC236}">
              <a16:creationId xmlns="" xmlns:a16="http://schemas.microsoft.com/office/drawing/2014/main" id="{00000000-0008-0000-09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32400" y="66675"/>
          <a:ext cx="720000" cy="720000"/>
        </a:xfrm>
        <a:prstGeom prst="rect">
          <a:avLst/>
        </a:prstGeom>
      </xdr:spPr>
    </xdr:pic>
    <xdr:clientData/>
  </xdr:twoCellAnchor>
  <xdr:twoCellAnchor editAs="oneCell">
    <xdr:from>
      <xdr:col>9</xdr:col>
      <xdr:colOff>495300</xdr:colOff>
      <xdr:row>0</xdr:row>
      <xdr:rowOff>66675</xdr:rowOff>
    </xdr:from>
    <xdr:to>
      <xdr:col>9</xdr:col>
      <xdr:colOff>1215300</xdr:colOff>
      <xdr:row>3</xdr:row>
      <xdr:rowOff>72300</xdr:rowOff>
    </xdr:to>
    <xdr:pic>
      <xdr:nvPicPr>
        <xdr:cNvPr id="3" name="Picture 2">
          <a:extLst>
            <a:ext uri="{FF2B5EF4-FFF2-40B4-BE49-F238E27FC236}">
              <a16:creationId xmlns="" xmlns:a16="http://schemas.microsoft.com/office/drawing/2014/main" id="{483F0893-6277-40E1-AA03-E669D45CEF7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32400" y="66675"/>
          <a:ext cx="720000" cy="720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absoluteAnchor>
    <xdr:pos x="0" y="0"/>
    <xdr:ext cx="9267265" cy="6073588"/>
    <xdr:graphicFrame macro="">
      <xdr:nvGraphicFramePr>
        <xdr:cNvPr id="2" name="Chart 1">
          <a:extLst>
            <a:ext uri="{FF2B5EF4-FFF2-40B4-BE49-F238E27FC236}">
              <a16:creationId xmlns=""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0.00546</cdr:x>
      <cdr:y>0.00833</cdr:y>
    </cdr:from>
    <cdr:to>
      <cdr:x>0.08287</cdr:x>
      <cdr:y>0.12644</cdr:y>
    </cdr:to>
    <cdr:pic>
      <cdr:nvPicPr>
        <cdr:cNvPr id="4" name="Picture 3">
          <a:extLst xmlns:a="http://schemas.openxmlformats.org/drawingml/2006/main">
            <a:ext uri="{FF2B5EF4-FFF2-40B4-BE49-F238E27FC236}">
              <a16:creationId xmlns="" xmlns:a16="http://schemas.microsoft.com/office/drawing/2014/main" id="{EC67EC44-E713-4765-8027-6055C0AF620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userShapes>
</file>

<file path=xl/drawings/drawing15.xml><?xml version="1.0" encoding="utf-8"?>
<xdr:wsDr xmlns:xdr="http://schemas.openxmlformats.org/drawingml/2006/spreadsheetDrawing" xmlns:a="http://schemas.openxmlformats.org/drawingml/2006/main">
  <xdr:absoluteAnchor>
    <xdr:pos x="0" y="0"/>
    <xdr:ext cx="9267265" cy="6073588"/>
    <xdr:graphicFrame macro="">
      <xdr:nvGraphicFramePr>
        <xdr:cNvPr id="2" name="Chart 1">
          <a:extLst>
            <a:ext uri="{FF2B5EF4-FFF2-40B4-BE49-F238E27FC236}">
              <a16:creationId xmlns=""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0.00546</cdr:x>
      <cdr:y>0.00833</cdr:y>
    </cdr:from>
    <cdr:to>
      <cdr:x>0.08287</cdr:x>
      <cdr:y>0.12644</cdr:y>
    </cdr:to>
    <cdr:pic>
      <cdr:nvPicPr>
        <cdr:cNvPr id="4" name="Picture 3">
          <a:extLst xmlns:a="http://schemas.openxmlformats.org/drawingml/2006/main">
            <a:ext uri="{FF2B5EF4-FFF2-40B4-BE49-F238E27FC236}">
              <a16:creationId xmlns="" xmlns:a16="http://schemas.microsoft.com/office/drawing/2014/main" id="{ABB797F8-1064-443C-A199-8E75506D9A2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userShapes>
</file>

<file path=xl/drawings/drawing17.xml><?xml version="1.0" encoding="utf-8"?>
<xdr:wsDr xmlns:xdr="http://schemas.openxmlformats.org/drawingml/2006/spreadsheetDrawing" xmlns:a="http://schemas.openxmlformats.org/drawingml/2006/main">
  <xdr:twoCellAnchor editAs="oneCell">
    <xdr:from>
      <xdr:col>14</xdr:col>
      <xdr:colOff>266700</xdr:colOff>
      <xdr:row>0</xdr:row>
      <xdr:rowOff>38100</xdr:rowOff>
    </xdr:from>
    <xdr:to>
      <xdr:col>14</xdr:col>
      <xdr:colOff>986700</xdr:colOff>
      <xdr:row>2</xdr:row>
      <xdr:rowOff>243750</xdr:rowOff>
    </xdr:to>
    <xdr:pic>
      <xdr:nvPicPr>
        <xdr:cNvPr id="6" name="Picture 5">
          <a:extLst>
            <a:ext uri="{FF2B5EF4-FFF2-40B4-BE49-F238E27FC236}">
              <a16:creationId xmlns="" xmlns:a16="http://schemas.microsoft.com/office/drawing/2014/main" id="{00000000-0008-0000-0C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8584400" y="38100"/>
          <a:ext cx="720000" cy="720000"/>
        </a:xfrm>
        <a:prstGeom prst="rect">
          <a:avLst/>
        </a:prstGeom>
      </xdr:spPr>
    </xdr:pic>
    <xdr:clientData/>
  </xdr:twoCellAnchor>
  <xdr:twoCellAnchor editAs="oneCell">
    <xdr:from>
      <xdr:col>14</xdr:col>
      <xdr:colOff>266700</xdr:colOff>
      <xdr:row>0</xdr:row>
      <xdr:rowOff>38100</xdr:rowOff>
    </xdr:from>
    <xdr:to>
      <xdr:col>14</xdr:col>
      <xdr:colOff>986700</xdr:colOff>
      <xdr:row>2</xdr:row>
      <xdr:rowOff>243750</xdr:rowOff>
    </xdr:to>
    <xdr:pic>
      <xdr:nvPicPr>
        <xdr:cNvPr id="3" name="Picture 2">
          <a:extLst>
            <a:ext uri="{FF2B5EF4-FFF2-40B4-BE49-F238E27FC236}">
              <a16:creationId xmlns="" xmlns:a16="http://schemas.microsoft.com/office/drawing/2014/main" id="{6EC2CBD5-04A8-4ADF-8741-8FAADBF7927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8584400" y="38100"/>
          <a:ext cx="720000" cy="720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13</xdr:col>
      <xdr:colOff>1047750</xdr:colOff>
      <xdr:row>0</xdr:row>
      <xdr:rowOff>57150</xdr:rowOff>
    </xdr:from>
    <xdr:to>
      <xdr:col>13</xdr:col>
      <xdr:colOff>1767750</xdr:colOff>
      <xdr:row>3</xdr:row>
      <xdr:rowOff>15150</xdr:rowOff>
    </xdr:to>
    <xdr:pic>
      <xdr:nvPicPr>
        <xdr:cNvPr id="3" name="Picture 2">
          <a:extLst>
            <a:ext uri="{FF2B5EF4-FFF2-40B4-BE49-F238E27FC236}">
              <a16:creationId xmlns="" xmlns:a16="http://schemas.microsoft.com/office/drawing/2014/main" id="{146559EA-0BEB-4578-9C9F-DFA9D38866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946475" y="57150"/>
          <a:ext cx="720000" cy="720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11</xdr:col>
      <xdr:colOff>523875</xdr:colOff>
      <xdr:row>0</xdr:row>
      <xdr:rowOff>38100</xdr:rowOff>
    </xdr:from>
    <xdr:to>
      <xdr:col>11</xdr:col>
      <xdr:colOff>1243875</xdr:colOff>
      <xdr:row>3</xdr:row>
      <xdr:rowOff>5625</xdr:rowOff>
    </xdr:to>
    <xdr:pic>
      <xdr:nvPicPr>
        <xdr:cNvPr id="7" name="Picture 6">
          <a:extLst>
            <a:ext uri="{FF2B5EF4-FFF2-40B4-BE49-F238E27FC236}">
              <a16:creationId xmlns="" xmlns:a16="http://schemas.microsoft.com/office/drawing/2014/main" id="{00000000-0008-0000-0E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537025" y="38100"/>
          <a:ext cx="720000" cy="720000"/>
        </a:xfrm>
        <a:prstGeom prst="rect">
          <a:avLst/>
        </a:prstGeom>
      </xdr:spPr>
    </xdr:pic>
    <xdr:clientData/>
  </xdr:twoCellAnchor>
  <xdr:twoCellAnchor editAs="oneCell">
    <xdr:from>
      <xdr:col>11</xdr:col>
      <xdr:colOff>523875</xdr:colOff>
      <xdr:row>0</xdr:row>
      <xdr:rowOff>38100</xdr:rowOff>
    </xdr:from>
    <xdr:to>
      <xdr:col>11</xdr:col>
      <xdr:colOff>1243875</xdr:colOff>
      <xdr:row>3</xdr:row>
      <xdr:rowOff>5625</xdr:rowOff>
    </xdr:to>
    <xdr:pic>
      <xdr:nvPicPr>
        <xdr:cNvPr id="3" name="Picture 2">
          <a:extLst>
            <a:ext uri="{FF2B5EF4-FFF2-40B4-BE49-F238E27FC236}">
              <a16:creationId xmlns="" xmlns:a16="http://schemas.microsoft.com/office/drawing/2014/main" id="{F5B62310-EED5-4EEB-9D7C-ABDED63233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537025" y="38100"/>
          <a:ext cx="720000"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2619375</xdr:colOff>
      <xdr:row>0</xdr:row>
      <xdr:rowOff>114300</xdr:rowOff>
    </xdr:from>
    <xdr:to>
      <xdr:col>2</xdr:col>
      <xdr:colOff>234225</xdr:colOff>
      <xdr:row>1</xdr:row>
      <xdr:rowOff>339000</xdr:rowOff>
    </xdr:to>
    <xdr:pic>
      <xdr:nvPicPr>
        <xdr:cNvPr id="4" name="Picture 3">
          <a:extLst>
            <a:ext uri="{FF2B5EF4-FFF2-40B4-BE49-F238E27FC236}">
              <a16:creationId xmlns=""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8499925" y="114300"/>
          <a:ext cx="720000" cy="7200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8</xdr:col>
      <xdr:colOff>1314450</xdr:colOff>
      <xdr:row>0</xdr:row>
      <xdr:rowOff>19050</xdr:rowOff>
    </xdr:from>
    <xdr:to>
      <xdr:col>8</xdr:col>
      <xdr:colOff>2034450</xdr:colOff>
      <xdr:row>2</xdr:row>
      <xdr:rowOff>224700</xdr:rowOff>
    </xdr:to>
    <xdr:pic>
      <xdr:nvPicPr>
        <xdr:cNvPr id="5" name="Picture 4">
          <a:extLst>
            <a:ext uri="{FF2B5EF4-FFF2-40B4-BE49-F238E27FC236}">
              <a16:creationId xmlns="" xmlns:a16="http://schemas.microsoft.com/office/drawing/2014/main" id="{00000000-0008-0000-0F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13425" y="19050"/>
          <a:ext cx="720000" cy="720000"/>
        </a:xfrm>
        <a:prstGeom prst="rect">
          <a:avLst/>
        </a:prstGeom>
      </xdr:spPr>
    </xdr:pic>
    <xdr:clientData/>
  </xdr:twoCellAnchor>
  <xdr:twoCellAnchor editAs="oneCell">
    <xdr:from>
      <xdr:col>8</xdr:col>
      <xdr:colOff>1304925</xdr:colOff>
      <xdr:row>0</xdr:row>
      <xdr:rowOff>19050</xdr:rowOff>
    </xdr:from>
    <xdr:to>
      <xdr:col>8</xdr:col>
      <xdr:colOff>2024925</xdr:colOff>
      <xdr:row>2</xdr:row>
      <xdr:rowOff>224700</xdr:rowOff>
    </xdr:to>
    <xdr:pic>
      <xdr:nvPicPr>
        <xdr:cNvPr id="3" name="Picture 2">
          <a:extLst>
            <a:ext uri="{FF2B5EF4-FFF2-40B4-BE49-F238E27FC236}">
              <a16:creationId xmlns="" xmlns:a16="http://schemas.microsoft.com/office/drawing/2014/main" id="{64EDCBD7-2678-46AD-9756-F3E5F6DE57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22950" y="19050"/>
          <a:ext cx="720000" cy="720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20</xdr:col>
      <xdr:colOff>381000</xdr:colOff>
      <xdr:row>0</xdr:row>
      <xdr:rowOff>66675</xdr:rowOff>
    </xdr:from>
    <xdr:to>
      <xdr:col>20</xdr:col>
      <xdr:colOff>1101000</xdr:colOff>
      <xdr:row>3</xdr:row>
      <xdr:rowOff>43725</xdr:rowOff>
    </xdr:to>
    <xdr:pic>
      <xdr:nvPicPr>
        <xdr:cNvPr id="3" name="Picture 2">
          <a:extLst>
            <a:ext uri="{FF2B5EF4-FFF2-40B4-BE49-F238E27FC236}">
              <a16:creationId xmlns="" xmlns:a16="http://schemas.microsoft.com/office/drawing/2014/main" id="{06C727EF-294B-4C17-AE1F-5344C716FE4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4907750" y="66675"/>
          <a:ext cx="720000" cy="720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10</xdr:col>
      <xdr:colOff>904875</xdr:colOff>
      <xdr:row>0</xdr:row>
      <xdr:rowOff>47625</xdr:rowOff>
    </xdr:from>
    <xdr:to>
      <xdr:col>10</xdr:col>
      <xdr:colOff>1624875</xdr:colOff>
      <xdr:row>2</xdr:row>
      <xdr:rowOff>272325</xdr:rowOff>
    </xdr:to>
    <xdr:pic>
      <xdr:nvPicPr>
        <xdr:cNvPr id="3" name="Picture 2">
          <a:extLst>
            <a:ext uri="{FF2B5EF4-FFF2-40B4-BE49-F238E27FC236}">
              <a16:creationId xmlns="" xmlns:a16="http://schemas.microsoft.com/office/drawing/2014/main" id="{FAA24D1F-DB9D-4151-AEC1-FB1F964E86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99000" y="47625"/>
          <a:ext cx="720000" cy="720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8</xdr:col>
      <xdr:colOff>342900</xdr:colOff>
      <xdr:row>0</xdr:row>
      <xdr:rowOff>28575</xdr:rowOff>
    </xdr:from>
    <xdr:to>
      <xdr:col>8</xdr:col>
      <xdr:colOff>1062900</xdr:colOff>
      <xdr:row>3</xdr:row>
      <xdr:rowOff>5625</xdr:rowOff>
    </xdr:to>
    <xdr:pic>
      <xdr:nvPicPr>
        <xdr:cNvPr id="4" name="Picture 3">
          <a:extLst>
            <a:ext uri="{FF2B5EF4-FFF2-40B4-BE49-F238E27FC236}">
              <a16:creationId xmlns="" xmlns:a16="http://schemas.microsoft.com/office/drawing/2014/main" id="{00000000-0008-0000-1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422975" y="28575"/>
          <a:ext cx="720000" cy="720000"/>
        </a:xfrm>
        <a:prstGeom prst="rect">
          <a:avLst/>
        </a:prstGeom>
      </xdr:spPr>
    </xdr:pic>
    <xdr:clientData/>
  </xdr:twoCellAnchor>
  <xdr:twoCellAnchor editAs="oneCell">
    <xdr:from>
      <xdr:col>8</xdr:col>
      <xdr:colOff>333375</xdr:colOff>
      <xdr:row>0</xdr:row>
      <xdr:rowOff>28575</xdr:rowOff>
    </xdr:from>
    <xdr:to>
      <xdr:col>8</xdr:col>
      <xdr:colOff>1053375</xdr:colOff>
      <xdr:row>3</xdr:row>
      <xdr:rowOff>5625</xdr:rowOff>
    </xdr:to>
    <xdr:pic>
      <xdr:nvPicPr>
        <xdr:cNvPr id="3" name="Picture 2">
          <a:extLst>
            <a:ext uri="{FF2B5EF4-FFF2-40B4-BE49-F238E27FC236}">
              <a16:creationId xmlns="" xmlns:a16="http://schemas.microsoft.com/office/drawing/2014/main" id="{BC26FC1F-0208-41D3-AE46-5E0D330016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22950" y="28575"/>
          <a:ext cx="720000" cy="720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12</xdr:col>
      <xdr:colOff>447675</xdr:colOff>
      <xdr:row>0</xdr:row>
      <xdr:rowOff>38100</xdr:rowOff>
    </xdr:from>
    <xdr:to>
      <xdr:col>12</xdr:col>
      <xdr:colOff>1167675</xdr:colOff>
      <xdr:row>3</xdr:row>
      <xdr:rowOff>15150</xdr:rowOff>
    </xdr:to>
    <xdr:pic>
      <xdr:nvPicPr>
        <xdr:cNvPr id="4" name="Picture 3">
          <a:extLst>
            <a:ext uri="{FF2B5EF4-FFF2-40B4-BE49-F238E27FC236}">
              <a16:creationId xmlns="" xmlns:a16="http://schemas.microsoft.com/office/drawing/2014/main" id="{FDD663B4-A6C8-4AB6-98F9-68156B4005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813125" y="38100"/>
          <a:ext cx="720000" cy="720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10</xdr:col>
      <xdr:colOff>247650</xdr:colOff>
      <xdr:row>0</xdr:row>
      <xdr:rowOff>38100</xdr:rowOff>
    </xdr:from>
    <xdr:to>
      <xdr:col>10</xdr:col>
      <xdr:colOff>967650</xdr:colOff>
      <xdr:row>2</xdr:row>
      <xdr:rowOff>243750</xdr:rowOff>
    </xdr:to>
    <xdr:pic>
      <xdr:nvPicPr>
        <xdr:cNvPr id="5" name="Picture 4">
          <a:extLst>
            <a:ext uri="{FF2B5EF4-FFF2-40B4-BE49-F238E27FC236}">
              <a16:creationId xmlns="" xmlns:a16="http://schemas.microsoft.com/office/drawing/2014/main" id="{00000000-0008-0000-1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51375" y="38100"/>
          <a:ext cx="720000" cy="720000"/>
        </a:xfrm>
        <a:prstGeom prst="rect">
          <a:avLst/>
        </a:prstGeom>
      </xdr:spPr>
    </xdr:pic>
    <xdr:clientData/>
  </xdr:twoCellAnchor>
  <xdr:twoCellAnchor editAs="oneCell">
    <xdr:from>
      <xdr:col>10</xdr:col>
      <xdr:colOff>247650</xdr:colOff>
      <xdr:row>0</xdr:row>
      <xdr:rowOff>38100</xdr:rowOff>
    </xdr:from>
    <xdr:to>
      <xdr:col>10</xdr:col>
      <xdr:colOff>967650</xdr:colOff>
      <xdr:row>2</xdr:row>
      <xdr:rowOff>243750</xdr:rowOff>
    </xdr:to>
    <xdr:pic>
      <xdr:nvPicPr>
        <xdr:cNvPr id="3" name="Picture 2">
          <a:extLst>
            <a:ext uri="{FF2B5EF4-FFF2-40B4-BE49-F238E27FC236}">
              <a16:creationId xmlns="" xmlns:a16="http://schemas.microsoft.com/office/drawing/2014/main" id="{3B75F741-9E85-4598-95B4-93B7B51DB6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79950" y="38100"/>
          <a:ext cx="720000" cy="720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10</xdr:col>
      <xdr:colOff>1228725</xdr:colOff>
      <xdr:row>0</xdr:row>
      <xdr:rowOff>38100</xdr:rowOff>
    </xdr:from>
    <xdr:to>
      <xdr:col>10</xdr:col>
      <xdr:colOff>1948725</xdr:colOff>
      <xdr:row>2</xdr:row>
      <xdr:rowOff>262800</xdr:rowOff>
    </xdr:to>
    <xdr:pic>
      <xdr:nvPicPr>
        <xdr:cNvPr id="4" name="Picture 3">
          <a:extLst>
            <a:ext uri="{FF2B5EF4-FFF2-40B4-BE49-F238E27FC236}">
              <a16:creationId xmlns="" xmlns:a16="http://schemas.microsoft.com/office/drawing/2014/main" id="{9C27E740-A546-4B8D-8C76-8BD36FCA86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41850" y="38100"/>
          <a:ext cx="720000" cy="7200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8</xdr:col>
      <xdr:colOff>533400</xdr:colOff>
      <xdr:row>0</xdr:row>
      <xdr:rowOff>28575</xdr:rowOff>
    </xdr:from>
    <xdr:to>
      <xdr:col>8</xdr:col>
      <xdr:colOff>1253400</xdr:colOff>
      <xdr:row>2</xdr:row>
      <xdr:rowOff>243750</xdr:rowOff>
    </xdr:to>
    <xdr:pic>
      <xdr:nvPicPr>
        <xdr:cNvPr id="5" name="Picture 4">
          <a:extLst>
            <a:ext uri="{FF2B5EF4-FFF2-40B4-BE49-F238E27FC236}">
              <a16:creationId xmlns="" xmlns:a16="http://schemas.microsoft.com/office/drawing/2014/main" id="{00000000-0008-0000-16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13425" y="28575"/>
          <a:ext cx="720000" cy="720000"/>
        </a:xfrm>
        <a:prstGeom prst="rect">
          <a:avLst/>
        </a:prstGeom>
      </xdr:spPr>
    </xdr:pic>
    <xdr:clientData/>
  </xdr:twoCellAnchor>
  <xdr:twoCellAnchor editAs="oneCell">
    <xdr:from>
      <xdr:col>8</xdr:col>
      <xdr:colOff>533400</xdr:colOff>
      <xdr:row>0</xdr:row>
      <xdr:rowOff>28575</xdr:rowOff>
    </xdr:from>
    <xdr:to>
      <xdr:col>8</xdr:col>
      <xdr:colOff>1253400</xdr:colOff>
      <xdr:row>2</xdr:row>
      <xdr:rowOff>243750</xdr:rowOff>
    </xdr:to>
    <xdr:pic>
      <xdr:nvPicPr>
        <xdr:cNvPr id="3" name="Picture 2">
          <a:extLst>
            <a:ext uri="{FF2B5EF4-FFF2-40B4-BE49-F238E27FC236}">
              <a16:creationId xmlns="" xmlns:a16="http://schemas.microsoft.com/office/drawing/2014/main" id="{B017C228-F374-4CD5-B754-EB0F68B43A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13425" y="28575"/>
          <a:ext cx="720000" cy="7200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12</xdr:col>
      <xdr:colOff>57150</xdr:colOff>
      <xdr:row>0</xdr:row>
      <xdr:rowOff>47625</xdr:rowOff>
    </xdr:from>
    <xdr:to>
      <xdr:col>12</xdr:col>
      <xdr:colOff>777150</xdr:colOff>
      <xdr:row>2</xdr:row>
      <xdr:rowOff>215175</xdr:rowOff>
    </xdr:to>
    <xdr:pic>
      <xdr:nvPicPr>
        <xdr:cNvPr id="5" name="Picture 4">
          <a:extLst>
            <a:ext uri="{FF2B5EF4-FFF2-40B4-BE49-F238E27FC236}">
              <a16:creationId xmlns="" xmlns:a16="http://schemas.microsoft.com/office/drawing/2014/main" id="{00000000-0008-0000-17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784550" y="47625"/>
          <a:ext cx="720000" cy="720000"/>
        </a:xfrm>
        <a:prstGeom prst="rect">
          <a:avLst/>
        </a:prstGeom>
      </xdr:spPr>
    </xdr:pic>
    <xdr:clientData/>
  </xdr:twoCellAnchor>
  <xdr:twoCellAnchor editAs="oneCell">
    <xdr:from>
      <xdr:col>12</xdr:col>
      <xdr:colOff>57150</xdr:colOff>
      <xdr:row>0</xdr:row>
      <xdr:rowOff>47625</xdr:rowOff>
    </xdr:from>
    <xdr:to>
      <xdr:col>12</xdr:col>
      <xdr:colOff>777150</xdr:colOff>
      <xdr:row>2</xdr:row>
      <xdr:rowOff>215175</xdr:rowOff>
    </xdr:to>
    <xdr:pic>
      <xdr:nvPicPr>
        <xdr:cNvPr id="3" name="Picture 2">
          <a:extLst>
            <a:ext uri="{FF2B5EF4-FFF2-40B4-BE49-F238E27FC236}">
              <a16:creationId xmlns="" xmlns:a16="http://schemas.microsoft.com/office/drawing/2014/main" id="{85487647-5CD3-4EE5-809F-860B5811BD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022675" y="47625"/>
          <a:ext cx="720000" cy="72000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15</xdr:col>
      <xdr:colOff>114300</xdr:colOff>
      <xdr:row>0</xdr:row>
      <xdr:rowOff>28575</xdr:rowOff>
    </xdr:from>
    <xdr:to>
      <xdr:col>15</xdr:col>
      <xdr:colOff>834300</xdr:colOff>
      <xdr:row>2</xdr:row>
      <xdr:rowOff>196125</xdr:rowOff>
    </xdr:to>
    <xdr:pic>
      <xdr:nvPicPr>
        <xdr:cNvPr id="4" name="Picture 3">
          <a:extLst>
            <a:ext uri="{FF2B5EF4-FFF2-40B4-BE49-F238E27FC236}">
              <a16:creationId xmlns="" xmlns:a16="http://schemas.microsoft.com/office/drawing/2014/main" id="{00000000-0008-0000-18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7955750" y="28575"/>
          <a:ext cx="720000" cy="720000"/>
        </a:xfrm>
        <a:prstGeom prst="rect">
          <a:avLst/>
        </a:prstGeom>
      </xdr:spPr>
    </xdr:pic>
    <xdr:clientData/>
  </xdr:twoCellAnchor>
  <xdr:twoCellAnchor editAs="oneCell">
    <xdr:from>
      <xdr:col>15</xdr:col>
      <xdr:colOff>114300</xdr:colOff>
      <xdr:row>0</xdr:row>
      <xdr:rowOff>28575</xdr:rowOff>
    </xdr:from>
    <xdr:to>
      <xdr:col>15</xdr:col>
      <xdr:colOff>834300</xdr:colOff>
      <xdr:row>2</xdr:row>
      <xdr:rowOff>196125</xdr:rowOff>
    </xdr:to>
    <xdr:pic>
      <xdr:nvPicPr>
        <xdr:cNvPr id="3" name="Picture 2">
          <a:extLst>
            <a:ext uri="{FF2B5EF4-FFF2-40B4-BE49-F238E27FC236}">
              <a16:creationId xmlns="" xmlns:a16="http://schemas.microsoft.com/office/drawing/2014/main" id="{CBA7F4F2-5A90-4D08-8B5E-80C5C09A797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7955750" y="28575"/>
          <a:ext cx="720000" cy="7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1028700</xdr:colOff>
      <xdr:row>0</xdr:row>
      <xdr:rowOff>85725</xdr:rowOff>
    </xdr:from>
    <xdr:to>
      <xdr:col>13</xdr:col>
      <xdr:colOff>1748700</xdr:colOff>
      <xdr:row>2</xdr:row>
      <xdr:rowOff>253275</xdr:rowOff>
    </xdr:to>
    <xdr:pic>
      <xdr:nvPicPr>
        <xdr:cNvPr id="10" name="Picture 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051500" y="85725"/>
          <a:ext cx="720000" cy="720000"/>
        </a:xfrm>
        <a:prstGeom prst="rect">
          <a:avLst/>
        </a:prstGeom>
      </xdr:spPr>
    </xdr:pic>
    <xdr:clientData/>
  </xdr:twoCellAnchor>
  <xdr:twoCellAnchor editAs="oneCell">
    <xdr:from>
      <xdr:col>13</xdr:col>
      <xdr:colOff>1028700</xdr:colOff>
      <xdr:row>0</xdr:row>
      <xdr:rowOff>85725</xdr:rowOff>
    </xdr:from>
    <xdr:to>
      <xdr:col>13</xdr:col>
      <xdr:colOff>1748700</xdr:colOff>
      <xdr:row>2</xdr:row>
      <xdr:rowOff>253275</xdr:rowOff>
    </xdr:to>
    <xdr:pic>
      <xdr:nvPicPr>
        <xdr:cNvPr id="3" name="Picture 2">
          <a:extLst>
            <a:ext uri="{FF2B5EF4-FFF2-40B4-BE49-F238E27FC236}">
              <a16:creationId xmlns="" xmlns:a16="http://schemas.microsoft.com/office/drawing/2014/main" id="{9C14EEB5-E21A-4295-9A73-89E06DAE94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70575" y="85725"/>
          <a:ext cx="720000" cy="72000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11</xdr:col>
      <xdr:colOff>1104900</xdr:colOff>
      <xdr:row>0</xdr:row>
      <xdr:rowOff>66675</xdr:rowOff>
    </xdr:from>
    <xdr:to>
      <xdr:col>11</xdr:col>
      <xdr:colOff>1824900</xdr:colOff>
      <xdr:row>2</xdr:row>
      <xdr:rowOff>234225</xdr:rowOff>
    </xdr:to>
    <xdr:pic>
      <xdr:nvPicPr>
        <xdr:cNvPr id="3" name="Picture 2">
          <a:extLst>
            <a:ext uri="{FF2B5EF4-FFF2-40B4-BE49-F238E27FC236}">
              <a16:creationId xmlns="" xmlns:a16="http://schemas.microsoft.com/office/drawing/2014/main" id="{00000000-0008-0000-1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41775" y="66675"/>
          <a:ext cx="720000" cy="72000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6</xdr:col>
      <xdr:colOff>323850</xdr:colOff>
      <xdr:row>0</xdr:row>
      <xdr:rowOff>9525</xdr:rowOff>
    </xdr:from>
    <xdr:to>
      <xdr:col>6</xdr:col>
      <xdr:colOff>1043850</xdr:colOff>
      <xdr:row>2</xdr:row>
      <xdr:rowOff>186600</xdr:rowOff>
    </xdr:to>
    <xdr:pic>
      <xdr:nvPicPr>
        <xdr:cNvPr id="5" name="Picture 4">
          <a:extLst>
            <a:ext uri="{FF2B5EF4-FFF2-40B4-BE49-F238E27FC236}">
              <a16:creationId xmlns="" xmlns:a16="http://schemas.microsoft.com/office/drawing/2014/main" id="{00000000-0008-0000-1A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470725" y="9525"/>
          <a:ext cx="720000" cy="7200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12</xdr:col>
      <xdr:colOff>47625</xdr:colOff>
      <xdr:row>0</xdr:row>
      <xdr:rowOff>123825</xdr:rowOff>
    </xdr:from>
    <xdr:to>
      <xdr:col>12</xdr:col>
      <xdr:colOff>767625</xdr:colOff>
      <xdr:row>2</xdr:row>
      <xdr:rowOff>329475</xdr:rowOff>
    </xdr:to>
    <xdr:pic>
      <xdr:nvPicPr>
        <xdr:cNvPr id="6" name="Picture 5">
          <a:extLst>
            <a:ext uri="{FF2B5EF4-FFF2-40B4-BE49-F238E27FC236}">
              <a16:creationId xmlns="" xmlns:a16="http://schemas.microsoft.com/office/drawing/2014/main" id="{00000000-0008-0000-1B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841700" y="123825"/>
          <a:ext cx="720000" cy="72000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13</xdr:col>
      <xdr:colOff>170392</xdr:colOff>
      <xdr:row>0</xdr:row>
      <xdr:rowOff>37042</xdr:rowOff>
    </xdr:from>
    <xdr:to>
      <xdr:col>13</xdr:col>
      <xdr:colOff>890392</xdr:colOff>
      <xdr:row>2</xdr:row>
      <xdr:rowOff>261742</xdr:rowOff>
    </xdr:to>
    <xdr:pic>
      <xdr:nvPicPr>
        <xdr:cNvPr id="7" name="Picture 6">
          <a:extLst>
            <a:ext uri="{FF2B5EF4-FFF2-40B4-BE49-F238E27FC236}">
              <a16:creationId xmlns="" xmlns:a16="http://schemas.microsoft.com/office/drawing/2014/main" id="{00000000-0008-0000-1C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48609025" y="37042"/>
          <a:ext cx="720000" cy="711533"/>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absoluteAnchor>
    <xdr:pos x="0" y="0"/>
    <xdr:ext cx="9222441" cy="5647765"/>
    <xdr:graphicFrame macro="">
      <xdr:nvGraphicFramePr>
        <xdr:cNvPr id="2" name="Chart 1">
          <a:extLst>
            <a:ext uri="{FF2B5EF4-FFF2-40B4-BE49-F238E27FC236}">
              <a16:creationId xmlns="" xmlns:a16="http://schemas.microsoft.com/office/drawing/2014/main" id="{00000000-0008-0000-1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5.xml><?xml version="1.0" encoding="utf-8"?>
<c:userShapes xmlns:c="http://schemas.openxmlformats.org/drawingml/2006/chart">
  <cdr:relSizeAnchor xmlns:cdr="http://schemas.openxmlformats.org/drawingml/2006/chartDrawing">
    <cdr:from>
      <cdr:x>0.41026</cdr:x>
      <cdr:y>0.92057</cdr:y>
    </cdr:from>
    <cdr:to>
      <cdr:x>0.58297</cdr:x>
      <cdr:y>0.98691</cdr:y>
    </cdr:to>
    <cdr:sp macro="" textlink="">
      <cdr:nvSpPr>
        <cdr:cNvPr id="92162" name="Text 2"/>
        <cdr:cNvSpPr txBox="1">
          <a:spLocks xmlns:a="http://schemas.openxmlformats.org/drawingml/2006/main" noChangeArrowheads="1"/>
        </cdr:cNvSpPr>
      </cdr:nvSpPr>
      <cdr:spPr bwMode="auto">
        <a:xfrm xmlns:a="http://schemas.openxmlformats.org/drawingml/2006/main">
          <a:off x="3505201" y="5357508"/>
          <a:ext cx="1475624" cy="38606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7432" rIns="0" bIns="0" anchor="ctr" upright="1"/>
        <a:lstStyle xmlns:a="http://schemas.openxmlformats.org/drawingml/2006/main"/>
        <a:p xmlns:a="http://schemas.openxmlformats.org/drawingml/2006/main">
          <a:pPr algn="ctr" rtl="0">
            <a:defRPr sz="1000"/>
          </a:pPr>
          <a:r>
            <a:rPr lang="ar-QA" sz="1100" b="1" i="0" strike="noStrike">
              <a:solidFill>
                <a:srgbClr val="000000"/>
              </a:solidFill>
              <a:latin typeface="Arial"/>
              <a:cs typeface="Arial"/>
            </a:rPr>
            <a:t>ال</a:t>
          </a:r>
          <a:r>
            <a:rPr lang="ar-QA" sz="1100" b="1" i="0" strike="noStrike">
              <a:solidFill>
                <a:srgbClr val="000000"/>
              </a:solidFill>
              <a:latin typeface="Arial"/>
              <a:cs typeface="+mn-cs"/>
            </a:rPr>
            <a:t>كلية</a:t>
          </a:r>
        </a:p>
        <a:p xmlns:a="http://schemas.openxmlformats.org/drawingml/2006/main">
          <a:pPr algn="ctr" rtl="1"/>
          <a:r>
            <a:rPr lang="en-US" sz="1050" b="1">
              <a:effectLst/>
              <a:latin typeface="+mn-lt"/>
              <a:ea typeface="+mn-ea"/>
              <a:cs typeface="+mn-cs"/>
            </a:rPr>
            <a:t>College</a:t>
          </a:r>
          <a:endParaRPr lang="en-US" sz="1100" b="1">
            <a:effectLst/>
            <a:latin typeface="+mn-lt"/>
            <a:ea typeface="+mn-ea"/>
            <a:cs typeface="+mn-cs"/>
          </a:endParaRPr>
        </a:p>
      </cdr:txBody>
    </cdr:sp>
  </cdr:relSizeAnchor>
  <cdr:relSizeAnchor xmlns:cdr="http://schemas.openxmlformats.org/drawingml/2006/chartDrawing">
    <cdr:from>
      <cdr:x>0.00551</cdr:x>
      <cdr:y>0.00898</cdr:y>
    </cdr:from>
    <cdr:to>
      <cdr:x>0.08358</cdr:x>
      <cdr:y>0.13621</cdr:y>
    </cdr:to>
    <cdr:pic>
      <cdr:nvPicPr>
        <cdr:cNvPr id="4" name="Picture 3">
          <a:extLst xmlns:a="http://schemas.openxmlformats.org/drawingml/2006/main">
            <a:ext uri="{FF2B5EF4-FFF2-40B4-BE49-F238E27FC236}">
              <a16:creationId xmlns="" xmlns:a16="http://schemas.microsoft.com/office/drawing/2014/main" id="{E910B650-CD0E-4B89-A28C-E71DF7CFE6B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dr:relSizeAnchor xmlns:cdr="http://schemas.openxmlformats.org/drawingml/2006/chartDrawing">
    <cdr:from>
      <cdr:x>0</cdr:x>
      <cdr:y>0</cdr:y>
    </cdr:from>
    <cdr:to>
      <cdr:x>1</cdr:x>
      <cdr:y>1</cdr:y>
    </cdr:to>
    <cdr:graphicFrame macro="">
      <cdr:nvGraphicFramePr>
        <cdr:cNvPr id="2" name="Chart 1">
          <a:extLst xmlns:a="http://schemas.openxmlformats.org/drawingml/2006/main">
            <a:ext uri="{FF2B5EF4-FFF2-40B4-BE49-F238E27FC236}">
              <a16:creationId xmlns="" xmlns:a16="http://schemas.microsoft.com/office/drawing/2014/main" id="{D58D8C61-8B3C-4D64-9D87-1C5237CDEEB5}"/>
            </a:ext>
            <a:ext uri="{C183D7F6-B498-43B3-948B-1728B52AA6E4}">
              <adec:decorative xmlns="" xmlns:adec="http://schemas.microsoft.com/office/drawing/2017/decorative" val="0"/>
            </a:ext>
          </a:extLst>
        </cdr:cNvPr>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cdr:graphicFrame>
  </cdr:relSizeAnchor>
</c:userShapes>
</file>

<file path=xl/drawings/drawing36.xml><?xml version="1.0" encoding="utf-8"?>
<c:userShapes xmlns:c="http://schemas.openxmlformats.org/drawingml/2006/chart">
  <cdr:relSizeAnchor xmlns:cdr="http://schemas.openxmlformats.org/drawingml/2006/chartDrawing">
    <cdr:from>
      <cdr:x>0.00552</cdr:x>
      <cdr:y>0.00901</cdr:y>
    </cdr:from>
    <cdr:to>
      <cdr:x>0.08358</cdr:x>
      <cdr:y>0.13624</cdr:y>
    </cdr:to>
    <cdr:pic>
      <cdr:nvPicPr>
        <cdr:cNvPr id="3" name="Picture 2">
          <a:extLst xmlns:a="http://schemas.openxmlformats.org/drawingml/2006/main">
            <a:ext uri="{FF2B5EF4-FFF2-40B4-BE49-F238E27FC236}">
              <a16:creationId xmlns="" xmlns:a16="http://schemas.microsoft.com/office/drawing/2014/main" id="{2ADDE5FB-79B4-4EBA-8378-C45DE8247E0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19121" cy="717140"/>
        </a:xfrm>
        <a:prstGeom xmlns:a="http://schemas.openxmlformats.org/drawingml/2006/main" prst="rect">
          <a:avLst/>
        </a:prstGeom>
      </cdr:spPr>
    </cdr:pic>
  </cdr:relSizeAnchor>
  <cdr:relSizeAnchor xmlns:cdr="http://schemas.openxmlformats.org/drawingml/2006/chartDrawing">
    <cdr:from>
      <cdr:x>0.12044</cdr:x>
      <cdr:y>0</cdr:y>
    </cdr:from>
    <cdr:to>
      <cdr:x>0.65085</cdr:x>
      <cdr:y>0.12724</cdr:y>
    </cdr:to>
    <cdr:sp macro="" textlink="">
      <cdr:nvSpPr>
        <cdr:cNvPr id="4" name="TextBox 3">
          <a:extLst xmlns:a="http://schemas.openxmlformats.org/drawingml/2006/main">
            <a:ext uri="{FF2B5EF4-FFF2-40B4-BE49-F238E27FC236}">
              <a16:creationId xmlns="" xmlns:a16="http://schemas.microsoft.com/office/drawing/2014/main" id="{24EDC6CD-28C6-40C8-9232-C3B571C48D1F}"/>
            </a:ext>
          </a:extLst>
        </cdr:cNvPr>
        <cdr:cNvSpPr txBox="1"/>
      </cdr:nvSpPr>
      <cdr:spPr>
        <a:xfrm xmlns:a="http://schemas.openxmlformats.org/drawingml/2006/main">
          <a:off x="1109382" y="0"/>
          <a:ext cx="4885765" cy="717176"/>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endParaRPr lang="ar-QA" sz="1100"/>
        </a:p>
      </cdr:txBody>
    </cdr:sp>
  </cdr:relSizeAnchor>
  <cdr:relSizeAnchor xmlns:cdr="http://schemas.openxmlformats.org/drawingml/2006/chartDrawing">
    <cdr:from>
      <cdr:x>0.14355</cdr:x>
      <cdr:y>0.00398</cdr:y>
    </cdr:from>
    <cdr:to>
      <cdr:x>0.87105</cdr:x>
      <cdr:y>0.10934</cdr:y>
    </cdr:to>
    <cdr:sp macro="" textlink="">
      <cdr:nvSpPr>
        <cdr:cNvPr id="5" name="TextBox 4">
          <a:extLst xmlns:a="http://schemas.openxmlformats.org/drawingml/2006/main">
            <a:ext uri="{FF2B5EF4-FFF2-40B4-BE49-F238E27FC236}">
              <a16:creationId xmlns="" xmlns:a16="http://schemas.microsoft.com/office/drawing/2014/main" id="{380B1F02-E454-4468-A5E9-C42F35B9B585}"/>
            </a:ext>
          </a:extLst>
        </cdr:cNvPr>
        <cdr:cNvSpPr txBox="1"/>
      </cdr:nvSpPr>
      <cdr:spPr>
        <a:xfrm xmlns:a="http://schemas.openxmlformats.org/drawingml/2006/main">
          <a:off x="1322294" y="22412"/>
          <a:ext cx="6701118" cy="593912"/>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endParaRPr lang="ar-QA" sz="1100"/>
        </a:p>
      </cdr:txBody>
    </cdr:sp>
  </cdr:relSizeAnchor>
  <cdr:relSizeAnchor xmlns:cdr="http://schemas.openxmlformats.org/drawingml/2006/chartDrawing">
    <cdr:from>
      <cdr:x>0.09732</cdr:x>
      <cdr:y>0.00596</cdr:y>
    </cdr:from>
    <cdr:to>
      <cdr:x>0.96229</cdr:x>
      <cdr:y>0.10537</cdr:y>
    </cdr:to>
    <cdr:sp macro="" textlink="">
      <cdr:nvSpPr>
        <cdr:cNvPr id="6" name="TextBox 5">
          <a:extLst xmlns:a="http://schemas.openxmlformats.org/drawingml/2006/main">
            <a:ext uri="{FF2B5EF4-FFF2-40B4-BE49-F238E27FC236}">
              <a16:creationId xmlns="" xmlns:a16="http://schemas.microsoft.com/office/drawing/2014/main" id="{24ACA907-99CD-4830-BA4A-0A4C2A7BACB7}"/>
            </a:ext>
          </a:extLst>
        </cdr:cNvPr>
        <cdr:cNvSpPr txBox="1"/>
      </cdr:nvSpPr>
      <cdr:spPr>
        <a:xfrm xmlns:a="http://schemas.openxmlformats.org/drawingml/2006/main">
          <a:off x="896471" y="33618"/>
          <a:ext cx="7967382" cy="560294"/>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endParaRPr lang="ar-QA" sz="1100"/>
        </a:p>
      </cdr:txBody>
    </cdr:sp>
  </cdr:relSizeAnchor>
  <cdr:relSizeAnchor xmlns:cdr="http://schemas.openxmlformats.org/drawingml/2006/chartDrawing">
    <cdr:from>
      <cdr:x>0.09611</cdr:x>
      <cdr:y>0.00994</cdr:y>
    </cdr:from>
    <cdr:to>
      <cdr:x>0.93674</cdr:x>
      <cdr:y>0.10736</cdr:y>
    </cdr:to>
    <cdr:sp macro="" textlink="">
      <cdr:nvSpPr>
        <cdr:cNvPr id="7" name="TextBox 6">
          <a:extLst xmlns:a="http://schemas.openxmlformats.org/drawingml/2006/main">
            <a:ext uri="{FF2B5EF4-FFF2-40B4-BE49-F238E27FC236}">
              <a16:creationId xmlns="" xmlns:a16="http://schemas.microsoft.com/office/drawing/2014/main" id="{3BC3B2C0-657F-4799-A048-C4A42BD411EB}"/>
            </a:ext>
          </a:extLst>
        </cdr:cNvPr>
        <cdr:cNvSpPr txBox="1"/>
      </cdr:nvSpPr>
      <cdr:spPr>
        <a:xfrm xmlns:a="http://schemas.openxmlformats.org/drawingml/2006/main">
          <a:off x="885265" y="56029"/>
          <a:ext cx="7743264" cy="549089"/>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endParaRPr lang="ar-QA" sz="1100"/>
        </a:p>
      </cdr:txBody>
    </cdr:sp>
  </cdr:relSizeAnchor>
  <cdr:relSizeAnchor xmlns:cdr="http://schemas.openxmlformats.org/drawingml/2006/chartDrawing">
    <cdr:from>
      <cdr:x>0.13382</cdr:x>
      <cdr:y>0.00398</cdr:y>
    </cdr:from>
    <cdr:to>
      <cdr:x>0.94647</cdr:x>
      <cdr:y>0.10934</cdr:y>
    </cdr:to>
    <cdr:sp macro="" textlink="">
      <cdr:nvSpPr>
        <cdr:cNvPr id="8" name="TextBox 7">
          <a:extLst xmlns:a="http://schemas.openxmlformats.org/drawingml/2006/main">
            <a:ext uri="{FF2B5EF4-FFF2-40B4-BE49-F238E27FC236}">
              <a16:creationId xmlns="" xmlns:a16="http://schemas.microsoft.com/office/drawing/2014/main" id="{D2337DEB-FEF2-43FC-9448-99E7E5F17B53}"/>
            </a:ext>
          </a:extLst>
        </cdr:cNvPr>
        <cdr:cNvSpPr txBox="1"/>
      </cdr:nvSpPr>
      <cdr:spPr>
        <a:xfrm xmlns:a="http://schemas.openxmlformats.org/drawingml/2006/main">
          <a:off x="1232647" y="22412"/>
          <a:ext cx="7485529" cy="593912"/>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endParaRPr lang="ar-QA" sz="1100"/>
        </a:p>
      </cdr:txBody>
    </cdr:sp>
  </cdr:relSizeAnchor>
  <cdr:relSizeAnchor xmlns:cdr="http://schemas.openxmlformats.org/drawingml/2006/chartDrawing">
    <cdr:from>
      <cdr:x>0.09246</cdr:x>
      <cdr:y>0.00199</cdr:y>
    </cdr:from>
    <cdr:to>
      <cdr:x>0.97689</cdr:x>
      <cdr:y>0.13916</cdr:y>
    </cdr:to>
    <cdr:sp macro="" textlink="">
      <cdr:nvSpPr>
        <cdr:cNvPr id="9" name="TextBox 8">
          <a:extLst xmlns:a="http://schemas.openxmlformats.org/drawingml/2006/main">
            <a:ext uri="{FF2B5EF4-FFF2-40B4-BE49-F238E27FC236}">
              <a16:creationId xmlns="" xmlns:a16="http://schemas.microsoft.com/office/drawing/2014/main" id="{0C59F532-0946-49A5-B5B1-8708DCDB5FDF}"/>
            </a:ext>
          </a:extLst>
        </cdr:cNvPr>
        <cdr:cNvSpPr txBox="1"/>
      </cdr:nvSpPr>
      <cdr:spPr>
        <a:xfrm xmlns:a="http://schemas.openxmlformats.org/drawingml/2006/main">
          <a:off x="851671" y="11216"/>
          <a:ext cx="8146653" cy="773195"/>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pPr lvl="1" algn="ctr"/>
          <a:r>
            <a:rPr lang="ar-QA" sz="1600" b="1"/>
            <a:t>خريجو الكليات والجامعات الحكومية حسب الكلية والجنسية</a:t>
          </a:r>
        </a:p>
        <a:p xmlns:a="http://schemas.openxmlformats.org/drawingml/2006/main">
          <a:pPr lvl="1" algn="ctr"/>
          <a:r>
            <a:rPr lang="en-US" sz="1200" b="1"/>
            <a:t> GRADUATES OF PUBLIC COLLEGES AND UNIVERSITIES BY COLLEG AND NATIONALITYE</a:t>
          </a:r>
          <a:endParaRPr lang="ar-QA" sz="1200" b="1"/>
        </a:p>
        <a:p xmlns:a="http://schemas.openxmlformats.org/drawingml/2006/main">
          <a:pPr lvl="1" algn="ctr"/>
          <a:r>
            <a:rPr lang="en-US" sz="1200" b="1"/>
            <a:t> 2019/2020</a:t>
          </a:r>
          <a:endParaRPr lang="ar-QA" sz="1200" b="1"/>
        </a:p>
      </cdr:txBody>
    </cdr:sp>
  </cdr:relSizeAnchor>
</c:userShapes>
</file>

<file path=xl/drawings/drawing37.xml><?xml version="1.0" encoding="utf-8"?>
<xdr:wsDr xmlns:xdr="http://schemas.openxmlformats.org/drawingml/2006/spreadsheetDrawing" xmlns:a="http://schemas.openxmlformats.org/drawingml/2006/main">
  <xdr:twoCellAnchor>
    <xdr:from>
      <xdr:col>4</xdr:col>
      <xdr:colOff>0</xdr:colOff>
      <xdr:row>12</xdr:row>
      <xdr:rowOff>266700</xdr:rowOff>
    </xdr:from>
    <xdr:to>
      <xdr:col>4</xdr:col>
      <xdr:colOff>0</xdr:colOff>
      <xdr:row>13</xdr:row>
      <xdr:rowOff>0</xdr:rowOff>
    </xdr:to>
    <xdr:sp macro="" textlink="">
      <xdr:nvSpPr>
        <xdr:cNvPr id="66561" name="Text Box 1">
          <a:extLst>
            <a:ext uri="{FF2B5EF4-FFF2-40B4-BE49-F238E27FC236}">
              <a16:creationId xmlns="" xmlns:a16="http://schemas.microsoft.com/office/drawing/2014/main" id="{00000000-0008-0000-1E00-000001040100}"/>
            </a:ext>
          </a:extLst>
        </xdr:cNvPr>
        <xdr:cNvSpPr txBox="1">
          <a:spLocks noChangeArrowheads="1"/>
        </xdr:cNvSpPr>
      </xdr:nvSpPr>
      <xdr:spPr bwMode="auto">
        <a:xfrm>
          <a:off x="1485042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4</xdr:col>
      <xdr:colOff>0</xdr:colOff>
      <xdr:row>12</xdr:row>
      <xdr:rowOff>266700</xdr:rowOff>
    </xdr:from>
    <xdr:to>
      <xdr:col>4</xdr:col>
      <xdr:colOff>0</xdr:colOff>
      <xdr:row>13</xdr:row>
      <xdr:rowOff>0</xdr:rowOff>
    </xdr:to>
    <xdr:sp macro="" textlink="">
      <xdr:nvSpPr>
        <xdr:cNvPr id="66562" name="Text Box 2">
          <a:extLst>
            <a:ext uri="{FF2B5EF4-FFF2-40B4-BE49-F238E27FC236}">
              <a16:creationId xmlns="" xmlns:a16="http://schemas.microsoft.com/office/drawing/2014/main" id="{00000000-0008-0000-1E00-000002040100}"/>
            </a:ext>
          </a:extLst>
        </xdr:cNvPr>
        <xdr:cNvSpPr txBox="1">
          <a:spLocks noChangeArrowheads="1"/>
        </xdr:cNvSpPr>
      </xdr:nvSpPr>
      <xdr:spPr bwMode="auto">
        <a:xfrm>
          <a:off x="1485042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17</xdr:col>
      <xdr:colOff>0</xdr:colOff>
      <xdr:row>12</xdr:row>
      <xdr:rowOff>266700</xdr:rowOff>
    </xdr:from>
    <xdr:to>
      <xdr:col>17</xdr:col>
      <xdr:colOff>0</xdr:colOff>
      <xdr:row>13</xdr:row>
      <xdr:rowOff>0</xdr:rowOff>
    </xdr:to>
    <xdr:sp macro="" textlink="">
      <xdr:nvSpPr>
        <xdr:cNvPr id="66563" name="Text Box 3">
          <a:extLst>
            <a:ext uri="{FF2B5EF4-FFF2-40B4-BE49-F238E27FC236}">
              <a16:creationId xmlns="" xmlns:a16="http://schemas.microsoft.com/office/drawing/2014/main" id="{00000000-0008-0000-1E00-000003040100}"/>
            </a:ext>
          </a:extLst>
        </xdr:cNvPr>
        <xdr:cNvSpPr txBox="1">
          <a:spLocks noChangeArrowheads="1"/>
        </xdr:cNvSpPr>
      </xdr:nvSpPr>
      <xdr:spPr bwMode="auto">
        <a:xfrm>
          <a:off x="1472469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18</xdr:col>
      <xdr:colOff>0</xdr:colOff>
      <xdr:row>12</xdr:row>
      <xdr:rowOff>257175</xdr:rowOff>
    </xdr:from>
    <xdr:to>
      <xdr:col>18</xdr:col>
      <xdr:colOff>0</xdr:colOff>
      <xdr:row>13</xdr:row>
      <xdr:rowOff>0</xdr:rowOff>
    </xdr:to>
    <xdr:sp macro="" textlink="">
      <xdr:nvSpPr>
        <xdr:cNvPr id="66564" name="Text Box 4">
          <a:extLst>
            <a:ext uri="{FF2B5EF4-FFF2-40B4-BE49-F238E27FC236}">
              <a16:creationId xmlns="" xmlns:a16="http://schemas.microsoft.com/office/drawing/2014/main" id="{00000000-0008-0000-1E00-000004040100}"/>
            </a:ext>
          </a:extLst>
        </xdr:cNvPr>
        <xdr:cNvSpPr txBox="1">
          <a:spLocks noChangeArrowheads="1"/>
        </xdr:cNvSpPr>
      </xdr:nvSpPr>
      <xdr:spPr bwMode="auto">
        <a:xfrm>
          <a:off x="146932650" y="3657600"/>
          <a:ext cx="0" cy="285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9" name="Text Box 3">
          <a:extLst>
            <a:ext uri="{FF2B5EF4-FFF2-40B4-BE49-F238E27FC236}">
              <a16:creationId xmlns="" xmlns:a16="http://schemas.microsoft.com/office/drawing/2014/main" id="{00000000-0008-0000-1E00-000009000000}"/>
            </a:ext>
          </a:extLst>
        </xdr:cNvPr>
        <xdr:cNvSpPr txBox="1">
          <a:spLocks noChangeArrowheads="1"/>
        </xdr:cNvSpPr>
      </xdr:nvSpPr>
      <xdr:spPr bwMode="auto">
        <a:xfrm>
          <a:off x="997598970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10" name="Text Box 4">
          <a:extLst>
            <a:ext uri="{FF2B5EF4-FFF2-40B4-BE49-F238E27FC236}">
              <a16:creationId xmlns="" xmlns:a16="http://schemas.microsoft.com/office/drawing/2014/main" id="{00000000-0008-0000-1E00-00000A000000}"/>
            </a:ext>
          </a:extLst>
        </xdr:cNvPr>
        <xdr:cNvSpPr txBox="1">
          <a:spLocks noChangeArrowheads="1"/>
        </xdr:cNvSpPr>
      </xdr:nvSpPr>
      <xdr:spPr bwMode="auto">
        <a:xfrm>
          <a:off x="9975675375"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11" name="Text Box 3">
          <a:extLst>
            <a:ext uri="{FF2B5EF4-FFF2-40B4-BE49-F238E27FC236}">
              <a16:creationId xmlns="" xmlns:a16="http://schemas.microsoft.com/office/drawing/2014/main" id="{00000000-0008-0000-1E00-00000B000000}"/>
            </a:ext>
          </a:extLst>
        </xdr:cNvPr>
        <xdr:cNvSpPr txBox="1">
          <a:spLocks noChangeArrowheads="1"/>
        </xdr:cNvSpPr>
      </xdr:nvSpPr>
      <xdr:spPr bwMode="auto">
        <a:xfrm>
          <a:off x="99779899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12" name="Text Box 4">
          <a:extLst>
            <a:ext uri="{FF2B5EF4-FFF2-40B4-BE49-F238E27FC236}">
              <a16:creationId xmlns="" xmlns:a16="http://schemas.microsoft.com/office/drawing/2014/main" id="{00000000-0008-0000-1E00-00000C000000}"/>
            </a:ext>
          </a:extLst>
        </xdr:cNvPr>
        <xdr:cNvSpPr txBox="1">
          <a:spLocks noChangeArrowheads="1"/>
        </xdr:cNvSpPr>
      </xdr:nvSpPr>
      <xdr:spPr bwMode="auto">
        <a:xfrm>
          <a:off x="99775899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3" name="Text Box 3">
          <a:extLst>
            <a:ext uri="{FF2B5EF4-FFF2-40B4-BE49-F238E27FC236}">
              <a16:creationId xmlns="" xmlns:a16="http://schemas.microsoft.com/office/drawing/2014/main" id="{00000000-0008-0000-1E00-00000D000000}"/>
            </a:ext>
          </a:extLst>
        </xdr:cNvPr>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4" name="Text Box 4">
          <a:extLst>
            <a:ext uri="{FF2B5EF4-FFF2-40B4-BE49-F238E27FC236}">
              <a16:creationId xmlns="" xmlns:a16="http://schemas.microsoft.com/office/drawing/2014/main" id="{00000000-0008-0000-1E00-00000E000000}"/>
            </a:ext>
          </a:extLst>
        </xdr:cNvPr>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23" name="Text Box 3">
          <a:extLst>
            <a:ext uri="{FF2B5EF4-FFF2-40B4-BE49-F238E27FC236}">
              <a16:creationId xmlns="" xmlns:a16="http://schemas.microsoft.com/office/drawing/2014/main" id="{00000000-0008-0000-1E00-000017000000}"/>
            </a:ext>
          </a:extLst>
        </xdr:cNvPr>
        <xdr:cNvSpPr txBox="1">
          <a:spLocks noChangeArrowheads="1"/>
        </xdr:cNvSpPr>
      </xdr:nvSpPr>
      <xdr:spPr bwMode="auto">
        <a:xfrm>
          <a:off x="99779899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24" name="Text Box 4">
          <a:extLst>
            <a:ext uri="{FF2B5EF4-FFF2-40B4-BE49-F238E27FC236}">
              <a16:creationId xmlns="" xmlns:a16="http://schemas.microsoft.com/office/drawing/2014/main" id="{00000000-0008-0000-1E00-000018000000}"/>
            </a:ext>
          </a:extLst>
        </xdr:cNvPr>
        <xdr:cNvSpPr txBox="1">
          <a:spLocks noChangeArrowheads="1"/>
        </xdr:cNvSpPr>
      </xdr:nvSpPr>
      <xdr:spPr bwMode="auto">
        <a:xfrm>
          <a:off x="99775899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25" name="Text Box 3">
          <a:extLst>
            <a:ext uri="{FF2B5EF4-FFF2-40B4-BE49-F238E27FC236}">
              <a16:creationId xmlns="" xmlns:a16="http://schemas.microsoft.com/office/drawing/2014/main" id="{00000000-0008-0000-1E00-000019000000}"/>
            </a:ext>
          </a:extLst>
        </xdr:cNvPr>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26" name="Text Box 4">
          <a:extLst>
            <a:ext uri="{FF2B5EF4-FFF2-40B4-BE49-F238E27FC236}">
              <a16:creationId xmlns="" xmlns:a16="http://schemas.microsoft.com/office/drawing/2014/main" id="{00000000-0008-0000-1E00-00001A000000}"/>
            </a:ext>
          </a:extLst>
        </xdr:cNvPr>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27" name="Text Box 3">
          <a:extLst>
            <a:ext uri="{FF2B5EF4-FFF2-40B4-BE49-F238E27FC236}">
              <a16:creationId xmlns="" xmlns:a16="http://schemas.microsoft.com/office/drawing/2014/main" id="{00000000-0008-0000-1E00-00001B000000}"/>
            </a:ext>
          </a:extLst>
        </xdr:cNvPr>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28" name="Text Box 4">
          <a:extLst>
            <a:ext uri="{FF2B5EF4-FFF2-40B4-BE49-F238E27FC236}">
              <a16:creationId xmlns="" xmlns:a16="http://schemas.microsoft.com/office/drawing/2014/main" id="{00000000-0008-0000-1E00-00001C000000}"/>
            </a:ext>
          </a:extLst>
        </xdr:cNvPr>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9" name="Text Box 3">
          <a:extLst>
            <a:ext uri="{FF2B5EF4-FFF2-40B4-BE49-F238E27FC236}">
              <a16:creationId xmlns="" xmlns:a16="http://schemas.microsoft.com/office/drawing/2014/main" id="{00000000-0008-0000-1E00-00001D000000}"/>
            </a:ext>
          </a:extLst>
        </xdr:cNvPr>
        <xdr:cNvSpPr txBox="1">
          <a:spLocks noChangeArrowheads="1"/>
        </xdr:cNvSpPr>
      </xdr:nvSpPr>
      <xdr:spPr bwMode="auto">
        <a:xfrm>
          <a:off x="99803902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30" name="Text Box 4">
          <a:extLst>
            <a:ext uri="{FF2B5EF4-FFF2-40B4-BE49-F238E27FC236}">
              <a16:creationId xmlns="" xmlns:a16="http://schemas.microsoft.com/office/drawing/2014/main" id="{00000000-0008-0000-1E00-00001E000000}"/>
            </a:ext>
          </a:extLst>
        </xdr:cNvPr>
        <xdr:cNvSpPr txBox="1">
          <a:spLocks noChangeArrowheads="1"/>
        </xdr:cNvSpPr>
      </xdr:nvSpPr>
      <xdr:spPr bwMode="auto">
        <a:xfrm>
          <a:off x="99799902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77" name="Text Box 3">
          <a:extLst>
            <a:ext uri="{FF2B5EF4-FFF2-40B4-BE49-F238E27FC236}">
              <a16:creationId xmlns="" xmlns:a16="http://schemas.microsoft.com/office/drawing/2014/main" id="{00000000-0008-0000-1E00-00004D000000}"/>
            </a:ext>
          </a:extLst>
        </xdr:cNvPr>
        <xdr:cNvSpPr txBox="1">
          <a:spLocks noChangeArrowheads="1"/>
        </xdr:cNvSpPr>
      </xdr:nvSpPr>
      <xdr:spPr bwMode="auto">
        <a:xfrm>
          <a:off x="99779899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78" name="Text Box 4">
          <a:extLst>
            <a:ext uri="{FF2B5EF4-FFF2-40B4-BE49-F238E27FC236}">
              <a16:creationId xmlns="" xmlns:a16="http://schemas.microsoft.com/office/drawing/2014/main" id="{00000000-0008-0000-1E00-00004E000000}"/>
            </a:ext>
          </a:extLst>
        </xdr:cNvPr>
        <xdr:cNvSpPr txBox="1">
          <a:spLocks noChangeArrowheads="1"/>
        </xdr:cNvSpPr>
      </xdr:nvSpPr>
      <xdr:spPr bwMode="auto">
        <a:xfrm>
          <a:off x="99775899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9" name="Text Box 3">
          <a:extLst>
            <a:ext uri="{FF2B5EF4-FFF2-40B4-BE49-F238E27FC236}">
              <a16:creationId xmlns="" xmlns:a16="http://schemas.microsoft.com/office/drawing/2014/main" id="{00000000-0008-0000-1E00-00004F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80" name="Text Box 4">
          <a:extLst>
            <a:ext uri="{FF2B5EF4-FFF2-40B4-BE49-F238E27FC236}">
              <a16:creationId xmlns="" xmlns:a16="http://schemas.microsoft.com/office/drawing/2014/main" id="{00000000-0008-0000-1E00-000050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81" name="Text Box 3">
          <a:extLst>
            <a:ext uri="{FF2B5EF4-FFF2-40B4-BE49-F238E27FC236}">
              <a16:creationId xmlns="" xmlns:a16="http://schemas.microsoft.com/office/drawing/2014/main" id="{00000000-0008-0000-1E00-000051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82" name="Text Box 4">
          <a:extLst>
            <a:ext uri="{FF2B5EF4-FFF2-40B4-BE49-F238E27FC236}">
              <a16:creationId xmlns="" xmlns:a16="http://schemas.microsoft.com/office/drawing/2014/main" id="{00000000-0008-0000-1E00-000052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3" name="Text Box 3">
          <a:extLst>
            <a:ext uri="{FF2B5EF4-FFF2-40B4-BE49-F238E27FC236}">
              <a16:creationId xmlns="" xmlns:a16="http://schemas.microsoft.com/office/drawing/2014/main" id="{00000000-0008-0000-1E00-000053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4" name="Text Box 4">
          <a:extLst>
            <a:ext uri="{FF2B5EF4-FFF2-40B4-BE49-F238E27FC236}">
              <a16:creationId xmlns="" xmlns:a16="http://schemas.microsoft.com/office/drawing/2014/main" id="{00000000-0008-0000-1E00-000054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85" name="Text Box 3">
          <a:extLst>
            <a:ext uri="{FF2B5EF4-FFF2-40B4-BE49-F238E27FC236}">
              <a16:creationId xmlns="" xmlns:a16="http://schemas.microsoft.com/office/drawing/2014/main" id="{00000000-0008-0000-1E00-000055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86" name="Text Box 4">
          <a:extLst>
            <a:ext uri="{FF2B5EF4-FFF2-40B4-BE49-F238E27FC236}">
              <a16:creationId xmlns="" xmlns:a16="http://schemas.microsoft.com/office/drawing/2014/main" id="{00000000-0008-0000-1E00-000056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7" name="Text Box 3">
          <a:extLst>
            <a:ext uri="{FF2B5EF4-FFF2-40B4-BE49-F238E27FC236}">
              <a16:creationId xmlns="" xmlns:a16="http://schemas.microsoft.com/office/drawing/2014/main" id="{00000000-0008-0000-1E00-000057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8" name="Text Box 4">
          <a:extLst>
            <a:ext uri="{FF2B5EF4-FFF2-40B4-BE49-F238E27FC236}">
              <a16:creationId xmlns="" xmlns:a16="http://schemas.microsoft.com/office/drawing/2014/main" id="{00000000-0008-0000-1E00-000058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9" name="Text Box 3">
          <a:extLst>
            <a:ext uri="{FF2B5EF4-FFF2-40B4-BE49-F238E27FC236}">
              <a16:creationId xmlns="" xmlns:a16="http://schemas.microsoft.com/office/drawing/2014/main" id="{00000000-0008-0000-1E00-000059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0" name="Text Box 4">
          <a:extLst>
            <a:ext uri="{FF2B5EF4-FFF2-40B4-BE49-F238E27FC236}">
              <a16:creationId xmlns="" xmlns:a16="http://schemas.microsoft.com/office/drawing/2014/main" id="{00000000-0008-0000-1E00-00005A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1" name="Text Box 3">
          <a:extLst>
            <a:ext uri="{FF2B5EF4-FFF2-40B4-BE49-F238E27FC236}">
              <a16:creationId xmlns="" xmlns:a16="http://schemas.microsoft.com/office/drawing/2014/main" id="{00000000-0008-0000-1E00-00005B000000}"/>
            </a:ext>
          </a:extLst>
        </xdr:cNvPr>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2" name="Text Box 4">
          <a:extLst>
            <a:ext uri="{FF2B5EF4-FFF2-40B4-BE49-F238E27FC236}">
              <a16:creationId xmlns="" xmlns:a16="http://schemas.microsoft.com/office/drawing/2014/main" id="{00000000-0008-0000-1E00-00005C000000}"/>
            </a:ext>
          </a:extLst>
        </xdr:cNvPr>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67" name="Text Box 3">
          <a:extLst>
            <a:ext uri="{FF2B5EF4-FFF2-40B4-BE49-F238E27FC236}">
              <a16:creationId xmlns="" xmlns:a16="http://schemas.microsoft.com/office/drawing/2014/main" id="{00000000-0008-0000-1E00-000043000000}"/>
            </a:ext>
          </a:extLst>
        </xdr:cNvPr>
        <xdr:cNvSpPr txBox="1">
          <a:spLocks noChangeArrowheads="1"/>
        </xdr:cNvSpPr>
      </xdr:nvSpPr>
      <xdr:spPr bwMode="auto">
        <a:xfrm>
          <a:off x="99779899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68" name="Text Box 4">
          <a:extLst>
            <a:ext uri="{FF2B5EF4-FFF2-40B4-BE49-F238E27FC236}">
              <a16:creationId xmlns="" xmlns:a16="http://schemas.microsoft.com/office/drawing/2014/main" id="{00000000-0008-0000-1E00-000044000000}"/>
            </a:ext>
          </a:extLst>
        </xdr:cNvPr>
        <xdr:cNvSpPr txBox="1">
          <a:spLocks noChangeArrowheads="1"/>
        </xdr:cNvSpPr>
      </xdr:nvSpPr>
      <xdr:spPr bwMode="auto">
        <a:xfrm>
          <a:off x="99775899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9" name="Text Box 3">
          <a:extLst>
            <a:ext uri="{FF2B5EF4-FFF2-40B4-BE49-F238E27FC236}">
              <a16:creationId xmlns="" xmlns:a16="http://schemas.microsoft.com/office/drawing/2014/main" id="{00000000-0008-0000-1E00-000045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0" name="Text Box 4">
          <a:extLst>
            <a:ext uri="{FF2B5EF4-FFF2-40B4-BE49-F238E27FC236}">
              <a16:creationId xmlns="" xmlns:a16="http://schemas.microsoft.com/office/drawing/2014/main" id="{00000000-0008-0000-1E00-000046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1" name="Text Box 3">
          <a:extLst>
            <a:ext uri="{FF2B5EF4-FFF2-40B4-BE49-F238E27FC236}">
              <a16:creationId xmlns="" xmlns:a16="http://schemas.microsoft.com/office/drawing/2014/main" id="{00000000-0008-0000-1E00-000047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2" name="Text Box 4">
          <a:extLst>
            <a:ext uri="{FF2B5EF4-FFF2-40B4-BE49-F238E27FC236}">
              <a16:creationId xmlns="" xmlns:a16="http://schemas.microsoft.com/office/drawing/2014/main" id="{00000000-0008-0000-1E00-000048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3" name="Text Box 3">
          <a:extLst>
            <a:ext uri="{FF2B5EF4-FFF2-40B4-BE49-F238E27FC236}">
              <a16:creationId xmlns="" xmlns:a16="http://schemas.microsoft.com/office/drawing/2014/main" id="{00000000-0008-0000-1E00-000049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4" name="Text Box 4">
          <a:extLst>
            <a:ext uri="{FF2B5EF4-FFF2-40B4-BE49-F238E27FC236}">
              <a16:creationId xmlns="" xmlns:a16="http://schemas.microsoft.com/office/drawing/2014/main" id="{00000000-0008-0000-1E00-00004A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5" name="Text Box 3">
          <a:extLst>
            <a:ext uri="{FF2B5EF4-FFF2-40B4-BE49-F238E27FC236}">
              <a16:creationId xmlns="" xmlns:a16="http://schemas.microsoft.com/office/drawing/2014/main" id="{00000000-0008-0000-1E00-00004B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6" name="Text Box 4">
          <a:extLst>
            <a:ext uri="{FF2B5EF4-FFF2-40B4-BE49-F238E27FC236}">
              <a16:creationId xmlns="" xmlns:a16="http://schemas.microsoft.com/office/drawing/2014/main" id="{00000000-0008-0000-1E00-00004C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3" name="Text Box 3">
          <a:extLst>
            <a:ext uri="{FF2B5EF4-FFF2-40B4-BE49-F238E27FC236}">
              <a16:creationId xmlns="" xmlns:a16="http://schemas.microsoft.com/office/drawing/2014/main" id="{00000000-0008-0000-1E00-00005D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4" name="Text Box 4">
          <a:extLst>
            <a:ext uri="{FF2B5EF4-FFF2-40B4-BE49-F238E27FC236}">
              <a16:creationId xmlns="" xmlns:a16="http://schemas.microsoft.com/office/drawing/2014/main" id="{00000000-0008-0000-1E00-00005E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5" name="Text Box 3">
          <a:extLst>
            <a:ext uri="{FF2B5EF4-FFF2-40B4-BE49-F238E27FC236}">
              <a16:creationId xmlns="" xmlns:a16="http://schemas.microsoft.com/office/drawing/2014/main" id="{00000000-0008-0000-1E00-00005F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6" name="Text Box 4">
          <a:extLst>
            <a:ext uri="{FF2B5EF4-FFF2-40B4-BE49-F238E27FC236}">
              <a16:creationId xmlns="" xmlns:a16="http://schemas.microsoft.com/office/drawing/2014/main" id="{00000000-0008-0000-1E00-000060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7" name="Text Box 3">
          <a:extLst>
            <a:ext uri="{FF2B5EF4-FFF2-40B4-BE49-F238E27FC236}">
              <a16:creationId xmlns="" xmlns:a16="http://schemas.microsoft.com/office/drawing/2014/main" id="{00000000-0008-0000-1E00-000061000000}"/>
            </a:ext>
          </a:extLst>
        </xdr:cNvPr>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8" name="Text Box 4">
          <a:extLst>
            <a:ext uri="{FF2B5EF4-FFF2-40B4-BE49-F238E27FC236}">
              <a16:creationId xmlns="" xmlns:a16="http://schemas.microsoft.com/office/drawing/2014/main" id="{00000000-0008-0000-1E00-000062000000}"/>
            </a:ext>
          </a:extLst>
        </xdr:cNvPr>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99" name="Text Box 3">
          <a:extLst>
            <a:ext uri="{FF2B5EF4-FFF2-40B4-BE49-F238E27FC236}">
              <a16:creationId xmlns="" xmlns:a16="http://schemas.microsoft.com/office/drawing/2014/main" id="{00000000-0008-0000-1E00-000063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00" name="Text Box 4">
          <a:extLst>
            <a:ext uri="{FF2B5EF4-FFF2-40B4-BE49-F238E27FC236}">
              <a16:creationId xmlns="" xmlns:a16="http://schemas.microsoft.com/office/drawing/2014/main" id="{00000000-0008-0000-1E00-000064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1" name="Text Box 3">
          <a:extLst>
            <a:ext uri="{FF2B5EF4-FFF2-40B4-BE49-F238E27FC236}">
              <a16:creationId xmlns="" xmlns:a16="http://schemas.microsoft.com/office/drawing/2014/main" id="{00000000-0008-0000-1E00-000065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2" name="Text Box 4">
          <a:extLst>
            <a:ext uri="{FF2B5EF4-FFF2-40B4-BE49-F238E27FC236}">
              <a16:creationId xmlns="" xmlns:a16="http://schemas.microsoft.com/office/drawing/2014/main" id="{00000000-0008-0000-1E00-000066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3" name="Text Box 3">
          <a:extLst>
            <a:ext uri="{FF2B5EF4-FFF2-40B4-BE49-F238E27FC236}">
              <a16:creationId xmlns="" xmlns:a16="http://schemas.microsoft.com/office/drawing/2014/main" id="{00000000-0008-0000-1E00-000067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4" name="Text Box 4">
          <a:extLst>
            <a:ext uri="{FF2B5EF4-FFF2-40B4-BE49-F238E27FC236}">
              <a16:creationId xmlns="" xmlns:a16="http://schemas.microsoft.com/office/drawing/2014/main" id="{00000000-0008-0000-1E00-000068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5" name="Text Box 3">
          <a:extLst>
            <a:ext uri="{FF2B5EF4-FFF2-40B4-BE49-F238E27FC236}">
              <a16:creationId xmlns="" xmlns:a16="http://schemas.microsoft.com/office/drawing/2014/main" id="{00000000-0008-0000-1E00-000069000000}"/>
            </a:ext>
          </a:extLst>
        </xdr:cNvPr>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6" name="Text Box 4">
          <a:extLst>
            <a:ext uri="{FF2B5EF4-FFF2-40B4-BE49-F238E27FC236}">
              <a16:creationId xmlns="" xmlns:a16="http://schemas.microsoft.com/office/drawing/2014/main" id="{00000000-0008-0000-1E00-00006A000000}"/>
            </a:ext>
          </a:extLst>
        </xdr:cNvPr>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7" name="Text Box 3">
          <a:extLst>
            <a:ext uri="{FF2B5EF4-FFF2-40B4-BE49-F238E27FC236}">
              <a16:creationId xmlns="" xmlns:a16="http://schemas.microsoft.com/office/drawing/2014/main" id="{00000000-0008-0000-1E00-00006B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8" name="Text Box 4">
          <a:extLst>
            <a:ext uri="{FF2B5EF4-FFF2-40B4-BE49-F238E27FC236}">
              <a16:creationId xmlns="" xmlns:a16="http://schemas.microsoft.com/office/drawing/2014/main" id="{00000000-0008-0000-1E00-00006C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9" name="Text Box 3">
          <a:extLst>
            <a:ext uri="{FF2B5EF4-FFF2-40B4-BE49-F238E27FC236}">
              <a16:creationId xmlns="" xmlns:a16="http://schemas.microsoft.com/office/drawing/2014/main" id="{00000000-0008-0000-1E00-00006D000000}"/>
            </a:ext>
          </a:extLst>
        </xdr:cNvPr>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0" name="Text Box 4">
          <a:extLst>
            <a:ext uri="{FF2B5EF4-FFF2-40B4-BE49-F238E27FC236}">
              <a16:creationId xmlns="" xmlns:a16="http://schemas.microsoft.com/office/drawing/2014/main" id="{00000000-0008-0000-1E00-00006E000000}"/>
            </a:ext>
          </a:extLst>
        </xdr:cNvPr>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1" name="Text Box 3">
          <a:extLst>
            <a:ext uri="{FF2B5EF4-FFF2-40B4-BE49-F238E27FC236}">
              <a16:creationId xmlns="" xmlns:a16="http://schemas.microsoft.com/office/drawing/2014/main" id="{00000000-0008-0000-1E00-00006F000000}"/>
            </a:ext>
          </a:extLst>
        </xdr:cNvPr>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2" name="Text Box 4">
          <a:extLst>
            <a:ext uri="{FF2B5EF4-FFF2-40B4-BE49-F238E27FC236}">
              <a16:creationId xmlns="" xmlns:a16="http://schemas.microsoft.com/office/drawing/2014/main" id="{00000000-0008-0000-1E00-000070000000}"/>
            </a:ext>
          </a:extLst>
        </xdr:cNvPr>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165" name="Text Box 3">
          <a:extLst>
            <a:ext uri="{FF2B5EF4-FFF2-40B4-BE49-F238E27FC236}">
              <a16:creationId xmlns="" xmlns:a16="http://schemas.microsoft.com/office/drawing/2014/main" id="{00000000-0008-0000-1E00-0000A5000000}"/>
            </a:ext>
          </a:extLst>
        </xdr:cNvPr>
        <xdr:cNvSpPr txBox="1">
          <a:spLocks noChangeArrowheads="1"/>
        </xdr:cNvSpPr>
      </xdr:nvSpPr>
      <xdr:spPr bwMode="auto">
        <a:xfrm>
          <a:off x="99781137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166" name="Text Box 4">
          <a:extLst>
            <a:ext uri="{FF2B5EF4-FFF2-40B4-BE49-F238E27FC236}">
              <a16:creationId xmlns="" xmlns:a16="http://schemas.microsoft.com/office/drawing/2014/main" id="{00000000-0008-0000-1E00-0000A6000000}"/>
            </a:ext>
          </a:extLst>
        </xdr:cNvPr>
        <xdr:cNvSpPr txBox="1">
          <a:spLocks noChangeArrowheads="1"/>
        </xdr:cNvSpPr>
      </xdr:nvSpPr>
      <xdr:spPr bwMode="auto">
        <a:xfrm>
          <a:off x="99777137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67" name="Text Box 3">
          <a:extLst>
            <a:ext uri="{FF2B5EF4-FFF2-40B4-BE49-F238E27FC236}">
              <a16:creationId xmlns="" xmlns:a16="http://schemas.microsoft.com/office/drawing/2014/main" id="{00000000-0008-0000-1E00-0000A7000000}"/>
            </a:ext>
          </a:extLst>
        </xdr:cNvPr>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68" name="Text Box 4">
          <a:extLst>
            <a:ext uri="{FF2B5EF4-FFF2-40B4-BE49-F238E27FC236}">
              <a16:creationId xmlns="" xmlns:a16="http://schemas.microsoft.com/office/drawing/2014/main" id="{00000000-0008-0000-1E00-0000A8000000}"/>
            </a:ext>
          </a:extLst>
        </xdr:cNvPr>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69" name="Text Box 3">
          <a:extLst>
            <a:ext uri="{FF2B5EF4-FFF2-40B4-BE49-F238E27FC236}">
              <a16:creationId xmlns="" xmlns:a16="http://schemas.microsoft.com/office/drawing/2014/main" id="{00000000-0008-0000-1E00-0000A9000000}"/>
            </a:ext>
          </a:extLst>
        </xdr:cNvPr>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70" name="Text Box 4">
          <a:extLst>
            <a:ext uri="{FF2B5EF4-FFF2-40B4-BE49-F238E27FC236}">
              <a16:creationId xmlns="" xmlns:a16="http://schemas.microsoft.com/office/drawing/2014/main" id="{00000000-0008-0000-1E00-0000AA000000}"/>
            </a:ext>
          </a:extLst>
        </xdr:cNvPr>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71" name="Text Box 3">
          <a:extLst>
            <a:ext uri="{FF2B5EF4-FFF2-40B4-BE49-F238E27FC236}">
              <a16:creationId xmlns="" xmlns:a16="http://schemas.microsoft.com/office/drawing/2014/main" id="{00000000-0008-0000-1E00-0000AB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72" name="Text Box 4">
          <a:extLst>
            <a:ext uri="{FF2B5EF4-FFF2-40B4-BE49-F238E27FC236}">
              <a16:creationId xmlns="" xmlns:a16="http://schemas.microsoft.com/office/drawing/2014/main" id="{00000000-0008-0000-1E00-0000AC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73" name="Text Box 3">
          <a:extLst>
            <a:ext uri="{FF2B5EF4-FFF2-40B4-BE49-F238E27FC236}">
              <a16:creationId xmlns="" xmlns:a16="http://schemas.microsoft.com/office/drawing/2014/main" id="{00000000-0008-0000-1E00-0000AD000000}"/>
            </a:ext>
          </a:extLst>
        </xdr:cNvPr>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74" name="Text Box 4">
          <a:extLst>
            <a:ext uri="{FF2B5EF4-FFF2-40B4-BE49-F238E27FC236}">
              <a16:creationId xmlns="" xmlns:a16="http://schemas.microsoft.com/office/drawing/2014/main" id="{00000000-0008-0000-1E00-0000AE000000}"/>
            </a:ext>
          </a:extLst>
        </xdr:cNvPr>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75" name="Text Box 3">
          <a:extLst>
            <a:ext uri="{FF2B5EF4-FFF2-40B4-BE49-F238E27FC236}">
              <a16:creationId xmlns="" xmlns:a16="http://schemas.microsoft.com/office/drawing/2014/main" id="{00000000-0008-0000-1E00-0000AF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76" name="Text Box 4">
          <a:extLst>
            <a:ext uri="{FF2B5EF4-FFF2-40B4-BE49-F238E27FC236}">
              <a16:creationId xmlns="" xmlns:a16="http://schemas.microsoft.com/office/drawing/2014/main" id="{00000000-0008-0000-1E00-0000B0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77" name="Text Box 3">
          <a:extLst>
            <a:ext uri="{FF2B5EF4-FFF2-40B4-BE49-F238E27FC236}">
              <a16:creationId xmlns="" xmlns:a16="http://schemas.microsoft.com/office/drawing/2014/main" id="{00000000-0008-0000-1E00-0000B1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78" name="Text Box 4">
          <a:extLst>
            <a:ext uri="{FF2B5EF4-FFF2-40B4-BE49-F238E27FC236}">
              <a16:creationId xmlns="" xmlns:a16="http://schemas.microsoft.com/office/drawing/2014/main" id="{00000000-0008-0000-1E00-0000B2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9" name="Text Box 3">
          <a:extLst>
            <a:ext uri="{FF2B5EF4-FFF2-40B4-BE49-F238E27FC236}">
              <a16:creationId xmlns="" xmlns:a16="http://schemas.microsoft.com/office/drawing/2014/main" id="{00000000-0008-0000-1E00-0000B3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80" name="Text Box 4">
          <a:extLst>
            <a:ext uri="{FF2B5EF4-FFF2-40B4-BE49-F238E27FC236}">
              <a16:creationId xmlns="" xmlns:a16="http://schemas.microsoft.com/office/drawing/2014/main" id="{00000000-0008-0000-1E00-0000B4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81" name="Text Box 3">
          <a:extLst>
            <a:ext uri="{FF2B5EF4-FFF2-40B4-BE49-F238E27FC236}">
              <a16:creationId xmlns="" xmlns:a16="http://schemas.microsoft.com/office/drawing/2014/main" id="{00000000-0008-0000-1E00-0000B5000000}"/>
            </a:ext>
          </a:extLst>
        </xdr:cNvPr>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82" name="Text Box 4">
          <a:extLst>
            <a:ext uri="{FF2B5EF4-FFF2-40B4-BE49-F238E27FC236}">
              <a16:creationId xmlns="" xmlns:a16="http://schemas.microsoft.com/office/drawing/2014/main" id="{00000000-0008-0000-1E00-0000B6000000}"/>
            </a:ext>
          </a:extLst>
        </xdr:cNvPr>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83" name="Text Box 3">
          <a:extLst>
            <a:ext uri="{FF2B5EF4-FFF2-40B4-BE49-F238E27FC236}">
              <a16:creationId xmlns="" xmlns:a16="http://schemas.microsoft.com/office/drawing/2014/main" id="{00000000-0008-0000-1E00-0000B7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84" name="Text Box 4">
          <a:extLst>
            <a:ext uri="{FF2B5EF4-FFF2-40B4-BE49-F238E27FC236}">
              <a16:creationId xmlns="" xmlns:a16="http://schemas.microsoft.com/office/drawing/2014/main" id="{00000000-0008-0000-1E00-0000B8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85" name="Text Box 3">
          <a:extLst>
            <a:ext uri="{FF2B5EF4-FFF2-40B4-BE49-F238E27FC236}">
              <a16:creationId xmlns="" xmlns:a16="http://schemas.microsoft.com/office/drawing/2014/main" id="{00000000-0008-0000-1E00-0000B9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86" name="Text Box 4">
          <a:extLst>
            <a:ext uri="{FF2B5EF4-FFF2-40B4-BE49-F238E27FC236}">
              <a16:creationId xmlns="" xmlns:a16="http://schemas.microsoft.com/office/drawing/2014/main" id="{00000000-0008-0000-1E00-0000BA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87" name="Text Box 3">
          <a:extLst>
            <a:ext uri="{FF2B5EF4-FFF2-40B4-BE49-F238E27FC236}">
              <a16:creationId xmlns="" xmlns:a16="http://schemas.microsoft.com/office/drawing/2014/main" id="{00000000-0008-0000-1E00-0000BB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88" name="Text Box 4">
          <a:extLst>
            <a:ext uri="{FF2B5EF4-FFF2-40B4-BE49-F238E27FC236}">
              <a16:creationId xmlns="" xmlns:a16="http://schemas.microsoft.com/office/drawing/2014/main" id="{00000000-0008-0000-1E00-0000BC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89" name="Text Box 3">
          <a:extLst>
            <a:ext uri="{FF2B5EF4-FFF2-40B4-BE49-F238E27FC236}">
              <a16:creationId xmlns="" xmlns:a16="http://schemas.microsoft.com/office/drawing/2014/main" id="{00000000-0008-0000-1E00-0000BD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90" name="Text Box 4">
          <a:extLst>
            <a:ext uri="{FF2B5EF4-FFF2-40B4-BE49-F238E27FC236}">
              <a16:creationId xmlns="" xmlns:a16="http://schemas.microsoft.com/office/drawing/2014/main" id="{00000000-0008-0000-1E00-0000BE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91" name="Text Box 3">
          <a:extLst>
            <a:ext uri="{FF2B5EF4-FFF2-40B4-BE49-F238E27FC236}">
              <a16:creationId xmlns="" xmlns:a16="http://schemas.microsoft.com/office/drawing/2014/main" id="{00000000-0008-0000-1E00-0000BF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92" name="Text Box 4">
          <a:extLst>
            <a:ext uri="{FF2B5EF4-FFF2-40B4-BE49-F238E27FC236}">
              <a16:creationId xmlns="" xmlns:a16="http://schemas.microsoft.com/office/drawing/2014/main" id="{00000000-0008-0000-1E00-0000C0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93" name="Text Box 3">
          <a:extLst>
            <a:ext uri="{FF2B5EF4-FFF2-40B4-BE49-F238E27FC236}">
              <a16:creationId xmlns="" xmlns:a16="http://schemas.microsoft.com/office/drawing/2014/main" id="{00000000-0008-0000-1E00-0000C1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94" name="Text Box 4">
          <a:extLst>
            <a:ext uri="{FF2B5EF4-FFF2-40B4-BE49-F238E27FC236}">
              <a16:creationId xmlns="" xmlns:a16="http://schemas.microsoft.com/office/drawing/2014/main" id="{00000000-0008-0000-1E00-0000C2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95" name="Text Box 3">
          <a:extLst>
            <a:ext uri="{FF2B5EF4-FFF2-40B4-BE49-F238E27FC236}">
              <a16:creationId xmlns="" xmlns:a16="http://schemas.microsoft.com/office/drawing/2014/main" id="{00000000-0008-0000-1E00-0000C3000000}"/>
            </a:ext>
          </a:extLst>
        </xdr:cNvPr>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96" name="Text Box 4">
          <a:extLst>
            <a:ext uri="{FF2B5EF4-FFF2-40B4-BE49-F238E27FC236}">
              <a16:creationId xmlns="" xmlns:a16="http://schemas.microsoft.com/office/drawing/2014/main" id="{00000000-0008-0000-1E00-0000C4000000}"/>
            </a:ext>
          </a:extLst>
        </xdr:cNvPr>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97" name="Text Box 3">
          <a:extLst>
            <a:ext uri="{FF2B5EF4-FFF2-40B4-BE49-F238E27FC236}">
              <a16:creationId xmlns="" xmlns:a16="http://schemas.microsoft.com/office/drawing/2014/main" id="{00000000-0008-0000-1E00-0000C5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98" name="Text Box 4">
          <a:extLst>
            <a:ext uri="{FF2B5EF4-FFF2-40B4-BE49-F238E27FC236}">
              <a16:creationId xmlns="" xmlns:a16="http://schemas.microsoft.com/office/drawing/2014/main" id="{00000000-0008-0000-1E00-0000C6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99" name="Text Box 3">
          <a:extLst>
            <a:ext uri="{FF2B5EF4-FFF2-40B4-BE49-F238E27FC236}">
              <a16:creationId xmlns="" xmlns:a16="http://schemas.microsoft.com/office/drawing/2014/main" id="{00000000-0008-0000-1E00-0000C7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00" name="Text Box 4">
          <a:extLst>
            <a:ext uri="{FF2B5EF4-FFF2-40B4-BE49-F238E27FC236}">
              <a16:creationId xmlns="" xmlns:a16="http://schemas.microsoft.com/office/drawing/2014/main" id="{00000000-0008-0000-1E00-0000C8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01" name="Text Box 3">
          <a:extLst>
            <a:ext uri="{FF2B5EF4-FFF2-40B4-BE49-F238E27FC236}">
              <a16:creationId xmlns="" xmlns:a16="http://schemas.microsoft.com/office/drawing/2014/main" id="{00000000-0008-0000-1E00-0000C9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02" name="Text Box 4">
          <a:extLst>
            <a:ext uri="{FF2B5EF4-FFF2-40B4-BE49-F238E27FC236}">
              <a16:creationId xmlns="" xmlns:a16="http://schemas.microsoft.com/office/drawing/2014/main" id="{00000000-0008-0000-1E00-0000CA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03" name="Text Box 3">
          <a:extLst>
            <a:ext uri="{FF2B5EF4-FFF2-40B4-BE49-F238E27FC236}">
              <a16:creationId xmlns="" xmlns:a16="http://schemas.microsoft.com/office/drawing/2014/main" id="{00000000-0008-0000-1E00-0000CB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04" name="Text Box 4">
          <a:extLst>
            <a:ext uri="{FF2B5EF4-FFF2-40B4-BE49-F238E27FC236}">
              <a16:creationId xmlns="" xmlns:a16="http://schemas.microsoft.com/office/drawing/2014/main" id="{00000000-0008-0000-1E00-0000CC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05" name="Text Box 3">
          <a:extLst>
            <a:ext uri="{FF2B5EF4-FFF2-40B4-BE49-F238E27FC236}">
              <a16:creationId xmlns="" xmlns:a16="http://schemas.microsoft.com/office/drawing/2014/main" id="{00000000-0008-0000-1E00-0000CD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06" name="Text Box 4">
          <a:extLst>
            <a:ext uri="{FF2B5EF4-FFF2-40B4-BE49-F238E27FC236}">
              <a16:creationId xmlns="" xmlns:a16="http://schemas.microsoft.com/office/drawing/2014/main" id="{00000000-0008-0000-1E00-0000CE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07" name="Text Box 3">
          <a:extLst>
            <a:ext uri="{FF2B5EF4-FFF2-40B4-BE49-F238E27FC236}">
              <a16:creationId xmlns="" xmlns:a16="http://schemas.microsoft.com/office/drawing/2014/main" id="{00000000-0008-0000-1E00-0000CF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08" name="Text Box 4">
          <a:extLst>
            <a:ext uri="{FF2B5EF4-FFF2-40B4-BE49-F238E27FC236}">
              <a16:creationId xmlns="" xmlns:a16="http://schemas.microsoft.com/office/drawing/2014/main" id="{00000000-0008-0000-1E00-0000D0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09" name="Text Box 3">
          <a:extLst>
            <a:ext uri="{FF2B5EF4-FFF2-40B4-BE49-F238E27FC236}">
              <a16:creationId xmlns="" xmlns:a16="http://schemas.microsoft.com/office/drawing/2014/main" id="{00000000-0008-0000-1E00-0000D1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10" name="Text Box 4">
          <a:extLst>
            <a:ext uri="{FF2B5EF4-FFF2-40B4-BE49-F238E27FC236}">
              <a16:creationId xmlns="" xmlns:a16="http://schemas.microsoft.com/office/drawing/2014/main" id="{00000000-0008-0000-1E00-0000D2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1" name="Text Box 3">
          <a:extLst>
            <a:ext uri="{FF2B5EF4-FFF2-40B4-BE49-F238E27FC236}">
              <a16:creationId xmlns="" xmlns:a16="http://schemas.microsoft.com/office/drawing/2014/main" id="{00000000-0008-0000-1E00-0000D3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12" name="Text Box 4">
          <a:extLst>
            <a:ext uri="{FF2B5EF4-FFF2-40B4-BE49-F238E27FC236}">
              <a16:creationId xmlns="" xmlns:a16="http://schemas.microsoft.com/office/drawing/2014/main" id="{00000000-0008-0000-1E00-0000D4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3" name="Text Box 3">
          <a:extLst>
            <a:ext uri="{FF2B5EF4-FFF2-40B4-BE49-F238E27FC236}">
              <a16:creationId xmlns="" xmlns:a16="http://schemas.microsoft.com/office/drawing/2014/main" id="{00000000-0008-0000-1E00-0000D5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14" name="Text Box 4">
          <a:extLst>
            <a:ext uri="{FF2B5EF4-FFF2-40B4-BE49-F238E27FC236}">
              <a16:creationId xmlns="" xmlns:a16="http://schemas.microsoft.com/office/drawing/2014/main" id="{00000000-0008-0000-1E00-0000D6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5" name="Text Box 3">
          <a:extLst>
            <a:ext uri="{FF2B5EF4-FFF2-40B4-BE49-F238E27FC236}">
              <a16:creationId xmlns="" xmlns:a16="http://schemas.microsoft.com/office/drawing/2014/main" id="{00000000-0008-0000-1E00-0000D7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16" name="Text Box 4">
          <a:extLst>
            <a:ext uri="{FF2B5EF4-FFF2-40B4-BE49-F238E27FC236}">
              <a16:creationId xmlns="" xmlns:a16="http://schemas.microsoft.com/office/drawing/2014/main" id="{00000000-0008-0000-1E00-0000D8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119" name="Text Box 3">
          <a:extLst>
            <a:ext uri="{FF2B5EF4-FFF2-40B4-BE49-F238E27FC236}">
              <a16:creationId xmlns="" xmlns:a16="http://schemas.microsoft.com/office/drawing/2014/main" id="{00000000-0008-0000-1E00-000077000000}"/>
            </a:ext>
          </a:extLst>
        </xdr:cNvPr>
        <xdr:cNvSpPr txBox="1">
          <a:spLocks noChangeArrowheads="1"/>
        </xdr:cNvSpPr>
      </xdr:nvSpPr>
      <xdr:spPr bwMode="auto">
        <a:xfrm>
          <a:off x="99781137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120" name="Text Box 4">
          <a:extLst>
            <a:ext uri="{FF2B5EF4-FFF2-40B4-BE49-F238E27FC236}">
              <a16:creationId xmlns="" xmlns:a16="http://schemas.microsoft.com/office/drawing/2014/main" id="{00000000-0008-0000-1E00-000078000000}"/>
            </a:ext>
          </a:extLst>
        </xdr:cNvPr>
        <xdr:cNvSpPr txBox="1">
          <a:spLocks noChangeArrowheads="1"/>
        </xdr:cNvSpPr>
      </xdr:nvSpPr>
      <xdr:spPr bwMode="auto">
        <a:xfrm>
          <a:off x="99777137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21" name="Text Box 3">
          <a:extLst>
            <a:ext uri="{FF2B5EF4-FFF2-40B4-BE49-F238E27FC236}">
              <a16:creationId xmlns="" xmlns:a16="http://schemas.microsoft.com/office/drawing/2014/main" id="{00000000-0008-0000-1E00-000079000000}"/>
            </a:ext>
          </a:extLst>
        </xdr:cNvPr>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22" name="Text Box 4">
          <a:extLst>
            <a:ext uri="{FF2B5EF4-FFF2-40B4-BE49-F238E27FC236}">
              <a16:creationId xmlns="" xmlns:a16="http://schemas.microsoft.com/office/drawing/2014/main" id="{00000000-0008-0000-1E00-00007A000000}"/>
            </a:ext>
          </a:extLst>
        </xdr:cNvPr>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23" name="Text Box 3">
          <a:extLst>
            <a:ext uri="{FF2B5EF4-FFF2-40B4-BE49-F238E27FC236}">
              <a16:creationId xmlns="" xmlns:a16="http://schemas.microsoft.com/office/drawing/2014/main" id="{00000000-0008-0000-1E00-00007B000000}"/>
            </a:ext>
          </a:extLst>
        </xdr:cNvPr>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24" name="Text Box 4">
          <a:extLst>
            <a:ext uri="{FF2B5EF4-FFF2-40B4-BE49-F238E27FC236}">
              <a16:creationId xmlns="" xmlns:a16="http://schemas.microsoft.com/office/drawing/2014/main" id="{00000000-0008-0000-1E00-00007C000000}"/>
            </a:ext>
          </a:extLst>
        </xdr:cNvPr>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5" name="Text Box 3">
          <a:extLst>
            <a:ext uri="{FF2B5EF4-FFF2-40B4-BE49-F238E27FC236}">
              <a16:creationId xmlns="" xmlns:a16="http://schemas.microsoft.com/office/drawing/2014/main" id="{00000000-0008-0000-1E00-00007D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6" name="Text Box 4">
          <a:extLst>
            <a:ext uri="{FF2B5EF4-FFF2-40B4-BE49-F238E27FC236}">
              <a16:creationId xmlns="" xmlns:a16="http://schemas.microsoft.com/office/drawing/2014/main" id="{00000000-0008-0000-1E00-00007E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27" name="Text Box 3">
          <a:extLst>
            <a:ext uri="{FF2B5EF4-FFF2-40B4-BE49-F238E27FC236}">
              <a16:creationId xmlns="" xmlns:a16="http://schemas.microsoft.com/office/drawing/2014/main" id="{00000000-0008-0000-1E00-00007F000000}"/>
            </a:ext>
          </a:extLst>
        </xdr:cNvPr>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28" name="Text Box 4">
          <a:extLst>
            <a:ext uri="{FF2B5EF4-FFF2-40B4-BE49-F238E27FC236}">
              <a16:creationId xmlns="" xmlns:a16="http://schemas.microsoft.com/office/drawing/2014/main" id="{00000000-0008-0000-1E00-000080000000}"/>
            </a:ext>
          </a:extLst>
        </xdr:cNvPr>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9" name="Text Box 3">
          <a:extLst>
            <a:ext uri="{FF2B5EF4-FFF2-40B4-BE49-F238E27FC236}">
              <a16:creationId xmlns="" xmlns:a16="http://schemas.microsoft.com/office/drawing/2014/main" id="{00000000-0008-0000-1E00-000081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0" name="Text Box 4">
          <a:extLst>
            <a:ext uri="{FF2B5EF4-FFF2-40B4-BE49-F238E27FC236}">
              <a16:creationId xmlns="" xmlns:a16="http://schemas.microsoft.com/office/drawing/2014/main" id="{00000000-0008-0000-1E00-000082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1" name="Text Box 3">
          <a:extLst>
            <a:ext uri="{FF2B5EF4-FFF2-40B4-BE49-F238E27FC236}">
              <a16:creationId xmlns="" xmlns:a16="http://schemas.microsoft.com/office/drawing/2014/main" id="{00000000-0008-0000-1E00-000083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2" name="Text Box 4">
          <a:extLst>
            <a:ext uri="{FF2B5EF4-FFF2-40B4-BE49-F238E27FC236}">
              <a16:creationId xmlns="" xmlns:a16="http://schemas.microsoft.com/office/drawing/2014/main" id="{00000000-0008-0000-1E00-000084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3" name="Text Box 3">
          <a:extLst>
            <a:ext uri="{FF2B5EF4-FFF2-40B4-BE49-F238E27FC236}">
              <a16:creationId xmlns="" xmlns:a16="http://schemas.microsoft.com/office/drawing/2014/main" id="{00000000-0008-0000-1E00-000085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4" name="Text Box 4">
          <a:extLst>
            <a:ext uri="{FF2B5EF4-FFF2-40B4-BE49-F238E27FC236}">
              <a16:creationId xmlns="" xmlns:a16="http://schemas.microsoft.com/office/drawing/2014/main" id="{00000000-0008-0000-1E00-000086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35" name="Text Box 3">
          <a:extLst>
            <a:ext uri="{FF2B5EF4-FFF2-40B4-BE49-F238E27FC236}">
              <a16:creationId xmlns="" xmlns:a16="http://schemas.microsoft.com/office/drawing/2014/main" id="{00000000-0008-0000-1E00-000087000000}"/>
            </a:ext>
          </a:extLst>
        </xdr:cNvPr>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36" name="Text Box 4">
          <a:extLst>
            <a:ext uri="{FF2B5EF4-FFF2-40B4-BE49-F238E27FC236}">
              <a16:creationId xmlns="" xmlns:a16="http://schemas.microsoft.com/office/drawing/2014/main" id="{00000000-0008-0000-1E00-000088000000}"/>
            </a:ext>
          </a:extLst>
        </xdr:cNvPr>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7" name="Text Box 3">
          <a:extLst>
            <a:ext uri="{FF2B5EF4-FFF2-40B4-BE49-F238E27FC236}">
              <a16:creationId xmlns="" xmlns:a16="http://schemas.microsoft.com/office/drawing/2014/main" id="{00000000-0008-0000-1E00-000089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8" name="Text Box 4">
          <a:extLst>
            <a:ext uri="{FF2B5EF4-FFF2-40B4-BE49-F238E27FC236}">
              <a16:creationId xmlns="" xmlns:a16="http://schemas.microsoft.com/office/drawing/2014/main" id="{00000000-0008-0000-1E00-00008A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9" name="Text Box 3">
          <a:extLst>
            <a:ext uri="{FF2B5EF4-FFF2-40B4-BE49-F238E27FC236}">
              <a16:creationId xmlns="" xmlns:a16="http://schemas.microsoft.com/office/drawing/2014/main" id="{00000000-0008-0000-1E00-00008B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40" name="Text Box 4">
          <a:extLst>
            <a:ext uri="{FF2B5EF4-FFF2-40B4-BE49-F238E27FC236}">
              <a16:creationId xmlns="" xmlns:a16="http://schemas.microsoft.com/office/drawing/2014/main" id="{00000000-0008-0000-1E00-00008C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1" name="Text Box 3">
          <a:extLst>
            <a:ext uri="{FF2B5EF4-FFF2-40B4-BE49-F238E27FC236}">
              <a16:creationId xmlns="" xmlns:a16="http://schemas.microsoft.com/office/drawing/2014/main" id="{00000000-0008-0000-1E00-00008D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2" name="Text Box 4">
          <a:extLst>
            <a:ext uri="{FF2B5EF4-FFF2-40B4-BE49-F238E27FC236}">
              <a16:creationId xmlns="" xmlns:a16="http://schemas.microsoft.com/office/drawing/2014/main" id="{00000000-0008-0000-1E00-00008E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43" name="Text Box 3">
          <a:extLst>
            <a:ext uri="{FF2B5EF4-FFF2-40B4-BE49-F238E27FC236}">
              <a16:creationId xmlns="" xmlns:a16="http://schemas.microsoft.com/office/drawing/2014/main" id="{00000000-0008-0000-1E00-00008F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44" name="Text Box 4">
          <a:extLst>
            <a:ext uri="{FF2B5EF4-FFF2-40B4-BE49-F238E27FC236}">
              <a16:creationId xmlns="" xmlns:a16="http://schemas.microsoft.com/office/drawing/2014/main" id="{00000000-0008-0000-1E00-000090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5" name="Text Box 3">
          <a:extLst>
            <a:ext uri="{FF2B5EF4-FFF2-40B4-BE49-F238E27FC236}">
              <a16:creationId xmlns="" xmlns:a16="http://schemas.microsoft.com/office/drawing/2014/main" id="{00000000-0008-0000-1E00-000091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6" name="Text Box 4">
          <a:extLst>
            <a:ext uri="{FF2B5EF4-FFF2-40B4-BE49-F238E27FC236}">
              <a16:creationId xmlns="" xmlns:a16="http://schemas.microsoft.com/office/drawing/2014/main" id="{00000000-0008-0000-1E00-000092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7" name="Text Box 3">
          <a:extLst>
            <a:ext uri="{FF2B5EF4-FFF2-40B4-BE49-F238E27FC236}">
              <a16:creationId xmlns="" xmlns:a16="http://schemas.microsoft.com/office/drawing/2014/main" id="{00000000-0008-0000-1E00-000093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8" name="Text Box 4">
          <a:extLst>
            <a:ext uri="{FF2B5EF4-FFF2-40B4-BE49-F238E27FC236}">
              <a16:creationId xmlns="" xmlns:a16="http://schemas.microsoft.com/office/drawing/2014/main" id="{00000000-0008-0000-1E00-000094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49" name="Text Box 3">
          <a:extLst>
            <a:ext uri="{FF2B5EF4-FFF2-40B4-BE49-F238E27FC236}">
              <a16:creationId xmlns="" xmlns:a16="http://schemas.microsoft.com/office/drawing/2014/main" id="{00000000-0008-0000-1E00-000095000000}"/>
            </a:ext>
          </a:extLst>
        </xdr:cNvPr>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50" name="Text Box 4">
          <a:extLst>
            <a:ext uri="{FF2B5EF4-FFF2-40B4-BE49-F238E27FC236}">
              <a16:creationId xmlns="" xmlns:a16="http://schemas.microsoft.com/office/drawing/2014/main" id="{00000000-0008-0000-1E00-000096000000}"/>
            </a:ext>
          </a:extLst>
        </xdr:cNvPr>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51" name="Text Box 3">
          <a:extLst>
            <a:ext uri="{FF2B5EF4-FFF2-40B4-BE49-F238E27FC236}">
              <a16:creationId xmlns="" xmlns:a16="http://schemas.microsoft.com/office/drawing/2014/main" id="{00000000-0008-0000-1E00-000097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52" name="Text Box 4">
          <a:extLst>
            <a:ext uri="{FF2B5EF4-FFF2-40B4-BE49-F238E27FC236}">
              <a16:creationId xmlns="" xmlns:a16="http://schemas.microsoft.com/office/drawing/2014/main" id="{00000000-0008-0000-1E00-000098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53" name="Text Box 3">
          <a:extLst>
            <a:ext uri="{FF2B5EF4-FFF2-40B4-BE49-F238E27FC236}">
              <a16:creationId xmlns="" xmlns:a16="http://schemas.microsoft.com/office/drawing/2014/main" id="{00000000-0008-0000-1E00-000099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54" name="Text Box 4">
          <a:extLst>
            <a:ext uri="{FF2B5EF4-FFF2-40B4-BE49-F238E27FC236}">
              <a16:creationId xmlns="" xmlns:a16="http://schemas.microsoft.com/office/drawing/2014/main" id="{00000000-0008-0000-1E00-00009A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5" name="Text Box 3">
          <a:extLst>
            <a:ext uri="{FF2B5EF4-FFF2-40B4-BE49-F238E27FC236}">
              <a16:creationId xmlns="" xmlns:a16="http://schemas.microsoft.com/office/drawing/2014/main" id="{00000000-0008-0000-1E00-00009B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6" name="Text Box 4">
          <a:extLst>
            <a:ext uri="{FF2B5EF4-FFF2-40B4-BE49-F238E27FC236}">
              <a16:creationId xmlns="" xmlns:a16="http://schemas.microsoft.com/office/drawing/2014/main" id="{00000000-0008-0000-1E00-00009C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57" name="Text Box 3">
          <a:extLst>
            <a:ext uri="{FF2B5EF4-FFF2-40B4-BE49-F238E27FC236}">
              <a16:creationId xmlns="" xmlns:a16="http://schemas.microsoft.com/office/drawing/2014/main" id="{00000000-0008-0000-1E00-00009D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58" name="Text Box 4">
          <a:extLst>
            <a:ext uri="{FF2B5EF4-FFF2-40B4-BE49-F238E27FC236}">
              <a16:creationId xmlns="" xmlns:a16="http://schemas.microsoft.com/office/drawing/2014/main" id="{00000000-0008-0000-1E00-00009E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9" name="Text Box 3">
          <a:extLst>
            <a:ext uri="{FF2B5EF4-FFF2-40B4-BE49-F238E27FC236}">
              <a16:creationId xmlns="" xmlns:a16="http://schemas.microsoft.com/office/drawing/2014/main" id="{00000000-0008-0000-1E00-00009F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0" name="Text Box 4">
          <a:extLst>
            <a:ext uri="{FF2B5EF4-FFF2-40B4-BE49-F238E27FC236}">
              <a16:creationId xmlns="" xmlns:a16="http://schemas.microsoft.com/office/drawing/2014/main" id="{00000000-0008-0000-1E00-0000A0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1" name="Text Box 3">
          <a:extLst>
            <a:ext uri="{FF2B5EF4-FFF2-40B4-BE49-F238E27FC236}">
              <a16:creationId xmlns="" xmlns:a16="http://schemas.microsoft.com/office/drawing/2014/main" id="{00000000-0008-0000-1E00-0000A1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2" name="Text Box 4">
          <a:extLst>
            <a:ext uri="{FF2B5EF4-FFF2-40B4-BE49-F238E27FC236}">
              <a16:creationId xmlns="" xmlns:a16="http://schemas.microsoft.com/office/drawing/2014/main" id="{00000000-0008-0000-1E00-0000A2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63" name="Text Box 3">
          <a:extLst>
            <a:ext uri="{FF2B5EF4-FFF2-40B4-BE49-F238E27FC236}">
              <a16:creationId xmlns="" xmlns:a16="http://schemas.microsoft.com/office/drawing/2014/main" id="{00000000-0008-0000-1E00-0000A3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64" name="Text Box 4">
          <a:extLst>
            <a:ext uri="{FF2B5EF4-FFF2-40B4-BE49-F238E27FC236}">
              <a16:creationId xmlns="" xmlns:a16="http://schemas.microsoft.com/office/drawing/2014/main" id="{00000000-0008-0000-1E00-0000A4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7" name="Text Box 3">
          <a:extLst>
            <a:ext uri="{FF2B5EF4-FFF2-40B4-BE49-F238E27FC236}">
              <a16:creationId xmlns="" xmlns:a16="http://schemas.microsoft.com/office/drawing/2014/main" id="{00000000-0008-0000-1E00-0000D9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18" name="Text Box 4">
          <a:extLst>
            <a:ext uri="{FF2B5EF4-FFF2-40B4-BE49-F238E27FC236}">
              <a16:creationId xmlns="" xmlns:a16="http://schemas.microsoft.com/office/drawing/2014/main" id="{00000000-0008-0000-1E00-0000DA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9" name="Text Box 3">
          <a:extLst>
            <a:ext uri="{FF2B5EF4-FFF2-40B4-BE49-F238E27FC236}">
              <a16:creationId xmlns="" xmlns:a16="http://schemas.microsoft.com/office/drawing/2014/main" id="{00000000-0008-0000-1E00-0000DB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20" name="Text Box 4">
          <a:extLst>
            <a:ext uri="{FF2B5EF4-FFF2-40B4-BE49-F238E27FC236}">
              <a16:creationId xmlns="" xmlns:a16="http://schemas.microsoft.com/office/drawing/2014/main" id="{00000000-0008-0000-1E00-0000DC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21" name="Text Box 3">
          <a:extLst>
            <a:ext uri="{FF2B5EF4-FFF2-40B4-BE49-F238E27FC236}">
              <a16:creationId xmlns="" xmlns:a16="http://schemas.microsoft.com/office/drawing/2014/main" id="{00000000-0008-0000-1E00-0000DD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22" name="Text Box 4">
          <a:extLst>
            <a:ext uri="{FF2B5EF4-FFF2-40B4-BE49-F238E27FC236}">
              <a16:creationId xmlns="" xmlns:a16="http://schemas.microsoft.com/office/drawing/2014/main" id="{00000000-0008-0000-1E00-0000DE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223" name="Text Box 3">
          <a:extLst>
            <a:ext uri="{FF2B5EF4-FFF2-40B4-BE49-F238E27FC236}">
              <a16:creationId xmlns="" xmlns:a16="http://schemas.microsoft.com/office/drawing/2014/main" id="{00000000-0008-0000-1E00-0000DF000000}"/>
            </a:ext>
          </a:extLst>
        </xdr:cNvPr>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224" name="Text Box 4">
          <a:extLst>
            <a:ext uri="{FF2B5EF4-FFF2-40B4-BE49-F238E27FC236}">
              <a16:creationId xmlns="" xmlns:a16="http://schemas.microsoft.com/office/drawing/2014/main" id="{00000000-0008-0000-1E00-0000E0000000}"/>
            </a:ext>
          </a:extLst>
        </xdr:cNvPr>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25" name="Text Box 3">
          <a:extLst>
            <a:ext uri="{FF2B5EF4-FFF2-40B4-BE49-F238E27FC236}">
              <a16:creationId xmlns="" xmlns:a16="http://schemas.microsoft.com/office/drawing/2014/main" id="{00000000-0008-0000-1E00-0000E1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26" name="Text Box 4">
          <a:extLst>
            <a:ext uri="{FF2B5EF4-FFF2-40B4-BE49-F238E27FC236}">
              <a16:creationId xmlns="" xmlns:a16="http://schemas.microsoft.com/office/drawing/2014/main" id="{00000000-0008-0000-1E00-0000E2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27" name="Text Box 3">
          <a:extLst>
            <a:ext uri="{FF2B5EF4-FFF2-40B4-BE49-F238E27FC236}">
              <a16:creationId xmlns="" xmlns:a16="http://schemas.microsoft.com/office/drawing/2014/main" id="{00000000-0008-0000-1E00-0000E3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28" name="Text Box 4">
          <a:extLst>
            <a:ext uri="{FF2B5EF4-FFF2-40B4-BE49-F238E27FC236}">
              <a16:creationId xmlns="" xmlns:a16="http://schemas.microsoft.com/office/drawing/2014/main" id="{00000000-0008-0000-1E00-0000E4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29" name="Text Box 3">
          <a:extLst>
            <a:ext uri="{FF2B5EF4-FFF2-40B4-BE49-F238E27FC236}">
              <a16:creationId xmlns="" xmlns:a16="http://schemas.microsoft.com/office/drawing/2014/main" id="{00000000-0008-0000-1E00-0000E5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30" name="Text Box 4">
          <a:extLst>
            <a:ext uri="{FF2B5EF4-FFF2-40B4-BE49-F238E27FC236}">
              <a16:creationId xmlns="" xmlns:a16="http://schemas.microsoft.com/office/drawing/2014/main" id="{00000000-0008-0000-1E00-0000E6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31" name="Text Box 3">
          <a:extLst>
            <a:ext uri="{FF2B5EF4-FFF2-40B4-BE49-F238E27FC236}">
              <a16:creationId xmlns="" xmlns:a16="http://schemas.microsoft.com/office/drawing/2014/main" id="{00000000-0008-0000-1E00-0000E7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32" name="Text Box 4">
          <a:extLst>
            <a:ext uri="{FF2B5EF4-FFF2-40B4-BE49-F238E27FC236}">
              <a16:creationId xmlns="" xmlns:a16="http://schemas.microsoft.com/office/drawing/2014/main" id="{00000000-0008-0000-1E00-0000E8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33" name="Text Box 3">
          <a:extLst>
            <a:ext uri="{FF2B5EF4-FFF2-40B4-BE49-F238E27FC236}">
              <a16:creationId xmlns="" xmlns:a16="http://schemas.microsoft.com/office/drawing/2014/main" id="{00000000-0008-0000-1E00-0000E9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34" name="Text Box 4">
          <a:extLst>
            <a:ext uri="{FF2B5EF4-FFF2-40B4-BE49-F238E27FC236}">
              <a16:creationId xmlns="" xmlns:a16="http://schemas.microsoft.com/office/drawing/2014/main" id="{00000000-0008-0000-1E00-0000EA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35" name="Text Box 3">
          <a:extLst>
            <a:ext uri="{FF2B5EF4-FFF2-40B4-BE49-F238E27FC236}">
              <a16:creationId xmlns="" xmlns:a16="http://schemas.microsoft.com/office/drawing/2014/main" id="{00000000-0008-0000-1E00-0000EB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36" name="Text Box 4">
          <a:extLst>
            <a:ext uri="{FF2B5EF4-FFF2-40B4-BE49-F238E27FC236}">
              <a16:creationId xmlns="" xmlns:a16="http://schemas.microsoft.com/office/drawing/2014/main" id="{00000000-0008-0000-1E00-0000EC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37" name="Text Box 3">
          <a:extLst>
            <a:ext uri="{FF2B5EF4-FFF2-40B4-BE49-F238E27FC236}">
              <a16:creationId xmlns="" xmlns:a16="http://schemas.microsoft.com/office/drawing/2014/main" id="{00000000-0008-0000-1E00-0000ED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38" name="Text Box 4">
          <a:extLst>
            <a:ext uri="{FF2B5EF4-FFF2-40B4-BE49-F238E27FC236}">
              <a16:creationId xmlns="" xmlns:a16="http://schemas.microsoft.com/office/drawing/2014/main" id="{00000000-0008-0000-1E00-0000EE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39" name="Text Box 3">
          <a:extLst>
            <a:ext uri="{FF2B5EF4-FFF2-40B4-BE49-F238E27FC236}">
              <a16:creationId xmlns="" xmlns:a16="http://schemas.microsoft.com/office/drawing/2014/main" id="{00000000-0008-0000-1E00-0000EF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40" name="Text Box 4">
          <a:extLst>
            <a:ext uri="{FF2B5EF4-FFF2-40B4-BE49-F238E27FC236}">
              <a16:creationId xmlns="" xmlns:a16="http://schemas.microsoft.com/office/drawing/2014/main" id="{00000000-0008-0000-1E00-0000F0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41" name="Text Box 3">
          <a:extLst>
            <a:ext uri="{FF2B5EF4-FFF2-40B4-BE49-F238E27FC236}">
              <a16:creationId xmlns="" xmlns:a16="http://schemas.microsoft.com/office/drawing/2014/main" id="{00000000-0008-0000-1E00-0000F1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42" name="Text Box 4">
          <a:extLst>
            <a:ext uri="{FF2B5EF4-FFF2-40B4-BE49-F238E27FC236}">
              <a16:creationId xmlns="" xmlns:a16="http://schemas.microsoft.com/office/drawing/2014/main" id="{00000000-0008-0000-1E00-0000F2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43" name="Text Box 3">
          <a:extLst>
            <a:ext uri="{FF2B5EF4-FFF2-40B4-BE49-F238E27FC236}">
              <a16:creationId xmlns="" xmlns:a16="http://schemas.microsoft.com/office/drawing/2014/main" id="{00000000-0008-0000-1E00-0000F3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44" name="Text Box 4">
          <a:extLst>
            <a:ext uri="{FF2B5EF4-FFF2-40B4-BE49-F238E27FC236}">
              <a16:creationId xmlns="" xmlns:a16="http://schemas.microsoft.com/office/drawing/2014/main" id="{00000000-0008-0000-1E00-0000F4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45" name="Text Box 3">
          <a:extLst>
            <a:ext uri="{FF2B5EF4-FFF2-40B4-BE49-F238E27FC236}">
              <a16:creationId xmlns="" xmlns:a16="http://schemas.microsoft.com/office/drawing/2014/main" id="{00000000-0008-0000-1E00-0000F5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46" name="Text Box 4">
          <a:extLst>
            <a:ext uri="{FF2B5EF4-FFF2-40B4-BE49-F238E27FC236}">
              <a16:creationId xmlns="" xmlns:a16="http://schemas.microsoft.com/office/drawing/2014/main" id="{00000000-0008-0000-1E00-0000F6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47" name="Text Box 3">
          <a:extLst>
            <a:ext uri="{FF2B5EF4-FFF2-40B4-BE49-F238E27FC236}">
              <a16:creationId xmlns="" xmlns:a16="http://schemas.microsoft.com/office/drawing/2014/main" id="{00000000-0008-0000-1E00-0000F7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48" name="Text Box 4">
          <a:extLst>
            <a:ext uri="{FF2B5EF4-FFF2-40B4-BE49-F238E27FC236}">
              <a16:creationId xmlns="" xmlns:a16="http://schemas.microsoft.com/office/drawing/2014/main" id="{00000000-0008-0000-1E00-0000F8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49" name="Text Box 3">
          <a:extLst>
            <a:ext uri="{FF2B5EF4-FFF2-40B4-BE49-F238E27FC236}">
              <a16:creationId xmlns="" xmlns:a16="http://schemas.microsoft.com/office/drawing/2014/main" id="{00000000-0008-0000-1E00-0000F9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50" name="Text Box 4">
          <a:extLst>
            <a:ext uri="{FF2B5EF4-FFF2-40B4-BE49-F238E27FC236}">
              <a16:creationId xmlns="" xmlns:a16="http://schemas.microsoft.com/office/drawing/2014/main" id="{00000000-0008-0000-1E00-0000FA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51" name="Text Box 3">
          <a:extLst>
            <a:ext uri="{FF2B5EF4-FFF2-40B4-BE49-F238E27FC236}">
              <a16:creationId xmlns="" xmlns:a16="http://schemas.microsoft.com/office/drawing/2014/main" id="{00000000-0008-0000-1E00-0000FB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52" name="Text Box 4">
          <a:extLst>
            <a:ext uri="{FF2B5EF4-FFF2-40B4-BE49-F238E27FC236}">
              <a16:creationId xmlns="" xmlns:a16="http://schemas.microsoft.com/office/drawing/2014/main" id="{00000000-0008-0000-1E00-0000FC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53" name="Text Box 3">
          <a:extLst>
            <a:ext uri="{FF2B5EF4-FFF2-40B4-BE49-F238E27FC236}">
              <a16:creationId xmlns="" xmlns:a16="http://schemas.microsoft.com/office/drawing/2014/main" id="{00000000-0008-0000-1E00-0000FD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54" name="Text Box 4">
          <a:extLst>
            <a:ext uri="{FF2B5EF4-FFF2-40B4-BE49-F238E27FC236}">
              <a16:creationId xmlns="" xmlns:a16="http://schemas.microsoft.com/office/drawing/2014/main" id="{00000000-0008-0000-1E00-0000FE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17</xdr:col>
      <xdr:colOff>0</xdr:colOff>
      <xdr:row>12</xdr:row>
      <xdr:rowOff>266700</xdr:rowOff>
    </xdr:from>
    <xdr:to>
      <xdr:col>17</xdr:col>
      <xdr:colOff>0</xdr:colOff>
      <xdr:row>13</xdr:row>
      <xdr:rowOff>0</xdr:rowOff>
    </xdr:to>
    <xdr:sp macro="" textlink="">
      <xdr:nvSpPr>
        <xdr:cNvPr id="255" name="Text Box 3">
          <a:extLst>
            <a:ext uri="{FF2B5EF4-FFF2-40B4-BE49-F238E27FC236}">
              <a16:creationId xmlns="" xmlns:a16="http://schemas.microsoft.com/office/drawing/2014/main" id="{00000000-0008-0000-1E00-0000FF000000}"/>
            </a:ext>
          </a:extLst>
        </xdr:cNvPr>
        <xdr:cNvSpPr txBox="1">
          <a:spLocks noChangeArrowheads="1"/>
        </xdr:cNvSpPr>
      </xdr:nvSpPr>
      <xdr:spPr bwMode="auto">
        <a:xfrm>
          <a:off x="99781804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385" name="Text Box 3">
          <a:extLst>
            <a:ext uri="{FF2B5EF4-FFF2-40B4-BE49-F238E27FC236}">
              <a16:creationId xmlns="" xmlns:a16="http://schemas.microsoft.com/office/drawing/2014/main" id="{00000000-0008-0000-1E00-000081010000}"/>
            </a:ext>
          </a:extLst>
        </xdr:cNvPr>
        <xdr:cNvSpPr txBox="1">
          <a:spLocks noChangeArrowheads="1"/>
        </xdr:cNvSpPr>
      </xdr:nvSpPr>
      <xdr:spPr bwMode="auto">
        <a:xfrm>
          <a:off x="99781614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386" name="Text Box 4">
          <a:extLst>
            <a:ext uri="{FF2B5EF4-FFF2-40B4-BE49-F238E27FC236}">
              <a16:creationId xmlns="" xmlns:a16="http://schemas.microsoft.com/office/drawing/2014/main" id="{00000000-0008-0000-1E00-000082010000}"/>
            </a:ext>
          </a:extLst>
        </xdr:cNvPr>
        <xdr:cNvSpPr txBox="1">
          <a:spLocks noChangeArrowheads="1"/>
        </xdr:cNvSpPr>
      </xdr:nvSpPr>
      <xdr:spPr bwMode="auto">
        <a:xfrm>
          <a:off x="99776756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387" name="Text Box 3">
          <a:extLst>
            <a:ext uri="{FF2B5EF4-FFF2-40B4-BE49-F238E27FC236}">
              <a16:creationId xmlns="" xmlns:a16="http://schemas.microsoft.com/office/drawing/2014/main" id="{00000000-0008-0000-1E00-000083010000}"/>
            </a:ext>
          </a:extLst>
        </xdr:cNvPr>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388" name="Text Box 4">
          <a:extLst>
            <a:ext uri="{FF2B5EF4-FFF2-40B4-BE49-F238E27FC236}">
              <a16:creationId xmlns="" xmlns:a16="http://schemas.microsoft.com/office/drawing/2014/main" id="{00000000-0008-0000-1E00-000084010000}"/>
            </a:ext>
          </a:extLst>
        </xdr:cNvPr>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389" name="Text Box 3">
          <a:extLst>
            <a:ext uri="{FF2B5EF4-FFF2-40B4-BE49-F238E27FC236}">
              <a16:creationId xmlns="" xmlns:a16="http://schemas.microsoft.com/office/drawing/2014/main" id="{00000000-0008-0000-1E00-000085010000}"/>
            </a:ext>
          </a:extLst>
        </xdr:cNvPr>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390" name="Text Box 4">
          <a:extLst>
            <a:ext uri="{FF2B5EF4-FFF2-40B4-BE49-F238E27FC236}">
              <a16:creationId xmlns="" xmlns:a16="http://schemas.microsoft.com/office/drawing/2014/main" id="{00000000-0008-0000-1E00-000086010000}"/>
            </a:ext>
          </a:extLst>
        </xdr:cNvPr>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391" name="Text Box 3">
          <a:extLst>
            <a:ext uri="{FF2B5EF4-FFF2-40B4-BE49-F238E27FC236}">
              <a16:creationId xmlns="" xmlns:a16="http://schemas.microsoft.com/office/drawing/2014/main" id="{00000000-0008-0000-1E00-000087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392" name="Text Box 4">
          <a:extLst>
            <a:ext uri="{FF2B5EF4-FFF2-40B4-BE49-F238E27FC236}">
              <a16:creationId xmlns="" xmlns:a16="http://schemas.microsoft.com/office/drawing/2014/main" id="{00000000-0008-0000-1E00-000088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393" name="Text Box 3">
          <a:extLst>
            <a:ext uri="{FF2B5EF4-FFF2-40B4-BE49-F238E27FC236}">
              <a16:creationId xmlns="" xmlns:a16="http://schemas.microsoft.com/office/drawing/2014/main" id="{00000000-0008-0000-1E00-000089010000}"/>
            </a:ext>
          </a:extLst>
        </xdr:cNvPr>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394" name="Text Box 4">
          <a:extLst>
            <a:ext uri="{FF2B5EF4-FFF2-40B4-BE49-F238E27FC236}">
              <a16:creationId xmlns="" xmlns:a16="http://schemas.microsoft.com/office/drawing/2014/main" id="{00000000-0008-0000-1E00-00008A010000}"/>
            </a:ext>
          </a:extLst>
        </xdr:cNvPr>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395" name="Text Box 3">
          <a:extLst>
            <a:ext uri="{FF2B5EF4-FFF2-40B4-BE49-F238E27FC236}">
              <a16:creationId xmlns="" xmlns:a16="http://schemas.microsoft.com/office/drawing/2014/main" id="{00000000-0008-0000-1E00-00008B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396" name="Text Box 4">
          <a:extLst>
            <a:ext uri="{FF2B5EF4-FFF2-40B4-BE49-F238E27FC236}">
              <a16:creationId xmlns="" xmlns:a16="http://schemas.microsoft.com/office/drawing/2014/main" id="{00000000-0008-0000-1E00-00008C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397" name="Text Box 3">
          <a:extLst>
            <a:ext uri="{FF2B5EF4-FFF2-40B4-BE49-F238E27FC236}">
              <a16:creationId xmlns="" xmlns:a16="http://schemas.microsoft.com/office/drawing/2014/main" id="{00000000-0008-0000-1E00-00008D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398" name="Text Box 4">
          <a:extLst>
            <a:ext uri="{FF2B5EF4-FFF2-40B4-BE49-F238E27FC236}">
              <a16:creationId xmlns="" xmlns:a16="http://schemas.microsoft.com/office/drawing/2014/main" id="{00000000-0008-0000-1E00-00008E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399" name="Text Box 3">
          <a:extLst>
            <a:ext uri="{FF2B5EF4-FFF2-40B4-BE49-F238E27FC236}">
              <a16:creationId xmlns="" xmlns:a16="http://schemas.microsoft.com/office/drawing/2014/main" id="{00000000-0008-0000-1E00-00008F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00" name="Text Box 4">
          <a:extLst>
            <a:ext uri="{FF2B5EF4-FFF2-40B4-BE49-F238E27FC236}">
              <a16:creationId xmlns="" xmlns:a16="http://schemas.microsoft.com/office/drawing/2014/main" id="{00000000-0008-0000-1E00-000090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401" name="Text Box 3">
          <a:extLst>
            <a:ext uri="{FF2B5EF4-FFF2-40B4-BE49-F238E27FC236}">
              <a16:creationId xmlns="" xmlns:a16="http://schemas.microsoft.com/office/drawing/2014/main" id="{00000000-0008-0000-1E00-000091010000}"/>
            </a:ext>
          </a:extLst>
        </xdr:cNvPr>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402" name="Text Box 4">
          <a:extLst>
            <a:ext uri="{FF2B5EF4-FFF2-40B4-BE49-F238E27FC236}">
              <a16:creationId xmlns="" xmlns:a16="http://schemas.microsoft.com/office/drawing/2014/main" id="{00000000-0008-0000-1E00-000092010000}"/>
            </a:ext>
          </a:extLst>
        </xdr:cNvPr>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03" name="Text Box 3">
          <a:extLst>
            <a:ext uri="{FF2B5EF4-FFF2-40B4-BE49-F238E27FC236}">
              <a16:creationId xmlns="" xmlns:a16="http://schemas.microsoft.com/office/drawing/2014/main" id="{00000000-0008-0000-1E00-000093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04" name="Text Box 4">
          <a:extLst>
            <a:ext uri="{FF2B5EF4-FFF2-40B4-BE49-F238E27FC236}">
              <a16:creationId xmlns="" xmlns:a16="http://schemas.microsoft.com/office/drawing/2014/main" id="{00000000-0008-0000-1E00-000094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05" name="Text Box 3">
          <a:extLst>
            <a:ext uri="{FF2B5EF4-FFF2-40B4-BE49-F238E27FC236}">
              <a16:creationId xmlns="" xmlns:a16="http://schemas.microsoft.com/office/drawing/2014/main" id="{00000000-0008-0000-1E00-000095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06" name="Text Box 4">
          <a:extLst>
            <a:ext uri="{FF2B5EF4-FFF2-40B4-BE49-F238E27FC236}">
              <a16:creationId xmlns="" xmlns:a16="http://schemas.microsoft.com/office/drawing/2014/main" id="{00000000-0008-0000-1E00-000096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07" name="Text Box 3">
          <a:extLst>
            <a:ext uri="{FF2B5EF4-FFF2-40B4-BE49-F238E27FC236}">
              <a16:creationId xmlns="" xmlns:a16="http://schemas.microsoft.com/office/drawing/2014/main" id="{00000000-0008-0000-1E00-000097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08" name="Text Box 4">
          <a:extLst>
            <a:ext uri="{FF2B5EF4-FFF2-40B4-BE49-F238E27FC236}">
              <a16:creationId xmlns="" xmlns:a16="http://schemas.microsoft.com/office/drawing/2014/main" id="{00000000-0008-0000-1E00-000098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09" name="Text Box 3">
          <a:extLst>
            <a:ext uri="{FF2B5EF4-FFF2-40B4-BE49-F238E27FC236}">
              <a16:creationId xmlns="" xmlns:a16="http://schemas.microsoft.com/office/drawing/2014/main" id="{00000000-0008-0000-1E00-000099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10" name="Text Box 4">
          <a:extLst>
            <a:ext uri="{FF2B5EF4-FFF2-40B4-BE49-F238E27FC236}">
              <a16:creationId xmlns="" xmlns:a16="http://schemas.microsoft.com/office/drawing/2014/main" id="{00000000-0008-0000-1E00-00009A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11" name="Text Box 3">
          <a:extLst>
            <a:ext uri="{FF2B5EF4-FFF2-40B4-BE49-F238E27FC236}">
              <a16:creationId xmlns="" xmlns:a16="http://schemas.microsoft.com/office/drawing/2014/main" id="{00000000-0008-0000-1E00-00009B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12" name="Text Box 4">
          <a:extLst>
            <a:ext uri="{FF2B5EF4-FFF2-40B4-BE49-F238E27FC236}">
              <a16:creationId xmlns="" xmlns:a16="http://schemas.microsoft.com/office/drawing/2014/main" id="{00000000-0008-0000-1E00-00009C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13" name="Text Box 3">
          <a:extLst>
            <a:ext uri="{FF2B5EF4-FFF2-40B4-BE49-F238E27FC236}">
              <a16:creationId xmlns="" xmlns:a16="http://schemas.microsoft.com/office/drawing/2014/main" id="{00000000-0008-0000-1E00-00009D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14" name="Text Box 4">
          <a:extLst>
            <a:ext uri="{FF2B5EF4-FFF2-40B4-BE49-F238E27FC236}">
              <a16:creationId xmlns="" xmlns:a16="http://schemas.microsoft.com/office/drawing/2014/main" id="{00000000-0008-0000-1E00-00009E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415" name="Text Box 3">
          <a:extLst>
            <a:ext uri="{FF2B5EF4-FFF2-40B4-BE49-F238E27FC236}">
              <a16:creationId xmlns="" xmlns:a16="http://schemas.microsoft.com/office/drawing/2014/main" id="{00000000-0008-0000-1E00-00009F010000}"/>
            </a:ext>
          </a:extLst>
        </xdr:cNvPr>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416" name="Text Box 4">
          <a:extLst>
            <a:ext uri="{FF2B5EF4-FFF2-40B4-BE49-F238E27FC236}">
              <a16:creationId xmlns="" xmlns:a16="http://schemas.microsoft.com/office/drawing/2014/main" id="{00000000-0008-0000-1E00-0000A0010000}"/>
            </a:ext>
          </a:extLst>
        </xdr:cNvPr>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17" name="Text Box 3">
          <a:extLst>
            <a:ext uri="{FF2B5EF4-FFF2-40B4-BE49-F238E27FC236}">
              <a16:creationId xmlns="" xmlns:a16="http://schemas.microsoft.com/office/drawing/2014/main" id="{00000000-0008-0000-1E00-0000A1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18" name="Text Box 4">
          <a:extLst>
            <a:ext uri="{FF2B5EF4-FFF2-40B4-BE49-F238E27FC236}">
              <a16:creationId xmlns="" xmlns:a16="http://schemas.microsoft.com/office/drawing/2014/main" id="{00000000-0008-0000-1E00-0000A2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19" name="Text Box 3">
          <a:extLst>
            <a:ext uri="{FF2B5EF4-FFF2-40B4-BE49-F238E27FC236}">
              <a16:creationId xmlns="" xmlns:a16="http://schemas.microsoft.com/office/drawing/2014/main" id="{00000000-0008-0000-1E00-0000A3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20" name="Text Box 4">
          <a:extLst>
            <a:ext uri="{FF2B5EF4-FFF2-40B4-BE49-F238E27FC236}">
              <a16:creationId xmlns="" xmlns:a16="http://schemas.microsoft.com/office/drawing/2014/main" id="{00000000-0008-0000-1E00-0000A4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21" name="Text Box 3">
          <a:extLst>
            <a:ext uri="{FF2B5EF4-FFF2-40B4-BE49-F238E27FC236}">
              <a16:creationId xmlns="" xmlns:a16="http://schemas.microsoft.com/office/drawing/2014/main" id="{00000000-0008-0000-1E00-0000A5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22" name="Text Box 4">
          <a:extLst>
            <a:ext uri="{FF2B5EF4-FFF2-40B4-BE49-F238E27FC236}">
              <a16:creationId xmlns="" xmlns:a16="http://schemas.microsoft.com/office/drawing/2014/main" id="{00000000-0008-0000-1E00-0000A6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23" name="Text Box 3">
          <a:extLst>
            <a:ext uri="{FF2B5EF4-FFF2-40B4-BE49-F238E27FC236}">
              <a16:creationId xmlns="" xmlns:a16="http://schemas.microsoft.com/office/drawing/2014/main" id="{00000000-0008-0000-1E00-0000A7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24" name="Text Box 4">
          <a:extLst>
            <a:ext uri="{FF2B5EF4-FFF2-40B4-BE49-F238E27FC236}">
              <a16:creationId xmlns="" xmlns:a16="http://schemas.microsoft.com/office/drawing/2014/main" id="{00000000-0008-0000-1E00-0000A8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25" name="Text Box 3">
          <a:extLst>
            <a:ext uri="{FF2B5EF4-FFF2-40B4-BE49-F238E27FC236}">
              <a16:creationId xmlns="" xmlns:a16="http://schemas.microsoft.com/office/drawing/2014/main" id="{00000000-0008-0000-1E00-0000A9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26" name="Text Box 4">
          <a:extLst>
            <a:ext uri="{FF2B5EF4-FFF2-40B4-BE49-F238E27FC236}">
              <a16:creationId xmlns="" xmlns:a16="http://schemas.microsoft.com/office/drawing/2014/main" id="{00000000-0008-0000-1E00-0000AA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27" name="Text Box 3">
          <a:extLst>
            <a:ext uri="{FF2B5EF4-FFF2-40B4-BE49-F238E27FC236}">
              <a16:creationId xmlns="" xmlns:a16="http://schemas.microsoft.com/office/drawing/2014/main" id="{00000000-0008-0000-1E00-0000AB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28" name="Text Box 4">
          <a:extLst>
            <a:ext uri="{FF2B5EF4-FFF2-40B4-BE49-F238E27FC236}">
              <a16:creationId xmlns="" xmlns:a16="http://schemas.microsoft.com/office/drawing/2014/main" id="{00000000-0008-0000-1E00-0000AC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29" name="Text Box 3">
          <a:extLst>
            <a:ext uri="{FF2B5EF4-FFF2-40B4-BE49-F238E27FC236}">
              <a16:creationId xmlns="" xmlns:a16="http://schemas.microsoft.com/office/drawing/2014/main" id="{00000000-0008-0000-1E00-0000AD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30" name="Text Box 4">
          <a:extLst>
            <a:ext uri="{FF2B5EF4-FFF2-40B4-BE49-F238E27FC236}">
              <a16:creationId xmlns="" xmlns:a16="http://schemas.microsoft.com/office/drawing/2014/main" id="{00000000-0008-0000-1E00-0000AE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31" name="Text Box 3">
          <a:extLst>
            <a:ext uri="{FF2B5EF4-FFF2-40B4-BE49-F238E27FC236}">
              <a16:creationId xmlns="" xmlns:a16="http://schemas.microsoft.com/office/drawing/2014/main" id="{00000000-0008-0000-1E00-0000AF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32" name="Text Box 4">
          <a:extLst>
            <a:ext uri="{FF2B5EF4-FFF2-40B4-BE49-F238E27FC236}">
              <a16:creationId xmlns="" xmlns:a16="http://schemas.microsoft.com/office/drawing/2014/main" id="{00000000-0008-0000-1E00-0000B0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33" name="Text Box 3">
          <a:extLst>
            <a:ext uri="{FF2B5EF4-FFF2-40B4-BE49-F238E27FC236}">
              <a16:creationId xmlns="" xmlns:a16="http://schemas.microsoft.com/office/drawing/2014/main" id="{00000000-0008-0000-1E00-0000B1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34" name="Text Box 4">
          <a:extLst>
            <a:ext uri="{FF2B5EF4-FFF2-40B4-BE49-F238E27FC236}">
              <a16:creationId xmlns="" xmlns:a16="http://schemas.microsoft.com/office/drawing/2014/main" id="{00000000-0008-0000-1E00-0000B2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35" name="Text Box 3">
          <a:extLst>
            <a:ext uri="{FF2B5EF4-FFF2-40B4-BE49-F238E27FC236}">
              <a16:creationId xmlns="" xmlns:a16="http://schemas.microsoft.com/office/drawing/2014/main" id="{00000000-0008-0000-1E00-0000B3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36" name="Text Box 4">
          <a:extLst>
            <a:ext uri="{FF2B5EF4-FFF2-40B4-BE49-F238E27FC236}">
              <a16:creationId xmlns="" xmlns:a16="http://schemas.microsoft.com/office/drawing/2014/main" id="{00000000-0008-0000-1E00-0000B4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437" name="Text Box 3">
          <a:extLst>
            <a:ext uri="{FF2B5EF4-FFF2-40B4-BE49-F238E27FC236}">
              <a16:creationId xmlns="" xmlns:a16="http://schemas.microsoft.com/office/drawing/2014/main" id="{00000000-0008-0000-1E00-0000B5010000}"/>
            </a:ext>
          </a:extLst>
        </xdr:cNvPr>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438" name="Text Box 4">
          <a:extLst>
            <a:ext uri="{FF2B5EF4-FFF2-40B4-BE49-F238E27FC236}">
              <a16:creationId xmlns="" xmlns:a16="http://schemas.microsoft.com/office/drawing/2014/main" id="{00000000-0008-0000-1E00-0000B6010000}"/>
            </a:ext>
          </a:extLst>
        </xdr:cNvPr>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39" name="Text Box 3">
          <a:extLst>
            <a:ext uri="{FF2B5EF4-FFF2-40B4-BE49-F238E27FC236}">
              <a16:creationId xmlns="" xmlns:a16="http://schemas.microsoft.com/office/drawing/2014/main" id="{00000000-0008-0000-1E00-0000B7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40" name="Text Box 4">
          <a:extLst>
            <a:ext uri="{FF2B5EF4-FFF2-40B4-BE49-F238E27FC236}">
              <a16:creationId xmlns="" xmlns:a16="http://schemas.microsoft.com/office/drawing/2014/main" id="{00000000-0008-0000-1E00-0000B8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41" name="Text Box 3">
          <a:extLst>
            <a:ext uri="{FF2B5EF4-FFF2-40B4-BE49-F238E27FC236}">
              <a16:creationId xmlns="" xmlns:a16="http://schemas.microsoft.com/office/drawing/2014/main" id="{00000000-0008-0000-1E00-0000B9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42" name="Text Box 4">
          <a:extLst>
            <a:ext uri="{FF2B5EF4-FFF2-40B4-BE49-F238E27FC236}">
              <a16:creationId xmlns="" xmlns:a16="http://schemas.microsoft.com/office/drawing/2014/main" id="{00000000-0008-0000-1E00-0000BA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43" name="Text Box 3">
          <a:extLst>
            <a:ext uri="{FF2B5EF4-FFF2-40B4-BE49-F238E27FC236}">
              <a16:creationId xmlns="" xmlns:a16="http://schemas.microsoft.com/office/drawing/2014/main" id="{00000000-0008-0000-1E00-0000BB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44" name="Text Box 4">
          <a:extLst>
            <a:ext uri="{FF2B5EF4-FFF2-40B4-BE49-F238E27FC236}">
              <a16:creationId xmlns="" xmlns:a16="http://schemas.microsoft.com/office/drawing/2014/main" id="{00000000-0008-0000-1E00-0000BC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45" name="Text Box 3">
          <a:extLst>
            <a:ext uri="{FF2B5EF4-FFF2-40B4-BE49-F238E27FC236}">
              <a16:creationId xmlns="" xmlns:a16="http://schemas.microsoft.com/office/drawing/2014/main" id="{00000000-0008-0000-1E00-0000BD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46" name="Text Box 4">
          <a:extLst>
            <a:ext uri="{FF2B5EF4-FFF2-40B4-BE49-F238E27FC236}">
              <a16:creationId xmlns="" xmlns:a16="http://schemas.microsoft.com/office/drawing/2014/main" id="{00000000-0008-0000-1E00-0000BE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47" name="Text Box 3">
          <a:extLst>
            <a:ext uri="{FF2B5EF4-FFF2-40B4-BE49-F238E27FC236}">
              <a16:creationId xmlns="" xmlns:a16="http://schemas.microsoft.com/office/drawing/2014/main" id="{00000000-0008-0000-1E00-0000BF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48" name="Text Box 4">
          <a:extLst>
            <a:ext uri="{FF2B5EF4-FFF2-40B4-BE49-F238E27FC236}">
              <a16:creationId xmlns="" xmlns:a16="http://schemas.microsoft.com/office/drawing/2014/main" id="{00000000-0008-0000-1E00-0000C0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49" name="Text Box 3">
          <a:extLst>
            <a:ext uri="{FF2B5EF4-FFF2-40B4-BE49-F238E27FC236}">
              <a16:creationId xmlns="" xmlns:a16="http://schemas.microsoft.com/office/drawing/2014/main" id="{00000000-0008-0000-1E00-0000C1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50" name="Text Box 4">
          <a:extLst>
            <a:ext uri="{FF2B5EF4-FFF2-40B4-BE49-F238E27FC236}">
              <a16:creationId xmlns="" xmlns:a16="http://schemas.microsoft.com/office/drawing/2014/main" id="{00000000-0008-0000-1E00-0000C2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51" name="Text Box 3">
          <a:extLst>
            <a:ext uri="{FF2B5EF4-FFF2-40B4-BE49-F238E27FC236}">
              <a16:creationId xmlns="" xmlns:a16="http://schemas.microsoft.com/office/drawing/2014/main" id="{00000000-0008-0000-1E00-0000C3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52" name="Text Box 4">
          <a:extLst>
            <a:ext uri="{FF2B5EF4-FFF2-40B4-BE49-F238E27FC236}">
              <a16:creationId xmlns="" xmlns:a16="http://schemas.microsoft.com/office/drawing/2014/main" id="{00000000-0008-0000-1E00-0000C4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53" name="Text Box 3">
          <a:extLst>
            <a:ext uri="{FF2B5EF4-FFF2-40B4-BE49-F238E27FC236}">
              <a16:creationId xmlns="" xmlns:a16="http://schemas.microsoft.com/office/drawing/2014/main" id="{00000000-0008-0000-1E00-0000C5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54" name="Text Box 4">
          <a:extLst>
            <a:ext uri="{FF2B5EF4-FFF2-40B4-BE49-F238E27FC236}">
              <a16:creationId xmlns="" xmlns:a16="http://schemas.microsoft.com/office/drawing/2014/main" id="{00000000-0008-0000-1E00-0000C6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55" name="Text Box 3">
          <a:extLst>
            <a:ext uri="{FF2B5EF4-FFF2-40B4-BE49-F238E27FC236}">
              <a16:creationId xmlns="" xmlns:a16="http://schemas.microsoft.com/office/drawing/2014/main" id="{00000000-0008-0000-1E00-0000C7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56" name="Text Box 4">
          <a:extLst>
            <a:ext uri="{FF2B5EF4-FFF2-40B4-BE49-F238E27FC236}">
              <a16:creationId xmlns="" xmlns:a16="http://schemas.microsoft.com/office/drawing/2014/main" id="{00000000-0008-0000-1E00-0000C8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57" name="Text Box 3">
          <a:extLst>
            <a:ext uri="{FF2B5EF4-FFF2-40B4-BE49-F238E27FC236}">
              <a16:creationId xmlns="" xmlns:a16="http://schemas.microsoft.com/office/drawing/2014/main" id="{00000000-0008-0000-1E00-0000C9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58" name="Text Box 4">
          <a:extLst>
            <a:ext uri="{FF2B5EF4-FFF2-40B4-BE49-F238E27FC236}">
              <a16:creationId xmlns="" xmlns:a16="http://schemas.microsoft.com/office/drawing/2014/main" id="{00000000-0008-0000-1E00-0000CA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59" name="Text Box 3">
          <a:extLst>
            <a:ext uri="{FF2B5EF4-FFF2-40B4-BE49-F238E27FC236}">
              <a16:creationId xmlns="" xmlns:a16="http://schemas.microsoft.com/office/drawing/2014/main" id="{00000000-0008-0000-1E00-0000CB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60" name="Text Box 4">
          <a:extLst>
            <a:ext uri="{FF2B5EF4-FFF2-40B4-BE49-F238E27FC236}">
              <a16:creationId xmlns="" xmlns:a16="http://schemas.microsoft.com/office/drawing/2014/main" id="{00000000-0008-0000-1E00-0000CC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61" name="Text Box 3">
          <a:extLst>
            <a:ext uri="{FF2B5EF4-FFF2-40B4-BE49-F238E27FC236}">
              <a16:creationId xmlns="" xmlns:a16="http://schemas.microsoft.com/office/drawing/2014/main" id="{00000000-0008-0000-1E00-0000CD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62" name="Text Box 4">
          <a:extLst>
            <a:ext uri="{FF2B5EF4-FFF2-40B4-BE49-F238E27FC236}">
              <a16:creationId xmlns="" xmlns:a16="http://schemas.microsoft.com/office/drawing/2014/main" id="{00000000-0008-0000-1E00-0000CE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63" name="Text Box 3">
          <a:extLst>
            <a:ext uri="{FF2B5EF4-FFF2-40B4-BE49-F238E27FC236}">
              <a16:creationId xmlns="" xmlns:a16="http://schemas.microsoft.com/office/drawing/2014/main" id="{00000000-0008-0000-1E00-0000CF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64" name="Text Box 4">
          <a:extLst>
            <a:ext uri="{FF2B5EF4-FFF2-40B4-BE49-F238E27FC236}">
              <a16:creationId xmlns="" xmlns:a16="http://schemas.microsoft.com/office/drawing/2014/main" id="{00000000-0008-0000-1E00-0000D0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65" name="Text Box 3">
          <a:extLst>
            <a:ext uri="{FF2B5EF4-FFF2-40B4-BE49-F238E27FC236}">
              <a16:creationId xmlns="" xmlns:a16="http://schemas.microsoft.com/office/drawing/2014/main" id="{00000000-0008-0000-1E00-0000D1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66" name="Text Box 4">
          <a:extLst>
            <a:ext uri="{FF2B5EF4-FFF2-40B4-BE49-F238E27FC236}">
              <a16:creationId xmlns="" xmlns:a16="http://schemas.microsoft.com/office/drawing/2014/main" id="{00000000-0008-0000-1E00-0000D2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67" name="Text Box 3">
          <a:extLst>
            <a:ext uri="{FF2B5EF4-FFF2-40B4-BE49-F238E27FC236}">
              <a16:creationId xmlns="" xmlns:a16="http://schemas.microsoft.com/office/drawing/2014/main" id="{00000000-0008-0000-1E00-0000D3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68" name="Text Box 4">
          <a:extLst>
            <a:ext uri="{FF2B5EF4-FFF2-40B4-BE49-F238E27FC236}">
              <a16:creationId xmlns="" xmlns:a16="http://schemas.microsoft.com/office/drawing/2014/main" id="{00000000-0008-0000-1E00-0000D4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469" name="Text Box 3">
          <a:extLst>
            <a:ext uri="{FF2B5EF4-FFF2-40B4-BE49-F238E27FC236}">
              <a16:creationId xmlns="" xmlns:a16="http://schemas.microsoft.com/office/drawing/2014/main" id="{00000000-0008-0000-1E00-0000D5010000}"/>
            </a:ext>
          </a:extLst>
        </xdr:cNvPr>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470" name="Text Box 4">
          <a:extLst>
            <a:ext uri="{FF2B5EF4-FFF2-40B4-BE49-F238E27FC236}">
              <a16:creationId xmlns="" xmlns:a16="http://schemas.microsoft.com/office/drawing/2014/main" id="{00000000-0008-0000-1E00-0000D6010000}"/>
            </a:ext>
          </a:extLst>
        </xdr:cNvPr>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71" name="Text Box 3">
          <a:extLst>
            <a:ext uri="{FF2B5EF4-FFF2-40B4-BE49-F238E27FC236}">
              <a16:creationId xmlns="" xmlns:a16="http://schemas.microsoft.com/office/drawing/2014/main" id="{00000000-0008-0000-1E00-0000D7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72" name="Text Box 4">
          <a:extLst>
            <a:ext uri="{FF2B5EF4-FFF2-40B4-BE49-F238E27FC236}">
              <a16:creationId xmlns="" xmlns:a16="http://schemas.microsoft.com/office/drawing/2014/main" id="{00000000-0008-0000-1E00-0000D8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73" name="Text Box 3">
          <a:extLst>
            <a:ext uri="{FF2B5EF4-FFF2-40B4-BE49-F238E27FC236}">
              <a16:creationId xmlns="" xmlns:a16="http://schemas.microsoft.com/office/drawing/2014/main" id="{00000000-0008-0000-1E00-0000D9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74" name="Text Box 4">
          <a:extLst>
            <a:ext uri="{FF2B5EF4-FFF2-40B4-BE49-F238E27FC236}">
              <a16:creationId xmlns="" xmlns:a16="http://schemas.microsoft.com/office/drawing/2014/main" id="{00000000-0008-0000-1E00-0000DA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75" name="Text Box 3">
          <a:extLst>
            <a:ext uri="{FF2B5EF4-FFF2-40B4-BE49-F238E27FC236}">
              <a16:creationId xmlns="" xmlns:a16="http://schemas.microsoft.com/office/drawing/2014/main" id="{00000000-0008-0000-1E00-0000DB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76" name="Text Box 4">
          <a:extLst>
            <a:ext uri="{FF2B5EF4-FFF2-40B4-BE49-F238E27FC236}">
              <a16:creationId xmlns="" xmlns:a16="http://schemas.microsoft.com/office/drawing/2014/main" id="{00000000-0008-0000-1E00-0000DC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77" name="Text Box 3">
          <a:extLst>
            <a:ext uri="{FF2B5EF4-FFF2-40B4-BE49-F238E27FC236}">
              <a16:creationId xmlns="" xmlns:a16="http://schemas.microsoft.com/office/drawing/2014/main" id="{00000000-0008-0000-1E00-0000DD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78" name="Text Box 4">
          <a:extLst>
            <a:ext uri="{FF2B5EF4-FFF2-40B4-BE49-F238E27FC236}">
              <a16:creationId xmlns="" xmlns:a16="http://schemas.microsoft.com/office/drawing/2014/main" id="{00000000-0008-0000-1E00-0000DE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79" name="Text Box 3">
          <a:extLst>
            <a:ext uri="{FF2B5EF4-FFF2-40B4-BE49-F238E27FC236}">
              <a16:creationId xmlns="" xmlns:a16="http://schemas.microsoft.com/office/drawing/2014/main" id="{00000000-0008-0000-1E00-0000DF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80" name="Text Box 4">
          <a:extLst>
            <a:ext uri="{FF2B5EF4-FFF2-40B4-BE49-F238E27FC236}">
              <a16:creationId xmlns="" xmlns:a16="http://schemas.microsoft.com/office/drawing/2014/main" id="{00000000-0008-0000-1E00-0000E0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81" name="Text Box 3">
          <a:extLst>
            <a:ext uri="{FF2B5EF4-FFF2-40B4-BE49-F238E27FC236}">
              <a16:creationId xmlns="" xmlns:a16="http://schemas.microsoft.com/office/drawing/2014/main" id="{00000000-0008-0000-1E00-0000E1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82" name="Text Box 4">
          <a:extLst>
            <a:ext uri="{FF2B5EF4-FFF2-40B4-BE49-F238E27FC236}">
              <a16:creationId xmlns="" xmlns:a16="http://schemas.microsoft.com/office/drawing/2014/main" id="{00000000-0008-0000-1E00-0000E2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83" name="Text Box 3">
          <a:extLst>
            <a:ext uri="{FF2B5EF4-FFF2-40B4-BE49-F238E27FC236}">
              <a16:creationId xmlns="" xmlns:a16="http://schemas.microsoft.com/office/drawing/2014/main" id="{00000000-0008-0000-1E00-0000E3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84" name="Text Box 4">
          <a:extLst>
            <a:ext uri="{FF2B5EF4-FFF2-40B4-BE49-F238E27FC236}">
              <a16:creationId xmlns="" xmlns:a16="http://schemas.microsoft.com/office/drawing/2014/main" id="{00000000-0008-0000-1E00-0000E4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85" name="Text Box 3">
          <a:extLst>
            <a:ext uri="{FF2B5EF4-FFF2-40B4-BE49-F238E27FC236}">
              <a16:creationId xmlns="" xmlns:a16="http://schemas.microsoft.com/office/drawing/2014/main" id="{00000000-0008-0000-1E00-0000E5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86" name="Text Box 4">
          <a:extLst>
            <a:ext uri="{FF2B5EF4-FFF2-40B4-BE49-F238E27FC236}">
              <a16:creationId xmlns="" xmlns:a16="http://schemas.microsoft.com/office/drawing/2014/main" id="{00000000-0008-0000-1E00-0000E6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87" name="Text Box 3">
          <a:extLst>
            <a:ext uri="{FF2B5EF4-FFF2-40B4-BE49-F238E27FC236}">
              <a16:creationId xmlns="" xmlns:a16="http://schemas.microsoft.com/office/drawing/2014/main" id="{00000000-0008-0000-1E00-0000E7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88" name="Text Box 4">
          <a:extLst>
            <a:ext uri="{FF2B5EF4-FFF2-40B4-BE49-F238E27FC236}">
              <a16:creationId xmlns="" xmlns:a16="http://schemas.microsoft.com/office/drawing/2014/main" id="{00000000-0008-0000-1E00-0000E8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89" name="Text Box 3">
          <a:extLst>
            <a:ext uri="{FF2B5EF4-FFF2-40B4-BE49-F238E27FC236}">
              <a16:creationId xmlns="" xmlns:a16="http://schemas.microsoft.com/office/drawing/2014/main" id="{00000000-0008-0000-1E00-0000E9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90" name="Text Box 4">
          <a:extLst>
            <a:ext uri="{FF2B5EF4-FFF2-40B4-BE49-F238E27FC236}">
              <a16:creationId xmlns="" xmlns:a16="http://schemas.microsoft.com/office/drawing/2014/main" id="{00000000-0008-0000-1E00-0000EA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91" name="Text Box 3">
          <a:extLst>
            <a:ext uri="{FF2B5EF4-FFF2-40B4-BE49-F238E27FC236}">
              <a16:creationId xmlns="" xmlns:a16="http://schemas.microsoft.com/office/drawing/2014/main" id="{00000000-0008-0000-1E00-0000EB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92" name="Text Box 4">
          <a:extLst>
            <a:ext uri="{FF2B5EF4-FFF2-40B4-BE49-F238E27FC236}">
              <a16:creationId xmlns="" xmlns:a16="http://schemas.microsoft.com/office/drawing/2014/main" id="{00000000-0008-0000-1E00-0000EC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93" name="Text Box 3">
          <a:extLst>
            <a:ext uri="{FF2B5EF4-FFF2-40B4-BE49-F238E27FC236}">
              <a16:creationId xmlns="" xmlns:a16="http://schemas.microsoft.com/office/drawing/2014/main" id="{00000000-0008-0000-1E00-0000ED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94" name="Text Box 4">
          <a:extLst>
            <a:ext uri="{FF2B5EF4-FFF2-40B4-BE49-F238E27FC236}">
              <a16:creationId xmlns="" xmlns:a16="http://schemas.microsoft.com/office/drawing/2014/main" id="{00000000-0008-0000-1E00-0000EE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95" name="Text Box 3">
          <a:extLst>
            <a:ext uri="{FF2B5EF4-FFF2-40B4-BE49-F238E27FC236}">
              <a16:creationId xmlns="" xmlns:a16="http://schemas.microsoft.com/office/drawing/2014/main" id="{00000000-0008-0000-1E00-0000EF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96" name="Text Box 4">
          <a:extLst>
            <a:ext uri="{FF2B5EF4-FFF2-40B4-BE49-F238E27FC236}">
              <a16:creationId xmlns="" xmlns:a16="http://schemas.microsoft.com/office/drawing/2014/main" id="{00000000-0008-0000-1E00-0000F0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97" name="Text Box 3">
          <a:extLst>
            <a:ext uri="{FF2B5EF4-FFF2-40B4-BE49-F238E27FC236}">
              <a16:creationId xmlns="" xmlns:a16="http://schemas.microsoft.com/office/drawing/2014/main" id="{00000000-0008-0000-1E00-0000F1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98" name="Text Box 4">
          <a:extLst>
            <a:ext uri="{FF2B5EF4-FFF2-40B4-BE49-F238E27FC236}">
              <a16:creationId xmlns="" xmlns:a16="http://schemas.microsoft.com/office/drawing/2014/main" id="{00000000-0008-0000-1E00-0000F2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99" name="Text Box 3">
          <a:extLst>
            <a:ext uri="{FF2B5EF4-FFF2-40B4-BE49-F238E27FC236}">
              <a16:creationId xmlns="" xmlns:a16="http://schemas.microsoft.com/office/drawing/2014/main" id="{00000000-0008-0000-1E00-0000F3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00" name="Text Box 4">
          <a:extLst>
            <a:ext uri="{FF2B5EF4-FFF2-40B4-BE49-F238E27FC236}">
              <a16:creationId xmlns="" xmlns:a16="http://schemas.microsoft.com/office/drawing/2014/main" id="{00000000-0008-0000-1E00-0000F4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01" name="Text Box 3">
          <a:extLst>
            <a:ext uri="{FF2B5EF4-FFF2-40B4-BE49-F238E27FC236}">
              <a16:creationId xmlns="" xmlns:a16="http://schemas.microsoft.com/office/drawing/2014/main" id="{00000000-0008-0000-1E00-0000F5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02" name="Text Box 4">
          <a:extLst>
            <a:ext uri="{FF2B5EF4-FFF2-40B4-BE49-F238E27FC236}">
              <a16:creationId xmlns="" xmlns:a16="http://schemas.microsoft.com/office/drawing/2014/main" id="{00000000-0008-0000-1E00-0000F6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03" name="Text Box 3">
          <a:extLst>
            <a:ext uri="{FF2B5EF4-FFF2-40B4-BE49-F238E27FC236}">
              <a16:creationId xmlns="" xmlns:a16="http://schemas.microsoft.com/office/drawing/2014/main" id="{00000000-0008-0000-1E00-0000F7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04" name="Text Box 4">
          <a:extLst>
            <a:ext uri="{FF2B5EF4-FFF2-40B4-BE49-F238E27FC236}">
              <a16:creationId xmlns="" xmlns:a16="http://schemas.microsoft.com/office/drawing/2014/main" id="{00000000-0008-0000-1E00-0000F8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05" name="Text Box 3">
          <a:extLst>
            <a:ext uri="{FF2B5EF4-FFF2-40B4-BE49-F238E27FC236}">
              <a16:creationId xmlns="" xmlns:a16="http://schemas.microsoft.com/office/drawing/2014/main" id="{00000000-0008-0000-1E00-0000F9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06" name="Text Box 4">
          <a:extLst>
            <a:ext uri="{FF2B5EF4-FFF2-40B4-BE49-F238E27FC236}">
              <a16:creationId xmlns="" xmlns:a16="http://schemas.microsoft.com/office/drawing/2014/main" id="{00000000-0008-0000-1E00-0000FA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07" name="Text Box 3">
          <a:extLst>
            <a:ext uri="{FF2B5EF4-FFF2-40B4-BE49-F238E27FC236}">
              <a16:creationId xmlns="" xmlns:a16="http://schemas.microsoft.com/office/drawing/2014/main" id="{00000000-0008-0000-1E00-0000FB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08" name="Text Box 4">
          <a:extLst>
            <a:ext uri="{FF2B5EF4-FFF2-40B4-BE49-F238E27FC236}">
              <a16:creationId xmlns="" xmlns:a16="http://schemas.microsoft.com/office/drawing/2014/main" id="{00000000-0008-0000-1E00-0000FC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09" name="Text Box 3">
          <a:extLst>
            <a:ext uri="{FF2B5EF4-FFF2-40B4-BE49-F238E27FC236}">
              <a16:creationId xmlns="" xmlns:a16="http://schemas.microsoft.com/office/drawing/2014/main" id="{00000000-0008-0000-1E00-0000FD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10" name="Text Box 4">
          <a:extLst>
            <a:ext uri="{FF2B5EF4-FFF2-40B4-BE49-F238E27FC236}">
              <a16:creationId xmlns="" xmlns:a16="http://schemas.microsoft.com/office/drawing/2014/main" id="{00000000-0008-0000-1E00-0000FE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11" name="Text Box 3">
          <a:extLst>
            <a:ext uri="{FF2B5EF4-FFF2-40B4-BE49-F238E27FC236}">
              <a16:creationId xmlns="" xmlns:a16="http://schemas.microsoft.com/office/drawing/2014/main" id="{00000000-0008-0000-1E00-0000FF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12" name="Text Box 4">
          <a:extLst>
            <a:ext uri="{FF2B5EF4-FFF2-40B4-BE49-F238E27FC236}">
              <a16:creationId xmlns="" xmlns:a16="http://schemas.microsoft.com/office/drawing/2014/main" id="{00000000-0008-0000-1E00-00000002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513" name="Text Box 3">
          <a:extLst>
            <a:ext uri="{FF2B5EF4-FFF2-40B4-BE49-F238E27FC236}">
              <a16:creationId xmlns="" xmlns:a16="http://schemas.microsoft.com/office/drawing/2014/main" id="{00000000-0008-0000-1E00-000001020000}"/>
            </a:ext>
          </a:extLst>
        </xdr:cNvPr>
        <xdr:cNvSpPr txBox="1">
          <a:spLocks noChangeArrowheads="1"/>
        </xdr:cNvSpPr>
      </xdr:nvSpPr>
      <xdr:spPr bwMode="auto">
        <a:xfrm>
          <a:off x="99781614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650" name="Text Box 3">
          <a:extLst>
            <a:ext uri="{FF2B5EF4-FFF2-40B4-BE49-F238E27FC236}">
              <a16:creationId xmlns="" xmlns:a16="http://schemas.microsoft.com/office/drawing/2014/main" id="{00000000-0008-0000-1E00-00008A020000}"/>
            </a:ext>
          </a:extLst>
        </xdr:cNvPr>
        <xdr:cNvSpPr txBox="1">
          <a:spLocks noChangeArrowheads="1"/>
        </xdr:cNvSpPr>
      </xdr:nvSpPr>
      <xdr:spPr bwMode="auto">
        <a:xfrm>
          <a:off x="99781804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651" name="Text Box 4">
          <a:extLst>
            <a:ext uri="{FF2B5EF4-FFF2-40B4-BE49-F238E27FC236}">
              <a16:creationId xmlns="" xmlns:a16="http://schemas.microsoft.com/office/drawing/2014/main" id="{00000000-0008-0000-1E00-00008B020000}"/>
            </a:ext>
          </a:extLst>
        </xdr:cNvPr>
        <xdr:cNvSpPr txBox="1">
          <a:spLocks noChangeArrowheads="1"/>
        </xdr:cNvSpPr>
      </xdr:nvSpPr>
      <xdr:spPr bwMode="auto">
        <a:xfrm>
          <a:off x="99775518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52" name="Text Box 3">
          <a:extLst>
            <a:ext uri="{FF2B5EF4-FFF2-40B4-BE49-F238E27FC236}">
              <a16:creationId xmlns="" xmlns:a16="http://schemas.microsoft.com/office/drawing/2014/main" id="{00000000-0008-0000-1E00-00008C02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53" name="Text Box 4">
          <a:extLst>
            <a:ext uri="{FF2B5EF4-FFF2-40B4-BE49-F238E27FC236}">
              <a16:creationId xmlns="" xmlns:a16="http://schemas.microsoft.com/office/drawing/2014/main" id="{00000000-0008-0000-1E00-00008D020000}"/>
            </a:ext>
          </a:extLst>
        </xdr:cNvPr>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54" name="Text Box 3">
          <a:extLst>
            <a:ext uri="{FF2B5EF4-FFF2-40B4-BE49-F238E27FC236}">
              <a16:creationId xmlns="" xmlns:a16="http://schemas.microsoft.com/office/drawing/2014/main" id="{00000000-0008-0000-1E00-00008E02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55" name="Text Box 4">
          <a:extLst>
            <a:ext uri="{FF2B5EF4-FFF2-40B4-BE49-F238E27FC236}">
              <a16:creationId xmlns="" xmlns:a16="http://schemas.microsoft.com/office/drawing/2014/main" id="{00000000-0008-0000-1E00-00008F020000}"/>
            </a:ext>
          </a:extLst>
        </xdr:cNvPr>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56" name="Text Box 3">
          <a:extLst>
            <a:ext uri="{FF2B5EF4-FFF2-40B4-BE49-F238E27FC236}">
              <a16:creationId xmlns="" xmlns:a16="http://schemas.microsoft.com/office/drawing/2014/main" id="{00000000-0008-0000-1E00-000090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57" name="Text Box 4">
          <a:extLst>
            <a:ext uri="{FF2B5EF4-FFF2-40B4-BE49-F238E27FC236}">
              <a16:creationId xmlns="" xmlns:a16="http://schemas.microsoft.com/office/drawing/2014/main" id="{00000000-0008-0000-1E00-000091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58" name="Text Box 3">
          <a:extLst>
            <a:ext uri="{FF2B5EF4-FFF2-40B4-BE49-F238E27FC236}">
              <a16:creationId xmlns="" xmlns:a16="http://schemas.microsoft.com/office/drawing/2014/main" id="{00000000-0008-0000-1E00-00009202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59" name="Text Box 4">
          <a:extLst>
            <a:ext uri="{FF2B5EF4-FFF2-40B4-BE49-F238E27FC236}">
              <a16:creationId xmlns="" xmlns:a16="http://schemas.microsoft.com/office/drawing/2014/main" id="{00000000-0008-0000-1E00-000093020000}"/>
            </a:ext>
          </a:extLst>
        </xdr:cNvPr>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60" name="Text Box 3">
          <a:extLst>
            <a:ext uri="{FF2B5EF4-FFF2-40B4-BE49-F238E27FC236}">
              <a16:creationId xmlns="" xmlns:a16="http://schemas.microsoft.com/office/drawing/2014/main" id="{00000000-0008-0000-1E00-000094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61" name="Text Box 4">
          <a:extLst>
            <a:ext uri="{FF2B5EF4-FFF2-40B4-BE49-F238E27FC236}">
              <a16:creationId xmlns="" xmlns:a16="http://schemas.microsoft.com/office/drawing/2014/main" id="{00000000-0008-0000-1E00-000095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62" name="Text Box 3">
          <a:extLst>
            <a:ext uri="{FF2B5EF4-FFF2-40B4-BE49-F238E27FC236}">
              <a16:creationId xmlns="" xmlns:a16="http://schemas.microsoft.com/office/drawing/2014/main" id="{00000000-0008-0000-1E00-000096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63" name="Text Box 4">
          <a:extLst>
            <a:ext uri="{FF2B5EF4-FFF2-40B4-BE49-F238E27FC236}">
              <a16:creationId xmlns="" xmlns:a16="http://schemas.microsoft.com/office/drawing/2014/main" id="{00000000-0008-0000-1E00-000097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64" name="Text Box 3">
          <a:extLst>
            <a:ext uri="{FF2B5EF4-FFF2-40B4-BE49-F238E27FC236}">
              <a16:creationId xmlns="" xmlns:a16="http://schemas.microsoft.com/office/drawing/2014/main" id="{00000000-0008-0000-1E00-000098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65" name="Text Box 4">
          <a:extLst>
            <a:ext uri="{FF2B5EF4-FFF2-40B4-BE49-F238E27FC236}">
              <a16:creationId xmlns="" xmlns:a16="http://schemas.microsoft.com/office/drawing/2014/main" id="{00000000-0008-0000-1E00-000099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66" name="Text Box 3">
          <a:extLst>
            <a:ext uri="{FF2B5EF4-FFF2-40B4-BE49-F238E27FC236}">
              <a16:creationId xmlns="" xmlns:a16="http://schemas.microsoft.com/office/drawing/2014/main" id="{00000000-0008-0000-1E00-00009A02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67" name="Text Box 4">
          <a:extLst>
            <a:ext uri="{FF2B5EF4-FFF2-40B4-BE49-F238E27FC236}">
              <a16:creationId xmlns="" xmlns:a16="http://schemas.microsoft.com/office/drawing/2014/main" id="{00000000-0008-0000-1E00-00009B020000}"/>
            </a:ext>
          </a:extLst>
        </xdr:cNvPr>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68" name="Text Box 3">
          <a:extLst>
            <a:ext uri="{FF2B5EF4-FFF2-40B4-BE49-F238E27FC236}">
              <a16:creationId xmlns="" xmlns:a16="http://schemas.microsoft.com/office/drawing/2014/main" id="{00000000-0008-0000-1E00-00009C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69" name="Text Box 4">
          <a:extLst>
            <a:ext uri="{FF2B5EF4-FFF2-40B4-BE49-F238E27FC236}">
              <a16:creationId xmlns="" xmlns:a16="http://schemas.microsoft.com/office/drawing/2014/main" id="{00000000-0008-0000-1E00-00009D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70" name="Text Box 3">
          <a:extLst>
            <a:ext uri="{FF2B5EF4-FFF2-40B4-BE49-F238E27FC236}">
              <a16:creationId xmlns="" xmlns:a16="http://schemas.microsoft.com/office/drawing/2014/main" id="{00000000-0008-0000-1E00-00009E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71" name="Text Box 4">
          <a:extLst>
            <a:ext uri="{FF2B5EF4-FFF2-40B4-BE49-F238E27FC236}">
              <a16:creationId xmlns="" xmlns:a16="http://schemas.microsoft.com/office/drawing/2014/main" id="{00000000-0008-0000-1E00-00009F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72" name="Text Box 3">
          <a:extLst>
            <a:ext uri="{FF2B5EF4-FFF2-40B4-BE49-F238E27FC236}">
              <a16:creationId xmlns="" xmlns:a16="http://schemas.microsoft.com/office/drawing/2014/main" id="{00000000-0008-0000-1E00-0000A0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73" name="Text Box 4">
          <a:extLst>
            <a:ext uri="{FF2B5EF4-FFF2-40B4-BE49-F238E27FC236}">
              <a16:creationId xmlns="" xmlns:a16="http://schemas.microsoft.com/office/drawing/2014/main" id="{00000000-0008-0000-1E00-0000A1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74" name="Text Box 3">
          <a:extLst>
            <a:ext uri="{FF2B5EF4-FFF2-40B4-BE49-F238E27FC236}">
              <a16:creationId xmlns="" xmlns:a16="http://schemas.microsoft.com/office/drawing/2014/main" id="{00000000-0008-0000-1E00-0000A2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75" name="Text Box 4">
          <a:extLst>
            <a:ext uri="{FF2B5EF4-FFF2-40B4-BE49-F238E27FC236}">
              <a16:creationId xmlns="" xmlns:a16="http://schemas.microsoft.com/office/drawing/2014/main" id="{00000000-0008-0000-1E00-0000A3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76" name="Text Box 3">
          <a:extLst>
            <a:ext uri="{FF2B5EF4-FFF2-40B4-BE49-F238E27FC236}">
              <a16:creationId xmlns="" xmlns:a16="http://schemas.microsoft.com/office/drawing/2014/main" id="{00000000-0008-0000-1E00-0000A4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77" name="Text Box 4">
          <a:extLst>
            <a:ext uri="{FF2B5EF4-FFF2-40B4-BE49-F238E27FC236}">
              <a16:creationId xmlns="" xmlns:a16="http://schemas.microsoft.com/office/drawing/2014/main" id="{00000000-0008-0000-1E00-0000A5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78" name="Text Box 3">
          <a:extLst>
            <a:ext uri="{FF2B5EF4-FFF2-40B4-BE49-F238E27FC236}">
              <a16:creationId xmlns="" xmlns:a16="http://schemas.microsoft.com/office/drawing/2014/main" id="{00000000-0008-0000-1E00-0000A6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79" name="Text Box 4">
          <a:extLst>
            <a:ext uri="{FF2B5EF4-FFF2-40B4-BE49-F238E27FC236}">
              <a16:creationId xmlns="" xmlns:a16="http://schemas.microsoft.com/office/drawing/2014/main" id="{00000000-0008-0000-1E00-0000A7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80" name="Text Box 3">
          <a:extLst>
            <a:ext uri="{FF2B5EF4-FFF2-40B4-BE49-F238E27FC236}">
              <a16:creationId xmlns="" xmlns:a16="http://schemas.microsoft.com/office/drawing/2014/main" id="{00000000-0008-0000-1E00-0000A802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81" name="Text Box 4">
          <a:extLst>
            <a:ext uri="{FF2B5EF4-FFF2-40B4-BE49-F238E27FC236}">
              <a16:creationId xmlns="" xmlns:a16="http://schemas.microsoft.com/office/drawing/2014/main" id="{00000000-0008-0000-1E00-0000A9020000}"/>
            </a:ext>
          </a:extLst>
        </xdr:cNvPr>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82" name="Text Box 3">
          <a:extLst>
            <a:ext uri="{FF2B5EF4-FFF2-40B4-BE49-F238E27FC236}">
              <a16:creationId xmlns="" xmlns:a16="http://schemas.microsoft.com/office/drawing/2014/main" id="{00000000-0008-0000-1E00-0000AA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83" name="Text Box 4">
          <a:extLst>
            <a:ext uri="{FF2B5EF4-FFF2-40B4-BE49-F238E27FC236}">
              <a16:creationId xmlns="" xmlns:a16="http://schemas.microsoft.com/office/drawing/2014/main" id="{00000000-0008-0000-1E00-0000AB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84" name="Text Box 3">
          <a:extLst>
            <a:ext uri="{FF2B5EF4-FFF2-40B4-BE49-F238E27FC236}">
              <a16:creationId xmlns="" xmlns:a16="http://schemas.microsoft.com/office/drawing/2014/main" id="{00000000-0008-0000-1E00-0000AC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85" name="Text Box 4">
          <a:extLst>
            <a:ext uri="{FF2B5EF4-FFF2-40B4-BE49-F238E27FC236}">
              <a16:creationId xmlns="" xmlns:a16="http://schemas.microsoft.com/office/drawing/2014/main" id="{00000000-0008-0000-1E00-0000AD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86" name="Text Box 3">
          <a:extLst>
            <a:ext uri="{FF2B5EF4-FFF2-40B4-BE49-F238E27FC236}">
              <a16:creationId xmlns="" xmlns:a16="http://schemas.microsoft.com/office/drawing/2014/main" id="{00000000-0008-0000-1E00-0000AE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87" name="Text Box 4">
          <a:extLst>
            <a:ext uri="{FF2B5EF4-FFF2-40B4-BE49-F238E27FC236}">
              <a16:creationId xmlns="" xmlns:a16="http://schemas.microsoft.com/office/drawing/2014/main" id="{00000000-0008-0000-1E00-0000AF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88" name="Text Box 3">
          <a:extLst>
            <a:ext uri="{FF2B5EF4-FFF2-40B4-BE49-F238E27FC236}">
              <a16:creationId xmlns="" xmlns:a16="http://schemas.microsoft.com/office/drawing/2014/main" id="{00000000-0008-0000-1E00-0000B0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89" name="Text Box 4">
          <a:extLst>
            <a:ext uri="{FF2B5EF4-FFF2-40B4-BE49-F238E27FC236}">
              <a16:creationId xmlns="" xmlns:a16="http://schemas.microsoft.com/office/drawing/2014/main" id="{00000000-0008-0000-1E00-0000B1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90" name="Text Box 3">
          <a:extLst>
            <a:ext uri="{FF2B5EF4-FFF2-40B4-BE49-F238E27FC236}">
              <a16:creationId xmlns="" xmlns:a16="http://schemas.microsoft.com/office/drawing/2014/main" id="{00000000-0008-0000-1E00-0000B2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91" name="Text Box 4">
          <a:extLst>
            <a:ext uri="{FF2B5EF4-FFF2-40B4-BE49-F238E27FC236}">
              <a16:creationId xmlns="" xmlns:a16="http://schemas.microsoft.com/office/drawing/2014/main" id="{00000000-0008-0000-1E00-0000B3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92" name="Text Box 3">
          <a:extLst>
            <a:ext uri="{FF2B5EF4-FFF2-40B4-BE49-F238E27FC236}">
              <a16:creationId xmlns="" xmlns:a16="http://schemas.microsoft.com/office/drawing/2014/main" id="{00000000-0008-0000-1E00-0000B4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93" name="Text Box 4">
          <a:extLst>
            <a:ext uri="{FF2B5EF4-FFF2-40B4-BE49-F238E27FC236}">
              <a16:creationId xmlns="" xmlns:a16="http://schemas.microsoft.com/office/drawing/2014/main" id="{00000000-0008-0000-1E00-0000B5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94" name="Text Box 3">
          <a:extLst>
            <a:ext uri="{FF2B5EF4-FFF2-40B4-BE49-F238E27FC236}">
              <a16:creationId xmlns="" xmlns:a16="http://schemas.microsoft.com/office/drawing/2014/main" id="{00000000-0008-0000-1E00-0000B6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95" name="Text Box 4">
          <a:extLst>
            <a:ext uri="{FF2B5EF4-FFF2-40B4-BE49-F238E27FC236}">
              <a16:creationId xmlns="" xmlns:a16="http://schemas.microsoft.com/office/drawing/2014/main" id="{00000000-0008-0000-1E00-0000B7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96" name="Text Box 3">
          <a:extLst>
            <a:ext uri="{FF2B5EF4-FFF2-40B4-BE49-F238E27FC236}">
              <a16:creationId xmlns="" xmlns:a16="http://schemas.microsoft.com/office/drawing/2014/main" id="{00000000-0008-0000-1E00-0000B8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97" name="Text Box 4">
          <a:extLst>
            <a:ext uri="{FF2B5EF4-FFF2-40B4-BE49-F238E27FC236}">
              <a16:creationId xmlns="" xmlns:a16="http://schemas.microsoft.com/office/drawing/2014/main" id="{00000000-0008-0000-1E00-0000B9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98" name="Text Box 3">
          <a:extLst>
            <a:ext uri="{FF2B5EF4-FFF2-40B4-BE49-F238E27FC236}">
              <a16:creationId xmlns="" xmlns:a16="http://schemas.microsoft.com/office/drawing/2014/main" id="{00000000-0008-0000-1E00-0000BA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99" name="Text Box 4">
          <a:extLst>
            <a:ext uri="{FF2B5EF4-FFF2-40B4-BE49-F238E27FC236}">
              <a16:creationId xmlns="" xmlns:a16="http://schemas.microsoft.com/office/drawing/2014/main" id="{00000000-0008-0000-1E00-0000BB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00" name="Text Box 3">
          <a:extLst>
            <a:ext uri="{FF2B5EF4-FFF2-40B4-BE49-F238E27FC236}">
              <a16:creationId xmlns="" xmlns:a16="http://schemas.microsoft.com/office/drawing/2014/main" id="{00000000-0008-0000-1E00-0000BC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01" name="Text Box 4">
          <a:extLst>
            <a:ext uri="{FF2B5EF4-FFF2-40B4-BE49-F238E27FC236}">
              <a16:creationId xmlns="" xmlns:a16="http://schemas.microsoft.com/office/drawing/2014/main" id="{00000000-0008-0000-1E00-0000BD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02" name="Text Box 3">
          <a:extLst>
            <a:ext uri="{FF2B5EF4-FFF2-40B4-BE49-F238E27FC236}">
              <a16:creationId xmlns="" xmlns:a16="http://schemas.microsoft.com/office/drawing/2014/main" id="{00000000-0008-0000-1E00-0000BE02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03" name="Text Box 4">
          <a:extLst>
            <a:ext uri="{FF2B5EF4-FFF2-40B4-BE49-F238E27FC236}">
              <a16:creationId xmlns="" xmlns:a16="http://schemas.microsoft.com/office/drawing/2014/main" id="{00000000-0008-0000-1E00-0000BF020000}"/>
            </a:ext>
          </a:extLst>
        </xdr:cNvPr>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04" name="Text Box 3">
          <a:extLst>
            <a:ext uri="{FF2B5EF4-FFF2-40B4-BE49-F238E27FC236}">
              <a16:creationId xmlns="" xmlns:a16="http://schemas.microsoft.com/office/drawing/2014/main" id="{00000000-0008-0000-1E00-0000C0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05" name="Text Box 4">
          <a:extLst>
            <a:ext uri="{FF2B5EF4-FFF2-40B4-BE49-F238E27FC236}">
              <a16:creationId xmlns="" xmlns:a16="http://schemas.microsoft.com/office/drawing/2014/main" id="{00000000-0008-0000-1E00-0000C1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06" name="Text Box 3">
          <a:extLst>
            <a:ext uri="{FF2B5EF4-FFF2-40B4-BE49-F238E27FC236}">
              <a16:creationId xmlns="" xmlns:a16="http://schemas.microsoft.com/office/drawing/2014/main" id="{00000000-0008-0000-1E00-0000C2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07" name="Text Box 4">
          <a:extLst>
            <a:ext uri="{FF2B5EF4-FFF2-40B4-BE49-F238E27FC236}">
              <a16:creationId xmlns="" xmlns:a16="http://schemas.microsoft.com/office/drawing/2014/main" id="{00000000-0008-0000-1E00-0000C3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08" name="Text Box 3">
          <a:extLst>
            <a:ext uri="{FF2B5EF4-FFF2-40B4-BE49-F238E27FC236}">
              <a16:creationId xmlns="" xmlns:a16="http://schemas.microsoft.com/office/drawing/2014/main" id="{00000000-0008-0000-1E00-0000C4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09" name="Text Box 4">
          <a:extLst>
            <a:ext uri="{FF2B5EF4-FFF2-40B4-BE49-F238E27FC236}">
              <a16:creationId xmlns="" xmlns:a16="http://schemas.microsoft.com/office/drawing/2014/main" id="{00000000-0008-0000-1E00-0000C5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10" name="Text Box 3">
          <a:extLst>
            <a:ext uri="{FF2B5EF4-FFF2-40B4-BE49-F238E27FC236}">
              <a16:creationId xmlns="" xmlns:a16="http://schemas.microsoft.com/office/drawing/2014/main" id="{00000000-0008-0000-1E00-0000C6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11" name="Text Box 4">
          <a:extLst>
            <a:ext uri="{FF2B5EF4-FFF2-40B4-BE49-F238E27FC236}">
              <a16:creationId xmlns="" xmlns:a16="http://schemas.microsoft.com/office/drawing/2014/main" id="{00000000-0008-0000-1E00-0000C7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12" name="Text Box 3">
          <a:extLst>
            <a:ext uri="{FF2B5EF4-FFF2-40B4-BE49-F238E27FC236}">
              <a16:creationId xmlns="" xmlns:a16="http://schemas.microsoft.com/office/drawing/2014/main" id="{00000000-0008-0000-1E00-0000C8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13" name="Text Box 4">
          <a:extLst>
            <a:ext uri="{FF2B5EF4-FFF2-40B4-BE49-F238E27FC236}">
              <a16:creationId xmlns="" xmlns:a16="http://schemas.microsoft.com/office/drawing/2014/main" id="{00000000-0008-0000-1E00-0000C9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14" name="Text Box 3">
          <a:extLst>
            <a:ext uri="{FF2B5EF4-FFF2-40B4-BE49-F238E27FC236}">
              <a16:creationId xmlns="" xmlns:a16="http://schemas.microsoft.com/office/drawing/2014/main" id="{00000000-0008-0000-1E00-0000CA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15" name="Text Box 4">
          <a:extLst>
            <a:ext uri="{FF2B5EF4-FFF2-40B4-BE49-F238E27FC236}">
              <a16:creationId xmlns="" xmlns:a16="http://schemas.microsoft.com/office/drawing/2014/main" id="{00000000-0008-0000-1E00-0000CB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16" name="Text Box 3">
          <a:extLst>
            <a:ext uri="{FF2B5EF4-FFF2-40B4-BE49-F238E27FC236}">
              <a16:creationId xmlns="" xmlns:a16="http://schemas.microsoft.com/office/drawing/2014/main" id="{00000000-0008-0000-1E00-0000CC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17" name="Text Box 4">
          <a:extLst>
            <a:ext uri="{FF2B5EF4-FFF2-40B4-BE49-F238E27FC236}">
              <a16:creationId xmlns="" xmlns:a16="http://schemas.microsoft.com/office/drawing/2014/main" id="{00000000-0008-0000-1E00-0000CD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18" name="Text Box 3">
          <a:extLst>
            <a:ext uri="{FF2B5EF4-FFF2-40B4-BE49-F238E27FC236}">
              <a16:creationId xmlns="" xmlns:a16="http://schemas.microsoft.com/office/drawing/2014/main" id="{00000000-0008-0000-1E00-0000CE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19" name="Text Box 4">
          <a:extLst>
            <a:ext uri="{FF2B5EF4-FFF2-40B4-BE49-F238E27FC236}">
              <a16:creationId xmlns="" xmlns:a16="http://schemas.microsoft.com/office/drawing/2014/main" id="{00000000-0008-0000-1E00-0000CF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20" name="Text Box 3">
          <a:extLst>
            <a:ext uri="{FF2B5EF4-FFF2-40B4-BE49-F238E27FC236}">
              <a16:creationId xmlns="" xmlns:a16="http://schemas.microsoft.com/office/drawing/2014/main" id="{00000000-0008-0000-1E00-0000D0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21" name="Text Box 4">
          <a:extLst>
            <a:ext uri="{FF2B5EF4-FFF2-40B4-BE49-F238E27FC236}">
              <a16:creationId xmlns="" xmlns:a16="http://schemas.microsoft.com/office/drawing/2014/main" id="{00000000-0008-0000-1E00-0000D1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22" name="Text Box 3">
          <a:extLst>
            <a:ext uri="{FF2B5EF4-FFF2-40B4-BE49-F238E27FC236}">
              <a16:creationId xmlns="" xmlns:a16="http://schemas.microsoft.com/office/drawing/2014/main" id="{00000000-0008-0000-1E00-0000D2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23" name="Text Box 4">
          <a:extLst>
            <a:ext uri="{FF2B5EF4-FFF2-40B4-BE49-F238E27FC236}">
              <a16:creationId xmlns="" xmlns:a16="http://schemas.microsoft.com/office/drawing/2014/main" id="{00000000-0008-0000-1E00-0000D3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24" name="Text Box 3">
          <a:extLst>
            <a:ext uri="{FF2B5EF4-FFF2-40B4-BE49-F238E27FC236}">
              <a16:creationId xmlns="" xmlns:a16="http://schemas.microsoft.com/office/drawing/2014/main" id="{00000000-0008-0000-1E00-0000D4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25" name="Text Box 4">
          <a:extLst>
            <a:ext uri="{FF2B5EF4-FFF2-40B4-BE49-F238E27FC236}">
              <a16:creationId xmlns="" xmlns:a16="http://schemas.microsoft.com/office/drawing/2014/main" id="{00000000-0008-0000-1E00-0000D5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26" name="Text Box 3">
          <a:extLst>
            <a:ext uri="{FF2B5EF4-FFF2-40B4-BE49-F238E27FC236}">
              <a16:creationId xmlns="" xmlns:a16="http://schemas.microsoft.com/office/drawing/2014/main" id="{00000000-0008-0000-1E00-0000D6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27" name="Text Box 4">
          <a:extLst>
            <a:ext uri="{FF2B5EF4-FFF2-40B4-BE49-F238E27FC236}">
              <a16:creationId xmlns="" xmlns:a16="http://schemas.microsoft.com/office/drawing/2014/main" id="{00000000-0008-0000-1E00-0000D7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28" name="Text Box 3">
          <a:extLst>
            <a:ext uri="{FF2B5EF4-FFF2-40B4-BE49-F238E27FC236}">
              <a16:creationId xmlns="" xmlns:a16="http://schemas.microsoft.com/office/drawing/2014/main" id="{00000000-0008-0000-1E00-0000D8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29" name="Text Box 4">
          <a:extLst>
            <a:ext uri="{FF2B5EF4-FFF2-40B4-BE49-F238E27FC236}">
              <a16:creationId xmlns="" xmlns:a16="http://schemas.microsoft.com/office/drawing/2014/main" id="{00000000-0008-0000-1E00-0000D9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30" name="Text Box 3">
          <a:extLst>
            <a:ext uri="{FF2B5EF4-FFF2-40B4-BE49-F238E27FC236}">
              <a16:creationId xmlns="" xmlns:a16="http://schemas.microsoft.com/office/drawing/2014/main" id="{00000000-0008-0000-1E00-0000DA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31" name="Text Box 4">
          <a:extLst>
            <a:ext uri="{FF2B5EF4-FFF2-40B4-BE49-F238E27FC236}">
              <a16:creationId xmlns="" xmlns:a16="http://schemas.microsoft.com/office/drawing/2014/main" id="{00000000-0008-0000-1E00-0000DB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32" name="Text Box 3">
          <a:extLst>
            <a:ext uri="{FF2B5EF4-FFF2-40B4-BE49-F238E27FC236}">
              <a16:creationId xmlns="" xmlns:a16="http://schemas.microsoft.com/office/drawing/2014/main" id="{00000000-0008-0000-1E00-0000DC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33" name="Text Box 4">
          <a:extLst>
            <a:ext uri="{FF2B5EF4-FFF2-40B4-BE49-F238E27FC236}">
              <a16:creationId xmlns="" xmlns:a16="http://schemas.microsoft.com/office/drawing/2014/main" id="{00000000-0008-0000-1E00-0000DD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34" name="Text Box 3">
          <a:extLst>
            <a:ext uri="{FF2B5EF4-FFF2-40B4-BE49-F238E27FC236}">
              <a16:creationId xmlns="" xmlns:a16="http://schemas.microsoft.com/office/drawing/2014/main" id="{00000000-0008-0000-1E00-0000DE02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35" name="Text Box 4">
          <a:extLst>
            <a:ext uri="{FF2B5EF4-FFF2-40B4-BE49-F238E27FC236}">
              <a16:creationId xmlns="" xmlns:a16="http://schemas.microsoft.com/office/drawing/2014/main" id="{00000000-0008-0000-1E00-0000DF020000}"/>
            </a:ext>
          </a:extLst>
        </xdr:cNvPr>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36" name="Text Box 3">
          <a:extLst>
            <a:ext uri="{FF2B5EF4-FFF2-40B4-BE49-F238E27FC236}">
              <a16:creationId xmlns="" xmlns:a16="http://schemas.microsoft.com/office/drawing/2014/main" id="{00000000-0008-0000-1E00-0000E0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37" name="Text Box 4">
          <a:extLst>
            <a:ext uri="{FF2B5EF4-FFF2-40B4-BE49-F238E27FC236}">
              <a16:creationId xmlns="" xmlns:a16="http://schemas.microsoft.com/office/drawing/2014/main" id="{00000000-0008-0000-1E00-0000E1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38" name="Text Box 3">
          <a:extLst>
            <a:ext uri="{FF2B5EF4-FFF2-40B4-BE49-F238E27FC236}">
              <a16:creationId xmlns="" xmlns:a16="http://schemas.microsoft.com/office/drawing/2014/main" id="{00000000-0008-0000-1E00-0000E2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39" name="Text Box 4">
          <a:extLst>
            <a:ext uri="{FF2B5EF4-FFF2-40B4-BE49-F238E27FC236}">
              <a16:creationId xmlns="" xmlns:a16="http://schemas.microsoft.com/office/drawing/2014/main" id="{00000000-0008-0000-1E00-0000E3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40" name="Text Box 3">
          <a:extLst>
            <a:ext uri="{FF2B5EF4-FFF2-40B4-BE49-F238E27FC236}">
              <a16:creationId xmlns="" xmlns:a16="http://schemas.microsoft.com/office/drawing/2014/main" id="{00000000-0008-0000-1E00-0000E4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41" name="Text Box 4">
          <a:extLst>
            <a:ext uri="{FF2B5EF4-FFF2-40B4-BE49-F238E27FC236}">
              <a16:creationId xmlns="" xmlns:a16="http://schemas.microsoft.com/office/drawing/2014/main" id="{00000000-0008-0000-1E00-0000E5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42" name="Text Box 3">
          <a:extLst>
            <a:ext uri="{FF2B5EF4-FFF2-40B4-BE49-F238E27FC236}">
              <a16:creationId xmlns="" xmlns:a16="http://schemas.microsoft.com/office/drawing/2014/main" id="{00000000-0008-0000-1E00-0000E6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43" name="Text Box 4">
          <a:extLst>
            <a:ext uri="{FF2B5EF4-FFF2-40B4-BE49-F238E27FC236}">
              <a16:creationId xmlns="" xmlns:a16="http://schemas.microsoft.com/office/drawing/2014/main" id="{00000000-0008-0000-1E00-0000E7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44" name="Text Box 3">
          <a:extLst>
            <a:ext uri="{FF2B5EF4-FFF2-40B4-BE49-F238E27FC236}">
              <a16:creationId xmlns="" xmlns:a16="http://schemas.microsoft.com/office/drawing/2014/main" id="{00000000-0008-0000-1E00-0000E8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45" name="Text Box 4">
          <a:extLst>
            <a:ext uri="{FF2B5EF4-FFF2-40B4-BE49-F238E27FC236}">
              <a16:creationId xmlns="" xmlns:a16="http://schemas.microsoft.com/office/drawing/2014/main" id="{00000000-0008-0000-1E00-0000E9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46" name="Text Box 3">
          <a:extLst>
            <a:ext uri="{FF2B5EF4-FFF2-40B4-BE49-F238E27FC236}">
              <a16:creationId xmlns="" xmlns:a16="http://schemas.microsoft.com/office/drawing/2014/main" id="{00000000-0008-0000-1E00-0000EA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47" name="Text Box 4">
          <a:extLst>
            <a:ext uri="{FF2B5EF4-FFF2-40B4-BE49-F238E27FC236}">
              <a16:creationId xmlns="" xmlns:a16="http://schemas.microsoft.com/office/drawing/2014/main" id="{00000000-0008-0000-1E00-0000EB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48" name="Text Box 3">
          <a:extLst>
            <a:ext uri="{FF2B5EF4-FFF2-40B4-BE49-F238E27FC236}">
              <a16:creationId xmlns="" xmlns:a16="http://schemas.microsoft.com/office/drawing/2014/main" id="{00000000-0008-0000-1E00-0000EC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49" name="Text Box 4">
          <a:extLst>
            <a:ext uri="{FF2B5EF4-FFF2-40B4-BE49-F238E27FC236}">
              <a16:creationId xmlns="" xmlns:a16="http://schemas.microsoft.com/office/drawing/2014/main" id="{00000000-0008-0000-1E00-0000ED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50" name="Text Box 3">
          <a:extLst>
            <a:ext uri="{FF2B5EF4-FFF2-40B4-BE49-F238E27FC236}">
              <a16:creationId xmlns="" xmlns:a16="http://schemas.microsoft.com/office/drawing/2014/main" id="{00000000-0008-0000-1E00-0000EE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51" name="Text Box 4">
          <a:extLst>
            <a:ext uri="{FF2B5EF4-FFF2-40B4-BE49-F238E27FC236}">
              <a16:creationId xmlns="" xmlns:a16="http://schemas.microsoft.com/office/drawing/2014/main" id="{00000000-0008-0000-1E00-0000EF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52" name="Text Box 3">
          <a:extLst>
            <a:ext uri="{FF2B5EF4-FFF2-40B4-BE49-F238E27FC236}">
              <a16:creationId xmlns="" xmlns:a16="http://schemas.microsoft.com/office/drawing/2014/main" id="{00000000-0008-0000-1E00-0000F0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53" name="Text Box 4">
          <a:extLst>
            <a:ext uri="{FF2B5EF4-FFF2-40B4-BE49-F238E27FC236}">
              <a16:creationId xmlns="" xmlns:a16="http://schemas.microsoft.com/office/drawing/2014/main" id="{00000000-0008-0000-1E00-0000F1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54" name="Text Box 3">
          <a:extLst>
            <a:ext uri="{FF2B5EF4-FFF2-40B4-BE49-F238E27FC236}">
              <a16:creationId xmlns="" xmlns:a16="http://schemas.microsoft.com/office/drawing/2014/main" id="{00000000-0008-0000-1E00-0000F2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55" name="Text Box 4">
          <a:extLst>
            <a:ext uri="{FF2B5EF4-FFF2-40B4-BE49-F238E27FC236}">
              <a16:creationId xmlns="" xmlns:a16="http://schemas.microsoft.com/office/drawing/2014/main" id="{00000000-0008-0000-1E00-0000F3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56" name="Text Box 3">
          <a:extLst>
            <a:ext uri="{FF2B5EF4-FFF2-40B4-BE49-F238E27FC236}">
              <a16:creationId xmlns="" xmlns:a16="http://schemas.microsoft.com/office/drawing/2014/main" id="{00000000-0008-0000-1E00-0000F4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57" name="Text Box 4">
          <a:extLst>
            <a:ext uri="{FF2B5EF4-FFF2-40B4-BE49-F238E27FC236}">
              <a16:creationId xmlns="" xmlns:a16="http://schemas.microsoft.com/office/drawing/2014/main" id="{00000000-0008-0000-1E00-0000F5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58" name="Text Box 3">
          <a:extLst>
            <a:ext uri="{FF2B5EF4-FFF2-40B4-BE49-F238E27FC236}">
              <a16:creationId xmlns="" xmlns:a16="http://schemas.microsoft.com/office/drawing/2014/main" id="{00000000-0008-0000-1E00-0000F6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59" name="Text Box 4">
          <a:extLst>
            <a:ext uri="{FF2B5EF4-FFF2-40B4-BE49-F238E27FC236}">
              <a16:creationId xmlns="" xmlns:a16="http://schemas.microsoft.com/office/drawing/2014/main" id="{00000000-0008-0000-1E00-0000F7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60" name="Text Box 3">
          <a:extLst>
            <a:ext uri="{FF2B5EF4-FFF2-40B4-BE49-F238E27FC236}">
              <a16:creationId xmlns="" xmlns:a16="http://schemas.microsoft.com/office/drawing/2014/main" id="{00000000-0008-0000-1E00-0000F8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61" name="Text Box 4">
          <a:extLst>
            <a:ext uri="{FF2B5EF4-FFF2-40B4-BE49-F238E27FC236}">
              <a16:creationId xmlns="" xmlns:a16="http://schemas.microsoft.com/office/drawing/2014/main" id="{00000000-0008-0000-1E00-0000F9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62" name="Text Box 3">
          <a:extLst>
            <a:ext uri="{FF2B5EF4-FFF2-40B4-BE49-F238E27FC236}">
              <a16:creationId xmlns="" xmlns:a16="http://schemas.microsoft.com/office/drawing/2014/main" id="{00000000-0008-0000-1E00-0000FA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63" name="Text Box 4">
          <a:extLst>
            <a:ext uri="{FF2B5EF4-FFF2-40B4-BE49-F238E27FC236}">
              <a16:creationId xmlns="" xmlns:a16="http://schemas.microsoft.com/office/drawing/2014/main" id="{00000000-0008-0000-1E00-0000FB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64" name="Text Box 3">
          <a:extLst>
            <a:ext uri="{FF2B5EF4-FFF2-40B4-BE49-F238E27FC236}">
              <a16:creationId xmlns="" xmlns:a16="http://schemas.microsoft.com/office/drawing/2014/main" id="{00000000-0008-0000-1E00-0000FC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65" name="Text Box 4">
          <a:extLst>
            <a:ext uri="{FF2B5EF4-FFF2-40B4-BE49-F238E27FC236}">
              <a16:creationId xmlns="" xmlns:a16="http://schemas.microsoft.com/office/drawing/2014/main" id="{00000000-0008-0000-1E00-0000FD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66" name="Text Box 3">
          <a:extLst>
            <a:ext uri="{FF2B5EF4-FFF2-40B4-BE49-F238E27FC236}">
              <a16:creationId xmlns="" xmlns:a16="http://schemas.microsoft.com/office/drawing/2014/main" id="{00000000-0008-0000-1E00-0000FE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67" name="Text Box 4">
          <a:extLst>
            <a:ext uri="{FF2B5EF4-FFF2-40B4-BE49-F238E27FC236}">
              <a16:creationId xmlns="" xmlns:a16="http://schemas.microsoft.com/office/drawing/2014/main" id="{00000000-0008-0000-1E00-0000FF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68" name="Text Box 3">
          <a:extLst>
            <a:ext uri="{FF2B5EF4-FFF2-40B4-BE49-F238E27FC236}">
              <a16:creationId xmlns="" xmlns:a16="http://schemas.microsoft.com/office/drawing/2014/main" id="{00000000-0008-0000-1E00-000000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69" name="Text Box 4">
          <a:extLst>
            <a:ext uri="{FF2B5EF4-FFF2-40B4-BE49-F238E27FC236}">
              <a16:creationId xmlns="" xmlns:a16="http://schemas.microsoft.com/office/drawing/2014/main" id="{00000000-0008-0000-1E00-000001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70" name="Text Box 3">
          <a:extLst>
            <a:ext uri="{FF2B5EF4-FFF2-40B4-BE49-F238E27FC236}">
              <a16:creationId xmlns="" xmlns:a16="http://schemas.microsoft.com/office/drawing/2014/main" id="{00000000-0008-0000-1E00-000002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71" name="Text Box 4">
          <a:extLst>
            <a:ext uri="{FF2B5EF4-FFF2-40B4-BE49-F238E27FC236}">
              <a16:creationId xmlns="" xmlns:a16="http://schemas.microsoft.com/office/drawing/2014/main" id="{00000000-0008-0000-1E00-000003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72" name="Text Box 3">
          <a:extLst>
            <a:ext uri="{FF2B5EF4-FFF2-40B4-BE49-F238E27FC236}">
              <a16:creationId xmlns="" xmlns:a16="http://schemas.microsoft.com/office/drawing/2014/main" id="{00000000-0008-0000-1E00-000004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73" name="Text Box 4">
          <a:extLst>
            <a:ext uri="{FF2B5EF4-FFF2-40B4-BE49-F238E27FC236}">
              <a16:creationId xmlns="" xmlns:a16="http://schemas.microsoft.com/office/drawing/2014/main" id="{00000000-0008-0000-1E00-000005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74" name="Text Box 3">
          <a:extLst>
            <a:ext uri="{FF2B5EF4-FFF2-40B4-BE49-F238E27FC236}">
              <a16:creationId xmlns="" xmlns:a16="http://schemas.microsoft.com/office/drawing/2014/main" id="{00000000-0008-0000-1E00-000006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75" name="Text Box 4">
          <a:extLst>
            <a:ext uri="{FF2B5EF4-FFF2-40B4-BE49-F238E27FC236}">
              <a16:creationId xmlns="" xmlns:a16="http://schemas.microsoft.com/office/drawing/2014/main" id="{00000000-0008-0000-1E00-000007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76" name="Text Box 3">
          <a:extLst>
            <a:ext uri="{FF2B5EF4-FFF2-40B4-BE49-F238E27FC236}">
              <a16:creationId xmlns="" xmlns:a16="http://schemas.microsoft.com/office/drawing/2014/main" id="{00000000-0008-0000-1E00-000008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77" name="Text Box 4">
          <a:extLst>
            <a:ext uri="{FF2B5EF4-FFF2-40B4-BE49-F238E27FC236}">
              <a16:creationId xmlns="" xmlns:a16="http://schemas.microsoft.com/office/drawing/2014/main" id="{00000000-0008-0000-1E00-000009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778" name="Text Box 3">
          <a:extLst>
            <a:ext uri="{FF2B5EF4-FFF2-40B4-BE49-F238E27FC236}">
              <a16:creationId xmlns="" xmlns:a16="http://schemas.microsoft.com/office/drawing/2014/main" id="{00000000-0008-0000-1E00-00000A030000}"/>
            </a:ext>
          </a:extLst>
        </xdr:cNvPr>
        <xdr:cNvSpPr txBox="1">
          <a:spLocks noChangeArrowheads="1"/>
        </xdr:cNvSpPr>
      </xdr:nvSpPr>
      <xdr:spPr bwMode="auto">
        <a:xfrm>
          <a:off x="99781804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79" name="Text Box 3">
          <a:extLst>
            <a:ext uri="{FF2B5EF4-FFF2-40B4-BE49-F238E27FC236}">
              <a16:creationId xmlns="" xmlns:a16="http://schemas.microsoft.com/office/drawing/2014/main" id="{00000000-0008-0000-1E00-00000B03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80" name="Text Box 4">
          <a:extLst>
            <a:ext uri="{FF2B5EF4-FFF2-40B4-BE49-F238E27FC236}">
              <a16:creationId xmlns="" xmlns:a16="http://schemas.microsoft.com/office/drawing/2014/main" id="{00000000-0008-0000-1E00-00000C030000}"/>
            </a:ext>
          </a:extLst>
        </xdr:cNvPr>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81" name="Text Box 3">
          <a:extLst>
            <a:ext uri="{FF2B5EF4-FFF2-40B4-BE49-F238E27FC236}">
              <a16:creationId xmlns="" xmlns:a16="http://schemas.microsoft.com/office/drawing/2014/main" id="{00000000-0008-0000-1E00-00000D03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82" name="Text Box 4">
          <a:extLst>
            <a:ext uri="{FF2B5EF4-FFF2-40B4-BE49-F238E27FC236}">
              <a16:creationId xmlns="" xmlns:a16="http://schemas.microsoft.com/office/drawing/2014/main" id="{00000000-0008-0000-1E00-00000E03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83" name="Text Box 3">
          <a:extLst>
            <a:ext uri="{FF2B5EF4-FFF2-40B4-BE49-F238E27FC236}">
              <a16:creationId xmlns="" xmlns:a16="http://schemas.microsoft.com/office/drawing/2014/main" id="{00000000-0008-0000-1E00-00000F03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84" name="Text Box 4">
          <a:extLst>
            <a:ext uri="{FF2B5EF4-FFF2-40B4-BE49-F238E27FC236}">
              <a16:creationId xmlns="" xmlns:a16="http://schemas.microsoft.com/office/drawing/2014/main" id="{00000000-0008-0000-1E00-00001003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85" name="Text Box 3">
          <a:extLst>
            <a:ext uri="{FF2B5EF4-FFF2-40B4-BE49-F238E27FC236}">
              <a16:creationId xmlns="" xmlns:a16="http://schemas.microsoft.com/office/drawing/2014/main" id="{00000000-0008-0000-1E00-000011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86" name="Text Box 4">
          <a:extLst>
            <a:ext uri="{FF2B5EF4-FFF2-40B4-BE49-F238E27FC236}">
              <a16:creationId xmlns="" xmlns:a16="http://schemas.microsoft.com/office/drawing/2014/main" id="{00000000-0008-0000-1E00-000012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87" name="Text Box 3">
          <a:extLst>
            <a:ext uri="{FF2B5EF4-FFF2-40B4-BE49-F238E27FC236}">
              <a16:creationId xmlns="" xmlns:a16="http://schemas.microsoft.com/office/drawing/2014/main" id="{00000000-0008-0000-1E00-00001303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88" name="Text Box 4">
          <a:extLst>
            <a:ext uri="{FF2B5EF4-FFF2-40B4-BE49-F238E27FC236}">
              <a16:creationId xmlns="" xmlns:a16="http://schemas.microsoft.com/office/drawing/2014/main" id="{00000000-0008-0000-1E00-00001403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89" name="Text Box 3">
          <a:extLst>
            <a:ext uri="{FF2B5EF4-FFF2-40B4-BE49-F238E27FC236}">
              <a16:creationId xmlns="" xmlns:a16="http://schemas.microsoft.com/office/drawing/2014/main" id="{00000000-0008-0000-1E00-000015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90" name="Text Box 4">
          <a:extLst>
            <a:ext uri="{FF2B5EF4-FFF2-40B4-BE49-F238E27FC236}">
              <a16:creationId xmlns="" xmlns:a16="http://schemas.microsoft.com/office/drawing/2014/main" id="{00000000-0008-0000-1E00-000016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91" name="Text Box 3">
          <a:extLst>
            <a:ext uri="{FF2B5EF4-FFF2-40B4-BE49-F238E27FC236}">
              <a16:creationId xmlns="" xmlns:a16="http://schemas.microsoft.com/office/drawing/2014/main" id="{00000000-0008-0000-1E00-000017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92" name="Text Box 4">
          <a:extLst>
            <a:ext uri="{FF2B5EF4-FFF2-40B4-BE49-F238E27FC236}">
              <a16:creationId xmlns="" xmlns:a16="http://schemas.microsoft.com/office/drawing/2014/main" id="{00000000-0008-0000-1E00-000018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93" name="Text Box 3">
          <a:extLst>
            <a:ext uri="{FF2B5EF4-FFF2-40B4-BE49-F238E27FC236}">
              <a16:creationId xmlns="" xmlns:a16="http://schemas.microsoft.com/office/drawing/2014/main" id="{00000000-0008-0000-1E00-00001903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94" name="Text Box 4">
          <a:extLst>
            <a:ext uri="{FF2B5EF4-FFF2-40B4-BE49-F238E27FC236}">
              <a16:creationId xmlns="" xmlns:a16="http://schemas.microsoft.com/office/drawing/2014/main" id="{00000000-0008-0000-1E00-00001A03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95" name="Text Box 3">
          <a:extLst>
            <a:ext uri="{FF2B5EF4-FFF2-40B4-BE49-F238E27FC236}">
              <a16:creationId xmlns="" xmlns:a16="http://schemas.microsoft.com/office/drawing/2014/main" id="{00000000-0008-0000-1E00-00001B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96" name="Text Box 4">
          <a:extLst>
            <a:ext uri="{FF2B5EF4-FFF2-40B4-BE49-F238E27FC236}">
              <a16:creationId xmlns="" xmlns:a16="http://schemas.microsoft.com/office/drawing/2014/main" id="{00000000-0008-0000-1E00-00001C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97" name="Text Box 3">
          <a:extLst>
            <a:ext uri="{FF2B5EF4-FFF2-40B4-BE49-F238E27FC236}">
              <a16:creationId xmlns="" xmlns:a16="http://schemas.microsoft.com/office/drawing/2014/main" id="{00000000-0008-0000-1E00-00001D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98" name="Text Box 4">
          <a:extLst>
            <a:ext uri="{FF2B5EF4-FFF2-40B4-BE49-F238E27FC236}">
              <a16:creationId xmlns="" xmlns:a16="http://schemas.microsoft.com/office/drawing/2014/main" id="{00000000-0008-0000-1E00-00001E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99" name="Text Box 3">
          <a:extLst>
            <a:ext uri="{FF2B5EF4-FFF2-40B4-BE49-F238E27FC236}">
              <a16:creationId xmlns="" xmlns:a16="http://schemas.microsoft.com/office/drawing/2014/main" id="{00000000-0008-0000-1E00-00001F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00" name="Text Box 4">
          <a:extLst>
            <a:ext uri="{FF2B5EF4-FFF2-40B4-BE49-F238E27FC236}">
              <a16:creationId xmlns="" xmlns:a16="http://schemas.microsoft.com/office/drawing/2014/main" id="{00000000-0008-0000-1E00-000020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01" name="Text Box 3">
          <a:extLst>
            <a:ext uri="{FF2B5EF4-FFF2-40B4-BE49-F238E27FC236}">
              <a16:creationId xmlns="" xmlns:a16="http://schemas.microsoft.com/office/drawing/2014/main" id="{00000000-0008-0000-1E00-00002103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02" name="Text Box 4">
          <a:extLst>
            <a:ext uri="{FF2B5EF4-FFF2-40B4-BE49-F238E27FC236}">
              <a16:creationId xmlns="" xmlns:a16="http://schemas.microsoft.com/office/drawing/2014/main" id="{00000000-0008-0000-1E00-00002203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03" name="Text Box 3">
          <a:extLst>
            <a:ext uri="{FF2B5EF4-FFF2-40B4-BE49-F238E27FC236}">
              <a16:creationId xmlns="" xmlns:a16="http://schemas.microsoft.com/office/drawing/2014/main" id="{00000000-0008-0000-1E00-000023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04" name="Text Box 4">
          <a:extLst>
            <a:ext uri="{FF2B5EF4-FFF2-40B4-BE49-F238E27FC236}">
              <a16:creationId xmlns="" xmlns:a16="http://schemas.microsoft.com/office/drawing/2014/main" id="{00000000-0008-0000-1E00-000024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05" name="Text Box 3">
          <a:extLst>
            <a:ext uri="{FF2B5EF4-FFF2-40B4-BE49-F238E27FC236}">
              <a16:creationId xmlns="" xmlns:a16="http://schemas.microsoft.com/office/drawing/2014/main" id="{00000000-0008-0000-1E00-000025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06" name="Text Box 4">
          <a:extLst>
            <a:ext uri="{FF2B5EF4-FFF2-40B4-BE49-F238E27FC236}">
              <a16:creationId xmlns="" xmlns:a16="http://schemas.microsoft.com/office/drawing/2014/main" id="{00000000-0008-0000-1E00-000026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07" name="Text Box 3">
          <a:extLst>
            <a:ext uri="{FF2B5EF4-FFF2-40B4-BE49-F238E27FC236}">
              <a16:creationId xmlns="" xmlns:a16="http://schemas.microsoft.com/office/drawing/2014/main" id="{00000000-0008-0000-1E00-000027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08" name="Text Box 4">
          <a:extLst>
            <a:ext uri="{FF2B5EF4-FFF2-40B4-BE49-F238E27FC236}">
              <a16:creationId xmlns="" xmlns:a16="http://schemas.microsoft.com/office/drawing/2014/main" id="{00000000-0008-0000-1E00-000028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09" name="Text Box 3">
          <a:extLst>
            <a:ext uri="{FF2B5EF4-FFF2-40B4-BE49-F238E27FC236}">
              <a16:creationId xmlns="" xmlns:a16="http://schemas.microsoft.com/office/drawing/2014/main" id="{00000000-0008-0000-1E00-000029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10" name="Text Box 4">
          <a:extLst>
            <a:ext uri="{FF2B5EF4-FFF2-40B4-BE49-F238E27FC236}">
              <a16:creationId xmlns="" xmlns:a16="http://schemas.microsoft.com/office/drawing/2014/main" id="{00000000-0008-0000-1E00-00002A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11" name="Text Box 3">
          <a:extLst>
            <a:ext uri="{FF2B5EF4-FFF2-40B4-BE49-F238E27FC236}">
              <a16:creationId xmlns="" xmlns:a16="http://schemas.microsoft.com/office/drawing/2014/main" id="{00000000-0008-0000-1E00-00002B03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12" name="Text Box 4">
          <a:extLst>
            <a:ext uri="{FF2B5EF4-FFF2-40B4-BE49-F238E27FC236}">
              <a16:creationId xmlns="" xmlns:a16="http://schemas.microsoft.com/office/drawing/2014/main" id="{00000000-0008-0000-1E00-00002C03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13" name="Text Box 3">
          <a:extLst>
            <a:ext uri="{FF2B5EF4-FFF2-40B4-BE49-F238E27FC236}">
              <a16:creationId xmlns="" xmlns:a16="http://schemas.microsoft.com/office/drawing/2014/main" id="{00000000-0008-0000-1E00-00002D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14" name="Text Box 4">
          <a:extLst>
            <a:ext uri="{FF2B5EF4-FFF2-40B4-BE49-F238E27FC236}">
              <a16:creationId xmlns="" xmlns:a16="http://schemas.microsoft.com/office/drawing/2014/main" id="{00000000-0008-0000-1E00-00002E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15" name="Text Box 3">
          <a:extLst>
            <a:ext uri="{FF2B5EF4-FFF2-40B4-BE49-F238E27FC236}">
              <a16:creationId xmlns="" xmlns:a16="http://schemas.microsoft.com/office/drawing/2014/main" id="{00000000-0008-0000-1E00-00002F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16" name="Text Box 4">
          <a:extLst>
            <a:ext uri="{FF2B5EF4-FFF2-40B4-BE49-F238E27FC236}">
              <a16:creationId xmlns="" xmlns:a16="http://schemas.microsoft.com/office/drawing/2014/main" id="{00000000-0008-0000-1E00-000030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17" name="Text Box 3">
          <a:extLst>
            <a:ext uri="{FF2B5EF4-FFF2-40B4-BE49-F238E27FC236}">
              <a16:creationId xmlns="" xmlns:a16="http://schemas.microsoft.com/office/drawing/2014/main" id="{00000000-0008-0000-1E00-000031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18" name="Text Box 4">
          <a:extLst>
            <a:ext uri="{FF2B5EF4-FFF2-40B4-BE49-F238E27FC236}">
              <a16:creationId xmlns="" xmlns:a16="http://schemas.microsoft.com/office/drawing/2014/main" id="{00000000-0008-0000-1E00-000032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19" name="Text Box 3">
          <a:extLst>
            <a:ext uri="{FF2B5EF4-FFF2-40B4-BE49-F238E27FC236}">
              <a16:creationId xmlns="" xmlns:a16="http://schemas.microsoft.com/office/drawing/2014/main" id="{00000000-0008-0000-1E00-000033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20" name="Text Box 4">
          <a:extLst>
            <a:ext uri="{FF2B5EF4-FFF2-40B4-BE49-F238E27FC236}">
              <a16:creationId xmlns="" xmlns:a16="http://schemas.microsoft.com/office/drawing/2014/main" id="{00000000-0008-0000-1E00-000034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21" name="Text Box 3">
          <a:extLst>
            <a:ext uri="{FF2B5EF4-FFF2-40B4-BE49-F238E27FC236}">
              <a16:creationId xmlns="" xmlns:a16="http://schemas.microsoft.com/office/drawing/2014/main" id="{00000000-0008-0000-1E00-000035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22" name="Text Box 4">
          <a:extLst>
            <a:ext uri="{FF2B5EF4-FFF2-40B4-BE49-F238E27FC236}">
              <a16:creationId xmlns="" xmlns:a16="http://schemas.microsoft.com/office/drawing/2014/main" id="{00000000-0008-0000-1E00-000036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23" name="Text Box 3">
          <a:extLst>
            <a:ext uri="{FF2B5EF4-FFF2-40B4-BE49-F238E27FC236}">
              <a16:creationId xmlns="" xmlns:a16="http://schemas.microsoft.com/office/drawing/2014/main" id="{00000000-0008-0000-1E00-00003703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24" name="Text Box 4">
          <a:extLst>
            <a:ext uri="{FF2B5EF4-FFF2-40B4-BE49-F238E27FC236}">
              <a16:creationId xmlns="" xmlns:a16="http://schemas.microsoft.com/office/drawing/2014/main" id="{00000000-0008-0000-1E00-00003803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25" name="Text Box 3">
          <a:extLst>
            <a:ext uri="{FF2B5EF4-FFF2-40B4-BE49-F238E27FC236}">
              <a16:creationId xmlns="" xmlns:a16="http://schemas.microsoft.com/office/drawing/2014/main" id="{00000000-0008-0000-1E00-000039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26" name="Text Box 4">
          <a:extLst>
            <a:ext uri="{FF2B5EF4-FFF2-40B4-BE49-F238E27FC236}">
              <a16:creationId xmlns="" xmlns:a16="http://schemas.microsoft.com/office/drawing/2014/main" id="{00000000-0008-0000-1E00-00003A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27" name="Text Box 3">
          <a:extLst>
            <a:ext uri="{FF2B5EF4-FFF2-40B4-BE49-F238E27FC236}">
              <a16:creationId xmlns="" xmlns:a16="http://schemas.microsoft.com/office/drawing/2014/main" id="{00000000-0008-0000-1E00-00003B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28" name="Text Box 4">
          <a:extLst>
            <a:ext uri="{FF2B5EF4-FFF2-40B4-BE49-F238E27FC236}">
              <a16:creationId xmlns="" xmlns:a16="http://schemas.microsoft.com/office/drawing/2014/main" id="{00000000-0008-0000-1E00-00003C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29" name="Text Box 3">
          <a:extLst>
            <a:ext uri="{FF2B5EF4-FFF2-40B4-BE49-F238E27FC236}">
              <a16:creationId xmlns="" xmlns:a16="http://schemas.microsoft.com/office/drawing/2014/main" id="{00000000-0008-0000-1E00-00003D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30" name="Text Box 4">
          <a:extLst>
            <a:ext uri="{FF2B5EF4-FFF2-40B4-BE49-F238E27FC236}">
              <a16:creationId xmlns="" xmlns:a16="http://schemas.microsoft.com/office/drawing/2014/main" id="{00000000-0008-0000-1E00-00003E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31" name="Text Box 3">
          <a:extLst>
            <a:ext uri="{FF2B5EF4-FFF2-40B4-BE49-F238E27FC236}">
              <a16:creationId xmlns="" xmlns:a16="http://schemas.microsoft.com/office/drawing/2014/main" id="{00000000-0008-0000-1E00-00003F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32" name="Text Box 4">
          <a:extLst>
            <a:ext uri="{FF2B5EF4-FFF2-40B4-BE49-F238E27FC236}">
              <a16:creationId xmlns="" xmlns:a16="http://schemas.microsoft.com/office/drawing/2014/main" id="{00000000-0008-0000-1E00-000040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33" name="Text Box 3">
          <a:extLst>
            <a:ext uri="{FF2B5EF4-FFF2-40B4-BE49-F238E27FC236}">
              <a16:creationId xmlns="" xmlns:a16="http://schemas.microsoft.com/office/drawing/2014/main" id="{00000000-0008-0000-1E00-000041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34" name="Text Box 4">
          <a:extLst>
            <a:ext uri="{FF2B5EF4-FFF2-40B4-BE49-F238E27FC236}">
              <a16:creationId xmlns="" xmlns:a16="http://schemas.microsoft.com/office/drawing/2014/main" id="{00000000-0008-0000-1E00-000042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35" name="Text Box 3">
          <a:extLst>
            <a:ext uri="{FF2B5EF4-FFF2-40B4-BE49-F238E27FC236}">
              <a16:creationId xmlns="" xmlns:a16="http://schemas.microsoft.com/office/drawing/2014/main" id="{00000000-0008-0000-1E00-000043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36" name="Text Box 4">
          <a:extLst>
            <a:ext uri="{FF2B5EF4-FFF2-40B4-BE49-F238E27FC236}">
              <a16:creationId xmlns="" xmlns:a16="http://schemas.microsoft.com/office/drawing/2014/main" id="{00000000-0008-0000-1E00-000044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837" name="Text Box 3">
          <a:extLst>
            <a:ext uri="{FF2B5EF4-FFF2-40B4-BE49-F238E27FC236}">
              <a16:creationId xmlns="" xmlns:a16="http://schemas.microsoft.com/office/drawing/2014/main" id="{00000000-0008-0000-1E00-00004503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editAs="oneCell">
    <xdr:from>
      <xdr:col>19</xdr:col>
      <xdr:colOff>800100</xdr:colOff>
      <xdr:row>0</xdr:row>
      <xdr:rowOff>28575</xdr:rowOff>
    </xdr:from>
    <xdr:to>
      <xdr:col>19</xdr:col>
      <xdr:colOff>1520100</xdr:colOff>
      <xdr:row>2</xdr:row>
      <xdr:rowOff>148500</xdr:rowOff>
    </xdr:to>
    <xdr:pic>
      <xdr:nvPicPr>
        <xdr:cNvPr id="522" name="Picture 521">
          <a:extLst>
            <a:ext uri="{FF2B5EF4-FFF2-40B4-BE49-F238E27FC236}">
              <a16:creationId xmlns="" xmlns:a16="http://schemas.microsoft.com/office/drawing/2014/main" id="{00000000-0008-0000-1E00-00000A02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5507825" y="28575"/>
          <a:ext cx="720000" cy="720000"/>
        </a:xfrm>
        <a:prstGeom prst="rect">
          <a:avLst/>
        </a:prstGeom>
      </xdr:spPr>
    </xdr:pic>
    <xdr:clientData/>
  </xdr:twoCellAnchor>
  <xdr:twoCellAnchor>
    <xdr:from>
      <xdr:col>14</xdr:col>
      <xdr:colOff>0</xdr:colOff>
      <xdr:row>12</xdr:row>
      <xdr:rowOff>266700</xdr:rowOff>
    </xdr:from>
    <xdr:to>
      <xdr:col>14</xdr:col>
      <xdr:colOff>0</xdr:colOff>
      <xdr:row>13</xdr:row>
      <xdr:rowOff>0</xdr:rowOff>
    </xdr:to>
    <xdr:sp macro="" textlink="">
      <xdr:nvSpPr>
        <xdr:cNvPr id="521" name="Text Box 3">
          <a:extLst>
            <a:ext uri="{FF2B5EF4-FFF2-40B4-BE49-F238E27FC236}">
              <a16:creationId xmlns="" xmlns:a16="http://schemas.microsoft.com/office/drawing/2014/main" id="{00000000-0008-0000-1E00-000009020000}"/>
            </a:ext>
          </a:extLst>
        </xdr:cNvPr>
        <xdr:cNvSpPr txBox="1">
          <a:spLocks noChangeArrowheads="1"/>
        </xdr:cNvSpPr>
      </xdr:nvSpPr>
      <xdr:spPr bwMode="auto">
        <a:xfrm>
          <a:off x="997820902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523" name="Text Box 4">
          <a:extLst>
            <a:ext uri="{FF2B5EF4-FFF2-40B4-BE49-F238E27FC236}">
              <a16:creationId xmlns="" xmlns:a16="http://schemas.microsoft.com/office/drawing/2014/main" id="{00000000-0008-0000-1E00-00000B020000}"/>
            </a:ext>
          </a:extLst>
        </xdr:cNvPr>
        <xdr:cNvSpPr txBox="1">
          <a:spLocks noChangeArrowheads="1"/>
        </xdr:cNvSpPr>
      </xdr:nvSpPr>
      <xdr:spPr bwMode="auto">
        <a:xfrm>
          <a:off x="997755180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524" name="Text Box 3">
          <a:extLst>
            <a:ext uri="{FF2B5EF4-FFF2-40B4-BE49-F238E27FC236}">
              <a16:creationId xmlns="" xmlns:a16="http://schemas.microsoft.com/office/drawing/2014/main" id="{00000000-0008-0000-1E00-00000C02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525" name="Text Box 4">
          <a:extLst>
            <a:ext uri="{FF2B5EF4-FFF2-40B4-BE49-F238E27FC236}">
              <a16:creationId xmlns="" xmlns:a16="http://schemas.microsoft.com/office/drawing/2014/main" id="{00000000-0008-0000-1E00-00000D02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526" name="Text Box 3">
          <a:extLst>
            <a:ext uri="{FF2B5EF4-FFF2-40B4-BE49-F238E27FC236}">
              <a16:creationId xmlns="" xmlns:a16="http://schemas.microsoft.com/office/drawing/2014/main" id="{00000000-0008-0000-1E00-00000E02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527" name="Text Box 4">
          <a:extLst>
            <a:ext uri="{FF2B5EF4-FFF2-40B4-BE49-F238E27FC236}">
              <a16:creationId xmlns="" xmlns:a16="http://schemas.microsoft.com/office/drawing/2014/main" id="{00000000-0008-0000-1E00-00000F02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28" name="Text Box 3">
          <a:extLst>
            <a:ext uri="{FF2B5EF4-FFF2-40B4-BE49-F238E27FC236}">
              <a16:creationId xmlns="" xmlns:a16="http://schemas.microsoft.com/office/drawing/2014/main" id="{00000000-0008-0000-1E00-000010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29" name="Text Box 4">
          <a:extLst>
            <a:ext uri="{FF2B5EF4-FFF2-40B4-BE49-F238E27FC236}">
              <a16:creationId xmlns="" xmlns:a16="http://schemas.microsoft.com/office/drawing/2014/main" id="{00000000-0008-0000-1E00-000011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530" name="Text Box 3">
          <a:extLst>
            <a:ext uri="{FF2B5EF4-FFF2-40B4-BE49-F238E27FC236}">
              <a16:creationId xmlns="" xmlns:a16="http://schemas.microsoft.com/office/drawing/2014/main" id="{00000000-0008-0000-1E00-00001202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531" name="Text Box 4">
          <a:extLst>
            <a:ext uri="{FF2B5EF4-FFF2-40B4-BE49-F238E27FC236}">
              <a16:creationId xmlns="" xmlns:a16="http://schemas.microsoft.com/office/drawing/2014/main" id="{00000000-0008-0000-1E00-00001302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32" name="Text Box 3">
          <a:extLst>
            <a:ext uri="{FF2B5EF4-FFF2-40B4-BE49-F238E27FC236}">
              <a16:creationId xmlns="" xmlns:a16="http://schemas.microsoft.com/office/drawing/2014/main" id="{00000000-0008-0000-1E00-000014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33" name="Text Box 4">
          <a:extLst>
            <a:ext uri="{FF2B5EF4-FFF2-40B4-BE49-F238E27FC236}">
              <a16:creationId xmlns="" xmlns:a16="http://schemas.microsoft.com/office/drawing/2014/main" id="{00000000-0008-0000-1E00-000015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34" name="Text Box 3">
          <a:extLst>
            <a:ext uri="{FF2B5EF4-FFF2-40B4-BE49-F238E27FC236}">
              <a16:creationId xmlns="" xmlns:a16="http://schemas.microsoft.com/office/drawing/2014/main" id="{00000000-0008-0000-1E00-000016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35" name="Text Box 4">
          <a:extLst>
            <a:ext uri="{FF2B5EF4-FFF2-40B4-BE49-F238E27FC236}">
              <a16:creationId xmlns="" xmlns:a16="http://schemas.microsoft.com/office/drawing/2014/main" id="{00000000-0008-0000-1E00-000017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36" name="Text Box 3">
          <a:extLst>
            <a:ext uri="{FF2B5EF4-FFF2-40B4-BE49-F238E27FC236}">
              <a16:creationId xmlns="" xmlns:a16="http://schemas.microsoft.com/office/drawing/2014/main" id="{00000000-0008-0000-1E00-000018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37" name="Text Box 4">
          <a:extLst>
            <a:ext uri="{FF2B5EF4-FFF2-40B4-BE49-F238E27FC236}">
              <a16:creationId xmlns="" xmlns:a16="http://schemas.microsoft.com/office/drawing/2014/main" id="{00000000-0008-0000-1E00-000019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538" name="Text Box 3">
          <a:extLst>
            <a:ext uri="{FF2B5EF4-FFF2-40B4-BE49-F238E27FC236}">
              <a16:creationId xmlns="" xmlns:a16="http://schemas.microsoft.com/office/drawing/2014/main" id="{00000000-0008-0000-1E00-00001A02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539" name="Text Box 4">
          <a:extLst>
            <a:ext uri="{FF2B5EF4-FFF2-40B4-BE49-F238E27FC236}">
              <a16:creationId xmlns="" xmlns:a16="http://schemas.microsoft.com/office/drawing/2014/main" id="{00000000-0008-0000-1E00-00001B02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40" name="Text Box 3">
          <a:extLst>
            <a:ext uri="{FF2B5EF4-FFF2-40B4-BE49-F238E27FC236}">
              <a16:creationId xmlns="" xmlns:a16="http://schemas.microsoft.com/office/drawing/2014/main" id="{00000000-0008-0000-1E00-00001C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41" name="Text Box 4">
          <a:extLst>
            <a:ext uri="{FF2B5EF4-FFF2-40B4-BE49-F238E27FC236}">
              <a16:creationId xmlns="" xmlns:a16="http://schemas.microsoft.com/office/drawing/2014/main" id="{00000000-0008-0000-1E00-00001D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42" name="Text Box 3">
          <a:extLst>
            <a:ext uri="{FF2B5EF4-FFF2-40B4-BE49-F238E27FC236}">
              <a16:creationId xmlns="" xmlns:a16="http://schemas.microsoft.com/office/drawing/2014/main" id="{00000000-0008-0000-1E00-00001E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43" name="Text Box 4">
          <a:extLst>
            <a:ext uri="{FF2B5EF4-FFF2-40B4-BE49-F238E27FC236}">
              <a16:creationId xmlns="" xmlns:a16="http://schemas.microsoft.com/office/drawing/2014/main" id="{00000000-0008-0000-1E00-00001F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44" name="Text Box 3">
          <a:extLst>
            <a:ext uri="{FF2B5EF4-FFF2-40B4-BE49-F238E27FC236}">
              <a16:creationId xmlns="" xmlns:a16="http://schemas.microsoft.com/office/drawing/2014/main" id="{00000000-0008-0000-1E00-000020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45" name="Text Box 4">
          <a:extLst>
            <a:ext uri="{FF2B5EF4-FFF2-40B4-BE49-F238E27FC236}">
              <a16:creationId xmlns="" xmlns:a16="http://schemas.microsoft.com/office/drawing/2014/main" id="{00000000-0008-0000-1E00-000021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46" name="Text Box 3">
          <a:extLst>
            <a:ext uri="{FF2B5EF4-FFF2-40B4-BE49-F238E27FC236}">
              <a16:creationId xmlns="" xmlns:a16="http://schemas.microsoft.com/office/drawing/2014/main" id="{00000000-0008-0000-1E00-000022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47" name="Text Box 4">
          <a:extLst>
            <a:ext uri="{FF2B5EF4-FFF2-40B4-BE49-F238E27FC236}">
              <a16:creationId xmlns="" xmlns:a16="http://schemas.microsoft.com/office/drawing/2014/main" id="{00000000-0008-0000-1E00-000023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48" name="Text Box 3">
          <a:extLst>
            <a:ext uri="{FF2B5EF4-FFF2-40B4-BE49-F238E27FC236}">
              <a16:creationId xmlns="" xmlns:a16="http://schemas.microsoft.com/office/drawing/2014/main" id="{00000000-0008-0000-1E00-000024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49" name="Text Box 4">
          <a:extLst>
            <a:ext uri="{FF2B5EF4-FFF2-40B4-BE49-F238E27FC236}">
              <a16:creationId xmlns="" xmlns:a16="http://schemas.microsoft.com/office/drawing/2014/main" id="{00000000-0008-0000-1E00-000025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50" name="Text Box 3">
          <a:extLst>
            <a:ext uri="{FF2B5EF4-FFF2-40B4-BE49-F238E27FC236}">
              <a16:creationId xmlns="" xmlns:a16="http://schemas.microsoft.com/office/drawing/2014/main" id="{00000000-0008-0000-1E00-000026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51" name="Text Box 4">
          <a:extLst>
            <a:ext uri="{FF2B5EF4-FFF2-40B4-BE49-F238E27FC236}">
              <a16:creationId xmlns="" xmlns:a16="http://schemas.microsoft.com/office/drawing/2014/main" id="{00000000-0008-0000-1E00-000027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552" name="Text Box 3">
          <a:extLst>
            <a:ext uri="{FF2B5EF4-FFF2-40B4-BE49-F238E27FC236}">
              <a16:creationId xmlns="" xmlns:a16="http://schemas.microsoft.com/office/drawing/2014/main" id="{00000000-0008-0000-1E00-00002802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553" name="Text Box 4">
          <a:extLst>
            <a:ext uri="{FF2B5EF4-FFF2-40B4-BE49-F238E27FC236}">
              <a16:creationId xmlns="" xmlns:a16="http://schemas.microsoft.com/office/drawing/2014/main" id="{00000000-0008-0000-1E00-00002902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54" name="Text Box 3">
          <a:extLst>
            <a:ext uri="{FF2B5EF4-FFF2-40B4-BE49-F238E27FC236}">
              <a16:creationId xmlns="" xmlns:a16="http://schemas.microsoft.com/office/drawing/2014/main" id="{00000000-0008-0000-1E00-00002A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55" name="Text Box 4">
          <a:extLst>
            <a:ext uri="{FF2B5EF4-FFF2-40B4-BE49-F238E27FC236}">
              <a16:creationId xmlns="" xmlns:a16="http://schemas.microsoft.com/office/drawing/2014/main" id="{00000000-0008-0000-1E00-00002B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56" name="Text Box 3">
          <a:extLst>
            <a:ext uri="{FF2B5EF4-FFF2-40B4-BE49-F238E27FC236}">
              <a16:creationId xmlns="" xmlns:a16="http://schemas.microsoft.com/office/drawing/2014/main" id="{00000000-0008-0000-1E00-00002C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57" name="Text Box 4">
          <a:extLst>
            <a:ext uri="{FF2B5EF4-FFF2-40B4-BE49-F238E27FC236}">
              <a16:creationId xmlns="" xmlns:a16="http://schemas.microsoft.com/office/drawing/2014/main" id="{00000000-0008-0000-1E00-00002D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58" name="Text Box 3">
          <a:extLst>
            <a:ext uri="{FF2B5EF4-FFF2-40B4-BE49-F238E27FC236}">
              <a16:creationId xmlns="" xmlns:a16="http://schemas.microsoft.com/office/drawing/2014/main" id="{00000000-0008-0000-1E00-00002E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59" name="Text Box 4">
          <a:extLst>
            <a:ext uri="{FF2B5EF4-FFF2-40B4-BE49-F238E27FC236}">
              <a16:creationId xmlns="" xmlns:a16="http://schemas.microsoft.com/office/drawing/2014/main" id="{00000000-0008-0000-1E00-00002F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60" name="Text Box 3">
          <a:extLst>
            <a:ext uri="{FF2B5EF4-FFF2-40B4-BE49-F238E27FC236}">
              <a16:creationId xmlns="" xmlns:a16="http://schemas.microsoft.com/office/drawing/2014/main" id="{00000000-0008-0000-1E00-000030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61" name="Text Box 4">
          <a:extLst>
            <a:ext uri="{FF2B5EF4-FFF2-40B4-BE49-F238E27FC236}">
              <a16:creationId xmlns="" xmlns:a16="http://schemas.microsoft.com/office/drawing/2014/main" id="{00000000-0008-0000-1E00-000031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62" name="Text Box 3">
          <a:extLst>
            <a:ext uri="{FF2B5EF4-FFF2-40B4-BE49-F238E27FC236}">
              <a16:creationId xmlns="" xmlns:a16="http://schemas.microsoft.com/office/drawing/2014/main" id="{00000000-0008-0000-1E00-000032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63" name="Text Box 4">
          <a:extLst>
            <a:ext uri="{FF2B5EF4-FFF2-40B4-BE49-F238E27FC236}">
              <a16:creationId xmlns="" xmlns:a16="http://schemas.microsoft.com/office/drawing/2014/main" id="{00000000-0008-0000-1E00-000033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64" name="Text Box 3">
          <a:extLst>
            <a:ext uri="{FF2B5EF4-FFF2-40B4-BE49-F238E27FC236}">
              <a16:creationId xmlns="" xmlns:a16="http://schemas.microsoft.com/office/drawing/2014/main" id="{00000000-0008-0000-1E00-000034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65" name="Text Box 4">
          <a:extLst>
            <a:ext uri="{FF2B5EF4-FFF2-40B4-BE49-F238E27FC236}">
              <a16:creationId xmlns="" xmlns:a16="http://schemas.microsoft.com/office/drawing/2014/main" id="{00000000-0008-0000-1E00-000035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66" name="Text Box 3">
          <a:extLst>
            <a:ext uri="{FF2B5EF4-FFF2-40B4-BE49-F238E27FC236}">
              <a16:creationId xmlns="" xmlns:a16="http://schemas.microsoft.com/office/drawing/2014/main" id="{00000000-0008-0000-1E00-000036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67" name="Text Box 4">
          <a:extLst>
            <a:ext uri="{FF2B5EF4-FFF2-40B4-BE49-F238E27FC236}">
              <a16:creationId xmlns="" xmlns:a16="http://schemas.microsoft.com/office/drawing/2014/main" id="{00000000-0008-0000-1E00-000037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68" name="Text Box 3">
          <a:extLst>
            <a:ext uri="{FF2B5EF4-FFF2-40B4-BE49-F238E27FC236}">
              <a16:creationId xmlns="" xmlns:a16="http://schemas.microsoft.com/office/drawing/2014/main" id="{00000000-0008-0000-1E00-000038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69" name="Text Box 4">
          <a:extLst>
            <a:ext uri="{FF2B5EF4-FFF2-40B4-BE49-F238E27FC236}">
              <a16:creationId xmlns="" xmlns:a16="http://schemas.microsoft.com/office/drawing/2014/main" id="{00000000-0008-0000-1E00-000039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70" name="Text Box 3">
          <a:extLst>
            <a:ext uri="{FF2B5EF4-FFF2-40B4-BE49-F238E27FC236}">
              <a16:creationId xmlns="" xmlns:a16="http://schemas.microsoft.com/office/drawing/2014/main" id="{00000000-0008-0000-1E00-00003A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71" name="Text Box 4">
          <a:extLst>
            <a:ext uri="{FF2B5EF4-FFF2-40B4-BE49-F238E27FC236}">
              <a16:creationId xmlns="" xmlns:a16="http://schemas.microsoft.com/office/drawing/2014/main" id="{00000000-0008-0000-1E00-00003B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72" name="Text Box 3">
          <a:extLst>
            <a:ext uri="{FF2B5EF4-FFF2-40B4-BE49-F238E27FC236}">
              <a16:creationId xmlns="" xmlns:a16="http://schemas.microsoft.com/office/drawing/2014/main" id="{00000000-0008-0000-1E00-00003C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73" name="Text Box 4">
          <a:extLst>
            <a:ext uri="{FF2B5EF4-FFF2-40B4-BE49-F238E27FC236}">
              <a16:creationId xmlns="" xmlns:a16="http://schemas.microsoft.com/office/drawing/2014/main" id="{00000000-0008-0000-1E00-00003D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574" name="Text Box 3">
          <a:extLst>
            <a:ext uri="{FF2B5EF4-FFF2-40B4-BE49-F238E27FC236}">
              <a16:creationId xmlns="" xmlns:a16="http://schemas.microsoft.com/office/drawing/2014/main" id="{00000000-0008-0000-1E00-00003E02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575" name="Text Box 4">
          <a:extLst>
            <a:ext uri="{FF2B5EF4-FFF2-40B4-BE49-F238E27FC236}">
              <a16:creationId xmlns="" xmlns:a16="http://schemas.microsoft.com/office/drawing/2014/main" id="{00000000-0008-0000-1E00-00003F02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76" name="Text Box 3">
          <a:extLst>
            <a:ext uri="{FF2B5EF4-FFF2-40B4-BE49-F238E27FC236}">
              <a16:creationId xmlns="" xmlns:a16="http://schemas.microsoft.com/office/drawing/2014/main" id="{00000000-0008-0000-1E00-000040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77" name="Text Box 4">
          <a:extLst>
            <a:ext uri="{FF2B5EF4-FFF2-40B4-BE49-F238E27FC236}">
              <a16:creationId xmlns="" xmlns:a16="http://schemas.microsoft.com/office/drawing/2014/main" id="{00000000-0008-0000-1E00-000041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78" name="Text Box 3">
          <a:extLst>
            <a:ext uri="{FF2B5EF4-FFF2-40B4-BE49-F238E27FC236}">
              <a16:creationId xmlns="" xmlns:a16="http://schemas.microsoft.com/office/drawing/2014/main" id="{00000000-0008-0000-1E00-000042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79" name="Text Box 4">
          <a:extLst>
            <a:ext uri="{FF2B5EF4-FFF2-40B4-BE49-F238E27FC236}">
              <a16:creationId xmlns="" xmlns:a16="http://schemas.microsoft.com/office/drawing/2014/main" id="{00000000-0008-0000-1E00-000043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80" name="Text Box 3">
          <a:extLst>
            <a:ext uri="{FF2B5EF4-FFF2-40B4-BE49-F238E27FC236}">
              <a16:creationId xmlns="" xmlns:a16="http://schemas.microsoft.com/office/drawing/2014/main" id="{00000000-0008-0000-1E00-000044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81" name="Text Box 4">
          <a:extLst>
            <a:ext uri="{FF2B5EF4-FFF2-40B4-BE49-F238E27FC236}">
              <a16:creationId xmlns="" xmlns:a16="http://schemas.microsoft.com/office/drawing/2014/main" id="{00000000-0008-0000-1E00-000045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82" name="Text Box 3">
          <a:extLst>
            <a:ext uri="{FF2B5EF4-FFF2-40B4-BE49-F238E27FC236}">
              <a16:creationId xmlns="" xmlns:a16="http://schemas.microsoft.com/office/drawing/2014/main" id="{00000000-0008-0000-1E00-000046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83" name="Text Box 4">
          <a:extLst>
            <a:ext uri="{FF2B5EF4-FFF2-40B4-BE49-F238E27FC236}">
              <a16:creationId xmlns="" xmlns:a16="http://schemas.microsoft.com/office/drawing/2014/main" id="{00000000-0008-0000-1E00-000047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84" name="Text Box 3">
          <a:extLst>
            <a:ext uri="{FF2B5EF4-FFF2-40B4-BE49-F238E27FC236}">
              <a16:creationId xmlns="" xmlns:a16="http://schemas.microsoft.com/office/drawing/2014/main" id="{00000000-0008-0000-1E00-000048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85" name="Text Box 4">
          <a:extLst>
            <a:ext uri="{FF2B5EF4-FFF2-40B4-BE49-F238E27FC236}">
              <a16:creationId xmlns="" xmlns:a16="http://schemas.microsoft.com/office/drawing/2014/main" id="{00000000-0008-0000-1E00-000049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86" name="Text Box 3">
          <a:extLst>
            <a:ext uri="{FF2B5EF4-FFF2-40B4-BE49-F238E27FC236}">
              <a16:creationId xmlns="" xmlns:a16="http://schemas.microsoft.com/office/drawing/2014/main" id="{00000000-0008-0000-1E00-00004A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87" name="Text Box 4">
          <a:extLst>
            <a:ext uri="{FF2B5EF4-FFF2-40B4-BE49-F238E27FC236}">
              <a16:creationId xmlns="" xmlns:a16="http://schemas.microsoft.com/office/drawing/2014/main" id="{00000000-0008-0000-1E00-00004B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88" name="Text Box 3">
          <a:extLst>
            <a:ext uri="{FF2B5EF4-FFF2-40B4-BE49-F238E27FC236}">
              <a16:creationId xmlns="" xmlns:a16="http://schemas.microsoft.com/office/drawing/2014/main" id="{00000000-0008-0000-1E00-00004C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89" name="Text Box 4">
          <a:extLst>
            <a:ext uri="{FF2B5EF4-FFF2-40B4-BE49-F238E27FC236}">
              <a16:creationId xmlns="" xmlns:a16="http://schemas.microsoft.com/office/drawing/2014/main" id="{00000000-0008-0000-1E00-00004D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90" name="Text Box 3">
          <a:extLst>
            <a:ext uri="{FF2B5EF4-FFF2-40B4-BE49-F238E27FC236}">
              <a16:creationId xmlns="" xmlns:a16="http://schemas.microsoft.com/office/drawing/2014/main" id="{00000000-0008-0000-1E00-00004E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91" name="Text Box 4">
          <a:extLst>
            <a:ext uri="{FF2B5EF4-FFF2-40B4-BE49-F238E27FC236}">
              <a16:creationId xmlns="" xmlns:a16="http://schemas.microsoft.com/office/drawing/2014/main" id="{00000000-0008-0000-1E00-00004F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92" name="Text Box 3">
          <a:extLst>
            <a:ext uri="{FF2B5EF4-FFF2-40B4-BE49-F238E27FC236}">
              <a16:creationId xmlns="" xmlns:a16="http://schemas.microsoft.com/office/drawing/2014/main" id="{00000000-0008-0000-1E00-000050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93" name="Text Box 4">
          <a:extLst>
            <a:ext uri="{FF2B5EF4-FFF2-40B4-BE49-F238E27FC236}">
              <a16:creationId xmlns="" xmlns:a16="http://schemas.microsoft.com/office/drawing/2014/main" id="{00000000-0008-0000-1E00-000051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94" name="Text Box 3">
          <a:extLst>
            <a:ext uri="{FF2B5EF4-FFF2-40B4-BE49-F238E27FC236}">
              <a16:creationId xmlns="" xmlns:a16="http://schemas.microsoft.com/office/drawing/2014/main" id="{00000000-0008-0000-1E00-000052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95" name="Text Box 4">
          <a:extLst>
            <a:ext uri="{FF2B5EF4-FFF2-40B4-BE49-F238E27FC236}">
              <a16:creationId xmlns="" xmlns:a16="http://schemas.microsoft.com/office/drawing/2014/main" id="{00000000-0008-0000-1E00-000053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96" name="Text Box 3">
          <a:extLst>
            <a:ext uri="{FF2B5EF4-FFF2-40B4-BE49-F238E27FC236}">
              <a16:creationId xmlns="" xmlns:a16="http://schemas.microsoft.com/office/drawing/2014/main" id="{00000000-0008-0000-1E00-000054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97" name="Text Box 4">
          <a:extLst>
            <a:ext uri="{FF2B5EF4-FFF2-40B4-BE49-F238E27FC236}">
              <a16:creationId xmlns="" xmlns:a16="http://schemas.microsoft.com/office/drawing/2014/main" id="{00000000-0008-0000-1E00-000055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98" name="Text Box 3">
          <a:extLst>
            <a:ext uri="{FF2B5EF4-FFF2-40B4-BE49-F238E27FC236}">
              <a16:creationId xmlns="" xmlns:a16="http://schemas.microsoft.com/office/drawing/2014/main" id="{00000000-0008-0000-1E00-000056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99" name="Text Box 4">
          <a:extLst>
            <a:ext uri="{FF2B5EF4-FFF2-40B4-BE49-F238E27FC236}">
              <a16:creationId xmlns="" xmlns:a16="http://schemas.microsoft.com/office/drawing/2014/main" id="{00000000-0008-0000-1E00-000057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00" name="Text Box 3">
          <a:extLst>
            <a:ext uri="{FF2B5EF4-FFF2-40B4-BE49-F238E27FC236}">
              <a16:creationId xmlns="" xmlns:a16="http://schemas.microsoft.com/office/drawing/2014/main" id="{00000000-0008-0000-1E00-000058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01" name="Text Box 4">
          <a:extLst>
            <a:ext uri="{FF2B5EF4-FFF2-40B4-BE49-F238E27FC236}">
              <a16:creationId xmlns="" xmlns:a16="http://schemas.microsoft.com/office/drawing/2014/main" id="{00000000-0008-0000-1E00-000059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02" name="Text Box 3">
          <a:extLst>
            <a:ext uri="{FF2B5EF4-FFF2-40B4-BE49-F238E27FC236}">
              <a16:creationId xmlns="" xmlns:a16="http://schemas.microsoft.com/office/drawing/2014/main" id="{00000000-0008-0000-1E00-00005A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03" name="Text Box 4">
          <a:extLst>
            <a:ext uri="{FF2B5EF4-FFF2-40B4-BE49-F238E27FC236}">
              <a16:creationId xmlns="" xmlns:a16="http://schemas.microsoft.com/office/drawing/2014/main" id="{00000000-0008-0000-1E00-00005B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04" name="Text Box 3">
          <a:extLst>
            <a:ext uri="{FF2B5EF4-FFF2-40B4-BE49-F238E27FC236}">
              <a16:creationId xmlns="" xmlns:a16="http://schemas.microsoft.com/office/drawing/2014/main" id="{00000000-0008-0000-1E00-00005C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05" name="Text Box 4">
          <a:extLst>
            <a:ext uri="{FF2B5EF4-FFF2-40B4-BE49-F238E27FC236}">
              <a16:creationId xmlns="" xmlns:a16="http://schemas.microsoft.com/office/drawing/2014/main" id="{00000000-0008-0000-1E00-00005D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06" name="Text Box 3">
          <a:extLst>
            <a:ext uri="{FF2B5EF4-FFF2-40B4-BE49-F238E27FC236}">
              <a16:creationId xmlns="" xmlns:a16="http://schemas.microsoft.com/office/drawing/2014/main" id="{00000000-0008-0000-1E00-00005E02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07" name="Text Box 4">
          <a:extLst>
            <a:ext uri="{FF2B5EF4-FFF2-40B4-BE49-F238E27FC236}">
              <a16:creationId xmlns="" xmlns:a16="http://schemas.microsoft.com/office/drawing/2014/main" id="{00000000-0008-0000-1E00-00005F02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08" name="Text Box 3">
          <a:extLst>
            <a:ext uri="{FF2B5EF4-FFF2-40B4-BE49-F238E27FC236}">
              <a16:creationId xmlns="" xmlns:a16="http://schemas.microsoft.com/office/drawing/2014/main" id="{00000000-0008-0000-1E00-000060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09" name="Text Box 4">
          <a:extLst>
            <a:ext uri="{FF2B5EF4-FFF2-40B4-BE49-F238E27FC236}">
              <a16:creationId xmlns="" xmlns:a16="http://schemas.microsoft.com/office/drawing/2014/main" id="{00000000-0008-0000-1E00-000061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10" name="Text Box 3">
          <a:extLst>
            <a:ext uri="{FF2B5EF4-FFF2-40B4-BE49-F238E27FC236}">
              <a16:creationId xmlns="" xmlns:a16="http://schemas.microsoft.com/office/drawing/2014/main" id="{00000000-0008-0000-1E00-000062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11" name="Text Box 4">
          <a:extLst>
            <a:ext uri="{FF2B5EF4-FFF2-40B4-BE49-F238E27FC236}">
              <a16:creationId xmlns="" xmlns:a16="http://schemas.microsoft.com/office/drawing/2014/main" id="{00000000-0008-0000-1E00-000063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12" name="Text Box 3">
          <a:extLst>
            <a:ext uri="{FF2B5EF4-FFF2-40B4-BE49-F238E27FC236}">
              <a16:creationId xmlns="" xmlns:a16="http://schemas.microsoft.com/office/drawing/2014/main" id="{00000000-0008-0000-1E00-000064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13" name="Text Box 4">
          <a:extLst>
            <a:ext uri="{FF2B5EF4-FFF2-40B4-BE49-F238E27FC236}">
              <a16:creationId xmlns="" xmlns:a16="http://schemas.microsoft.com/office/drawing/2014/main" id="{00000000-0008-0000-1E00-000065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14" name="Text Box 3">
          <a:extLst>
            <a:ext uri="{FF2B5EF4-FFF2-40B4-BE49-F238E27FC236}">
              <a16:creationId xmlns="" xmlns:a16="http://schemas.microsoft.com/office/drawing/2014/main" id="{00000000-0008-0000-1E00-000066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15" name="Text Box 4">
          <a:extLst>
            <a:ext uri="{FF2B5EF4-FFF2-40B4-BE49-F238E27FC236}">
              <a16:creationId xmlns="" xmlns:a16="http://schemas.microsoft.com/office/drawing/2014/main" id="{00000000-0008-0000-1E00-000067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16" name="Text Box 3">
          <a:extLst>
            <a:ext uri="{FF2B5EF4-FFF2-40B4-BE49-F238E27FC236}">
              <a16:creationId xmlns="" xmlns:a16="http://schemas.microsoft.com/office/drawing/2014/main" id="{00000000-0008-0000-1E00-000068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17" name="Text Box 4">
          <a:extLst>
            <a:ext uri="{FF2B5EF4-FFF2-40B4-BE49-F238E27FC236}">
              <a16:creationId xmlns="" xmlns:a16="http://schemas.microsoft.com/office/drawing/2014/main" id="{00000000-0008-0000-1E00-000069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18" name="Text Box 3">
          <a:extLst>
            <a:ext uri="{FF2B5EF4-FFF2-40B4-BE49-F238E27FC236}">
              <a16:creationId xmlns="" xmlns:a16="http://schemas.microsoft.com/office/drawing/2014/main" id="{00000000-0008-0000-1E00-00006A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19" name="Text Box 4">
          <a:extLst>
            <a:ext uri="{FF2B5EF4-FFF2-40B4-BE49-F238E27FC236}">
              <a16:creationId xmlns="" xmlns:a16="http://schemas.microsoft.com/office/drawing/2014/main" id="{00000000-0008-0000-1E00-00006B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20" name="Text Box 3">
          <a:extLst>
            <a:ext uri="{FF2B5EF4-FFF2-40B4-BE49-F238E27FC236}">
              <a16:creationId xmlns="" xmlns:a16="http://schemas.microsoft.com/office/drawing/2014/main" id="{00000000-0008-0000-1E00-00006C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21" name="Text Box 4">
          <a:extLst>
            <a:ext uri="{FF2B5EF4-FFF2-40B4-BE49-F238E27FC236}">
              <a16:creationId xmlns="" xmlns:a16="http://schemas.microsoft.com/office/drawing/2014/main" id="{00000000-0008-0000-1E00-00006D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22" name="Text Box 3">
          <a:extLst>
            <a:ext uri="{FF2B5EF4-FFF2-40B4-BE49-F238E27FC236}">
              <a16:creationId xmlns="" xmlns:a16="http://schemas.microsoft.com/office/drawing/2014/main" id="{00000000-0008-0000-1E00-00006E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23" name="Text Box 4">
          <a:extLst>
            <a:ext uri="{FF2B5EF4-FFF2-40B4-BE49-F238E27FC236}">
              <a16:creationId xmlns="" xmlns:a16="http://schemas.microsoft.com/office/drawing/2014/main" id="{00000000-0008-0000-1E00-00006F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24" name="Text Box 3">
          <a:extLst>
            <a:ext uri="{FF2B5EF4-FFF2-40B4-BE49-F238E27FC236}">
              <a16:creationId xmlns="" xmlns:a16="http://schemas.microsoft.com/office/drawing/2014/main" id="{00000000-0008-0000-1E00-000070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25" name="Text Box 4">
          <a:extLst>
            <a:ext uri="{FF2B5EF4-FFF2-40B4-BE49-F238E27FC236}">
              <a16:creationId xmlns="" xmlns:a16="http://schemas.microsoft.com/office/drawing/2014/main" id="{00000000-0008-0000-1E00-000071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26" name="Text Box 3">
          <a:extLst>
            <a:ext uri="{FF2B5EF4-FFF2-40B4-BE49-F238E27FC236}">
              <a16:creationId xmlns="" xmlns:a16="http://schemas.microsoft.com/office/drawing/2014/main" id="{00000000-0008-0000-1E00-000072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27" name="Text Box 4">
          <a:extLst>
            <a:ext uri="{FF2B5EF4-FFF2-40B4-BE49-F238E27FC236}">
              <a16:creationId xmlns="" xmlns:a16="http://schemas.microsoft.com/office/drawing/2014/main" id="{00000000-0008-0000-1E00-000073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28" name="Text Box 3">
          <a:extLst>
            <a:ext uri="{FF2B5EF4-FFF2-40B4-BE49-F238E27FC236}">
              <a16:creationId xmlns="" xmlns:a16="http://schemas.microsoft.com/office/drawing/2014/main" id="{00000000-0008-0000-1E00-000074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29" name="Text Box 4">
          <a:extLst>
            <a:ext uri="{FF2B5EF4-FFF2-40B4-BE49-F238E27FC236}">
              <a16:creationId xmlns="" xmlns:a16="http://schemas.microsoft.com/office/drawing/2014/main" id="{00000000-0008-0000-1E00-000075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30" name="Text Box 3">
          <a:extLst>
            <a:ext uri="{FF2B5EF4-FFF2-40B4-BE49-F238E27FC236}">
              <a16:creationId xmlns="" xmlns:a16="http://schemas.microsoft.com/office/drawing/2014/main" id="{00000000-0008-0000-1E00-000076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31" name="Text Box 4">
          <a:extLst>
            <a:ext uri="{FF2B5EF4-FFF2-40B4-BE49-F238E27FC236}">
              <a16:creationId xmlns="" xmlns:a16="http://schemas.microsoft.com/office/drawing/2014/main" id="{00000000-0008-0000-1E00-000077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32" name="Text Box 3">
          <a:extLst>
            <a:ext uri="{FF2B5EF4-FFF2-40B4-BE49-F238E27FC236}">
              <a16:creationId xmlns="" xmlns:a16="http://schemas.microsoft.com/office/drawing/2014/main" id="{00000000-0008-0000-1E00-000078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33" name="Text Box 4">
          <a:extLst>
            <a:ext uri="{FF2B5EF4-FFF2-40B4-BE49-F238E27FC236}">
              <a16:creationId xmlns="" xmlns:a16="http://schemas.microsoft.com/office/drawing/2014/main" id="{00000000-0008-0000-1E00-000079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34" name="Text Box 3">
          <a:extLst>
            <a:ext uri="{FF2B5EF4-FFF2-40B4-BE49-F238E27FC236}">
              <a16:creationId xmlns="" xmlns:a16="http://schemas.microsoft.com/office/drawing/2014/main" id="{00000000-0008-0000-1E00-00007A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35" name="Text Box 4">
          <a:extLst>
            <a:ext uri="{FF2B5EF4-FFF2-40B4-BE49-F238E27FC236}">
              <a16:creationId xmlns="" xmlns:a16="http://schemas.microsoft.com/office/drawing/2014/main" id="{00000000-0008-0000-1E00-00007B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36" name="Text Box 3">
          <a:extLst>
            <a:ext uri="{FF2B5EF4-FFF2-40B4-BE49-F238E27FC236}">
              <a16:creationId xmlns="" xmlns:a16="http://schemas.microsoft.com/office/drawing/2014/main" id="{00000000-0008-0000-1E00-00007C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37" name="Text Box 4">
          <a:extLst>
            <a:ext uri="{FF2B5EF4-FFF2-40B4-BE49-F238E27FC236}">
              <a16:creationId xmlns="" xmlns:a16="http://schemas.microsoft.com/office/drawing/2014/main" id="{00000000-0008-0000-1E00-00007D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38" name="Text Box 3">
          <a:extLst>
            <a:ext uri="{FF2B5EF4-FFF2-40B4-BE49-F238E27FC236}">
              <a16:creationId xmlns="" xmlns:a16="http://schemas.microsoft.com/office/drawing/2014/main" id="{00000000-0008-0000-1E00-00007E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39" name="Text Box 4">
          <a:extLst>
            <a:ext uri="{FF2B5EF4-FFF2-40B4-BE49-F238E27FC236}">
              <a16:creationId xmlns="" xmlns:a16="http://schemas.microsoft.com/office/drawing/2014/main" id="{00000000-0008-0000-1E00-00007F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40" name="Text Box 3">
          <a:extLst>
            <a:ext uri="{FF2B5EF4-FFF2-40B4-BE49-F238E27FC236}">
              <a16:creationId xmlns="" xmlns:a16="http://schemas.microsoft.com/office/drawing/2014/main" id="{00000000-0008-0000-1E00-000080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41" name="Text Box 4">
          <a:extLst>
            <a:ext uri="{FF2B5EF4-FFF2-40B4-BE49-F238E27FC236}">
              <a16:creationId xmlns="" xmlns:a16="http://schemas.microsoft.com/office/drawing/2014/main" id="{00000000-0008-0000-1E00-000081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42" name="Text Box 3">
          <a:extLst>
            <a:ext uri="{FF2B5EF4-FFF2-40B4-BE49-F238E27FC236}">
              <a16:creationId xmlns="" xmlns:a16="http://schemas.microsoft.com/office/drawing/2014/main" id="{00000000-0008-0000-1E00-000082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43" name="Text Box 4">
          <a:extLst>
            <a:ext uri="{FF2B5EF4-FFF2-40B4-BE49-F238E27FC236}">
              <a16:creationId xmlns="" xmlns:a16="http://schemas.microsoft.com/office/drawing/2014/main" id="{00000000-0008-0000-1E00-000083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44" name="Text Box 3">
          <a:extLst>
            <a:ext uri="{FF2B5EF4-FFF2-40B4-BE49-F238E27FC236}">
              <a16:creationId xmlns="" xmlns:a16="http://schemas.microsoft.com/office/drawing/2014/main" id="{00000000-0008-0000-1E00-000084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45" name="Text Box 4">
          <a:extLst>
            <a:ext uri="{FF2B5EF4-FFF2-40B4-BE49-F238E27FC236}">
              <a16:creationId xmlns="" xmlns:a16="http://schemas.microsoft.com/office/drawing/2014/main" id="{00000000-0008-0000-1E00-000085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46" name="Text Box 3">
          <a:extLst>
            <a:ext uri="{FF2B5EF4-FFF2-40B4-BE49-F238E27FC236}">
              <a16:creationId xmlns="" xmlns:a16="http://schemas.microsoft.com/office/drawing/2014/main" id="{00000000-0008-0000-1E00-000086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47" name="Text Box 4">
          <a:extLst>
            <a:ext uri="{FF2B5EF4-FFF2-40B4-BE49-F238E27FC236}">
              <a16:creationId xmlns="" xmlns:a16="http://schemas.microsoft.com/office/drawing/2014/main" id="{00000000-0008-0000-1E00-000087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48" name="Text Box 3">
          <a:extLst>
            <a:ext uri="{FF2B5EF4-FFF2-40B4-BE49-F238E27FC236}">
              <a16:creationId xmlns="" xmlns:a16="http://schemas.microsoft.com/office/drawing/2014/main" id="{00000000-0008-0000-1E00-000088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49" name="Text Box 4">
          <a:extLst>
            <a:ext uri="{FF2B5EF4-FFF2-40B4-BE49-F238E27FC236}">
              <a16:creationId xmlns="" xmlns:a16="http://schemas.microsoft.com/office/drawing/2014/main" id="{00000000-0008-0000-1E00-000089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838" name="Text Box 3">
          <a:extLst>
            <a:ext uri="{FF2B5EF4-FFF2-40B4-BE49-F238E27FC236}">
              <a16:creationId xmlns="" xmlns:a16="http://schemas.microsoft.com/office/drawing/2014/main" id="{00000000-0008-0000-1E00-000046030000}"/>
            </a:ext>
          </a:extLst>
        </xdr:cNvPr>
        <xdr:cNvSpPr txBox="1">
          <a:spLocks noChangeArrowheads="1"/>
        </xdr:cNvSpPr>
      </xdr:nvSpPr>
      <xdr:spPr bwMode="auto">
        <a:xfrm>
          <a:off x="997820902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839" name="Text Box 3">
          <a:extLst>
            <a:ext uri="{FF2B5EF4-FFF2-40B4-BE49-F238E27FC236}">
              <a16:creationId xmlns="" xmlns:a16="http://schemas.microsoft.com/office/drawing/2014/main" id="{00000000-0008-0000-1E00-00004703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840" name="Text Box 4">
          <a:extLst>
            <a:ext uri="{FF2B5EF4-FFF2-40B4-BE49-F238E27FC236}">
              <a16:creationId xmlns="" xmlns:a16="http://schemas.microsoft.com/office/drawing/2014/main" id="{00000000-0008-0000-1E00-00004803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41" name="Text Box 3">
          <a:extLst>
            <a:ext uri="{FF2B5EF4-FFF2-40B4-BE49-F238E27FC236}">
              <a16:creationId xmlns="" xmlns:a16="http://schemas.microsoft.com/office/drawing/2014/main" id="{00000000-0008-0000-1E00-000049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42" name="Text Box 4">
          <a:extLst>
            <a:ext uri="{FF2B5EF4-FFF2-40B4-BE49-F238E27FC236}">
              <a16:creationId xmlns="" xmlns:a16="http://schemas.microsoft.com/office/drawing/2014/main" id="{00000000-0008-0000-1E00-00004A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43" name="Text Box 3">
          <a:extLst>
            <a:ext uri="{FF2B5EF4-FFF2-40B4-BE49-F238E27FC236}">
              <a16:creationId xmlns="" xmlns:a16="http://schemas.microsoft.com/office/drawing/2014/main" id="{00000000-0008-0000-1E00-00004B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44" name="Text Box 4">
          <a:extLst>
            <a:ext uri="{FF2B5EF4-FFF2-40B4-BE49-F238E27FC236}">
              <a16:creationId xmlns="" xmlns:a16="http://schemas.microsoft.com/office/drawing/2014/main" id="{00000000-0008-0000-1E00-00004C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45" name="Text Box 3">
          <a:extLst>
            <a:ext uri="{FF2B5EF4-FFF2-40B4-BE49-F238E27FC236}">
              <a16:creationId xmlns="" xmlns:a16="http://schemas.microsoft.com/office/drawing/2014/main" id="{00000000-0008-0000-1E00-00004D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46" name="Text Box 4">
          <a:extLst>
            <a:ext uri="{FF2B5EF4-FFF2-40B4-BE49-F238E27FC236}">
              <a16:creationId xmlns="" xmlns:a16="http://schemas.microsoft.com/office/drawing/2014/main" id="{00000000-0008-0000-1E00-00004E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47" name="Text Box 3">
          <a:extLst>
            <a:ext uri="{FF2B5EF4-FFF2-40B4-BE49-F238E27FC236}">
              <a16:creationId xmlns="" xmlns:a16="http://schemas.microsoft.com/office/drawing/2014/main" id="{00000000-0008-0000-1E00-00004F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48" name="Text Box 4">
          <a:extLst>
            <a:ext uri="{FF2B5EF4-FFF2-40B4-BE49-F238E27FC236}">
              <a16:creationId xmlns="" xmlns:a16="http://schemas.microsoft.com/office/drawing/2014/main" id="{00000000-0008-0000-1E00-000050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49" name="Text Box 3">
          <a:extLst>
            <a:ext uri="{FF2B5EF4-FFF2-40B4-BE49-F238E27FC236}">
              <a16:creationId xmlns="" xmlns:a16="http://schemas.microsoft.com/office/drawing/2014/main" id="{00000000-0008-0000-1E00-000051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50" name="Text Box 4">
          <a:extLst>
            <a:ext uri="{FF2B5EF4-FFF2-40B4-BE49-F238E27FC236}">
              <a16:creationId xmlns="" xmlns:a16="http://schemas.microsoft.com/office/drawing/2014/main" id="{00000000-0008-0000-1E00-000052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51" name="Text Box 3">
          <a:extLst>
            <a:ext uri="{FF2B5EF4-FFF2-40B4-BE49-F238E27FC236}">
              <a16:creationId xmlns="" xmlns:a16="http://schemas.microsoft.com/office/drawing/2014/main" id="{00000000-0008-0000-1E00-000053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52" name="Text Box 4">
          <a:extLst>
            <a:ext uri="{FF2B5EF4-FFF2-40B4-BE49-F238E27FC236}">
              <a16:creationId xmlns="" xmlns:a16="http://schemas.microsoft.com/office/drawing/2014/main" id="{00000000-0008-0000-1E00-000054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53" name="Text Box 3">
          <a:extLst>
            <a:ext uri="{FF2B5EF4-FFF2-40B4-BE49-F238E27FC236}">
              <a16:creationId xmlns="" xmlns:a16="http://schemas.microsoft.com/office/drawing/2014/main" id="{00000000-0008-0000-1E00-000055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54" name="Text Box 4">
          <a:extLst>
            <a:ext uri="{FF2B5EF4-FFF2-40B4-BE49-F238E27FC236}">
              <a16:creationId xmlns="" xmlns:a16="http://schemas.microsoft.com/office/drawing/2014/main" id="{00000000-0008-0000-1E00-000056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55" name="Text Box 3">
          <a:extLst>
            <a:ext uri="{FF2B5EF4-FFF2-40B4-BE49-F238E27FC236}">
              <a16:creationId xmlns="" xmlns:a16="http://schemas.microsoft.com/office/drawing/2014/main" id="{00000000-0008-0000-1E00-000057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56" name="Text Box 4">
          <a:extLst>
            <a:ext uri="{FF2B5EF4-FFF2-40B4-BE49-F238E27FC236}">
              <a16:creationId xmlns="" xmlns:a16="http://schemas.microsoft.com/office/drawing/2014/main" id="{00000000-0008-0000-1E00-000058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57" name="Text Box 3">
          <a:extLst>
            <a:ext uri="{FF2B5EF4-FFF2-40B4-BE49-F238E27FC236}">
              <a16:creationId xmlns="" xmlns:a16="http://schemas.microsoft.com/office/drawing/2014/main" id="{00000000-0008-0000-1E00-000059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58" name="Text Box 4">
          <a:extLst>
            <a:ext uri="{FF2B5EF4-FFF2-40B4-BE49-F238E27FC236}">
              <a16:creationId xmlns="" xmlns:a16="http://schemas.microsoft.com/office/drawing/2014/main" id="{00000000-0008-0000-1E00-00005A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59" name="Text Box 3">
          <a:extLst>
            <a:ext uri="{FF2B5EF4-FFF2-40B4-BE49-F238E27FC236}">
              <a16:creationId xmlns="" xmlns:a16="http://schemas.microsoft.com/office/drawing/2014/main" id="{00000000-0008-0000-1E00-00005B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60" name="Text Box 4">
          <a:extLst>
            <a:ext uri="{FF2B5EF4-FFF2-40B4-BE49-F238E27FC236}">
              <a16:creationId xmlns="" xmlns:a16="http://schemas.microsoft.com/office/drawing/2014/main" id="{00000000-0008-0000-1E00-00005C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61" name="Text Box 3">
          <a:extLst>
            <a:ext uri="{FF2B5EF4-FFF2-40B4-BE49-F238E27FC236}">
              <a16:creationId xmlns="" xmlns:a16="http://schemas.microsoft.com/office/drawing/2014/main" id="{00000000-0008-0000-1E00-00005D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62" name="Text Box 4">
          <a:extLst>
            <a:ext uri="{FF2B5EF4-FFF2-40B4-BE49-F238E27FC236}">
              <a16:creationId xmlns="" xmlns:a16="http://schemas.microsoft.com/office/drawing/2014/main" id="{00000000-0008-0000-1E00-00005E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63" name="Text Box 3">
          <a:extLst>
            <a:ext uri="{FF2B5EF4-FFF2-40B4-BE49-F238E27FC236}">
              <a16:creationId xmlns="" xmlns:a16="http://schemas.microsoft.com/office/drawing/2014/main" id="{00000000-0008-0000-1E00-00005F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64" name="Text Box 4">
          <a:extLst>
            <a:ext uri="{FF2B5EF4-FFF2-40B4-BE49-F238E27FC236}">
              <a16:creationId xmlns="" xmlns:a16="http://schemas.microsoft.com/office/drawing/2014/main" id="{00000000-0008-0000-1E00-000060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65" name="Text Box 3">
          <a:extLst>
            <a:ext uri="{FF2B5EF4-FFF2-40B4-BE49-F238E27FC236}">
              <a16:creationId xmlns="" xmlns:a16="http://schemas.microsoft.com/office/drawing/2014/main" id="{00000000-0008-0000-1E00-000061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66" name="Text Box 4">
          <a:extLst>
            <a:ext uri="{FF2B5EF4-FFF2-40B4-BE49-F238E27FC236}">
              <a16:creationId xmlns="" xmlns:a16="http://schemas.microsoft.com/office/drawing/2014/main" id="{00000000-0008-0000-1E00-000062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67" name="Text Box 3">
          <a:extLst>
            <a:ext uri="{FF2B5EF4-FFF2-40B4-BE49-F238E27FC236}">
              <a16:creationId xmlns="" xmlns:a16="http://schemas.microsoft.com/office/drawing/2014/main" id="{00000000-0008-0000-1E00-000063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68" name="Text Box 4">
          <a:extLst>
            <a:ext uri="{FF2B5EF4-FFF2-40B4-BE49-F238E27FC236}">
              <a16:creationId xmlns="" xmlns:a16="http://schemas.microsoft.com/office/drawing/2014/main" id="{00000000-0008-0000-1E00-000064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69" name="Text Box 3">
          <a:extLst>
            <a:ext uri="{FF2B5EF4-FFF2-40B4-BE49-F238E27FC236}">
              <a16:creationId xmlns="" xmlns:a16="http://schemas.microsoft.com/office/drawing/2014/main" id="{00000000-0008-0000-1E00-000065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70" name="Text Box 4">
          <a:extLst>
            <a:ext uri="{FF2B5EF4-FFF2-40B4-BE49-F238E27FC236}">
              <a16:creationId xmlns="" xmlns:a16="http://schemas.microsoft.com/office/drawing/2014/main" id="{00000000-0008-0000-1E00-000066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71" name="Text Box 3">
          <a:extLst>
            <a:ext uri="{FF2B5EF4-FFF2-40B4-BE49-F238E27FC236}">
              <a16:creationId xmlns="" xmlns:a16="http://schemas.microsoft.com/office/drawing/2014/main" id="{00000000-0008-0000-1E00-000067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72" name="Text Box 4">
          <a:extLst>
            <a:ext uri="{FF2B5EF4-FFF2-40B4-BE49-F238E27FC236}">
              <a16:creationId xmlns="" xmlns:a16="http://schemas.microsoft.com/office/drawing/2014/main" id="{00000000-0008-0000-1E00-000068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73" name="Text Box 3">
          <a:extLst>
            <a:ext uri="{FF2B5EF4-FFF2-40B4-BE49-F238E27FC236}">
              <a16:creationId xmlns="" xmlns:a16="http://schemas.microsoft.com/office/drawing/2014/main" id="{00000000-0008-0000-1E00-000069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74" name="Text Box 4">
          <a:extLst>
            <a:ext uri="{FF2B5EF4-FFF2-40B4-BE49-F238E27FC236}">
              <a16:creationId xmlns="" xmlns:a16="http://schemas.microsoft.com/office/drawing/2014/main" id="{00000000-0008-0000-1E00-00006A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75" name="Text Box 3">
          <a:extLst>
            <a:ext uri="{FF2B5EF4-FFF2-40B4-BE49-F238E27FC236}">
              <a16:creationId xmlns="" xmlns:a16="http://schemas.microsoft.com/office/drawing/2014/main" id="{00000000-0008-0000-1E00-00006B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76" name="Text Box 4">
          <a:extLst>
            <a:ext uri="{FF2B5EF4-FFF2-40B4-BE49-F238E27FC236}">
              <a16:creationId xmlns="" xmlns:a16="http://schemas.microsoft.com/office/drawing/2014/main" id="{00000000-0008-0000-1E00-00006C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77" name="Text Box 3">
          <a:extLst>
            <a:ext uri="{FF2B5EF4-FFF2-40B4-BE49-F238E27FC236}">
              <a16:creationId xmlns="" xmlns:a16="http://schemas.microsoft.com/office/drawing/2014/main" id="{00000000-0008-0000-1E00-00006D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78" name="Text Box 4">
          <a:extLst>
            <a:ext uri="{FF2B5EF4-FFF2-40B4-BE49-F238E27FC236}">
              <a16:creationId xmlns="" xmlns:a16="http://schemas.microsoft.com/office/drawing/2014/main" id="{00000000-0008-0000-1E00-00006E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79" name="Text Box 3">
          <a:extLst>
            <a:ext uri="{FF2B5EF4-FFF2-40B4-BE49-F238E27FC236}">
              <a16:creationId xmlns="" xmlns:a16="http://schemas.microsoft.com/office/drawing/2014/main" id="{00000000-0008-0000-1E00-00006F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80" name="Text Box 4">
          <a:extLst>
            <a:ext uri="{FF2B5EF4-FFF2-40B4-BE49-F238E27FC236}">
              <a16:creationId xmlns="" xmlns:a16="http://schemas.microsoft.com/office/drawing/2014/main" id="{00000000-0008-0000-1E00-000070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81" name="Text Box 3">
          <a:extLst>
            <a:ext uri="{FF2B5EF4-FFF2-40B4-BE49-F238E27FC236}">
              <a16:creationId xmlns="" xmlns:a16="http://schemas.microsoft.com/office/drawing/2014/main" id="{00000000-0008-0000-1E00-000071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82" name="Text Box 4">
          <a:extLst>
            <a:ext uri="{FF2B5EF4-FFF2-40B4-BE49-F238E27FC236}">
              <a16:creationId xmlns="" xmlns:a16="http://schemas.microsoft.com/office/drawing/2014/main" id="{00000000-0008-0000-1E00-000072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83" name="Text Box 3">
          <a:extLst>
            <a:ext uri="{FF2B5EF4-FFF2-40B4-BE49-F238E27FC236}">
              <a16:creationId xmlns="" xmlns:a16="http://schemas.microsoft.com/office/drawing/2014/main" id="{00000000-0008-0000-1E00-000073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84" name="Text Box 4">
          <a:extLst>
            <a:ext uri="{FF2B5EF4-FFF2-40B4-BE49-F238E27FC236}">
              <a16:creationId xmlns="" xmlns:a16="http://schemas.microsoft.com/office/drawing/2014/main" id="{00000000-0008-0000-1E00-000074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85" name="Text Box 3">
          <a:extLst>
            <a:ext uri="{FF2B5EF4-FFF2-40B4-BE49-F238E27FC236}">
              <a16:creationId xmlns="" xmlns:a16="http://schemas.microsoft.com/office/drawing/2014/main" id="{00000000-0008-0000-1E00-000075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86" name="Text Box 4">
          <a:extLst>
            <a:ext uri="{FF2B5EF4-FFF2-40B4-BE49-F238E27FC236}">
              <a16:creationId xmlns="" xmlns:a16="http://schemas.microsoft.com/office/drawing/2014/main" id="{00000000-0008-0000-1E00-000076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87" name="Text Box 3">
          <a:extLst>
            <a:ext uri="{FF2B5EF4-FFF2-40B4-BE49-F238E27FC236}">
              <a16:creationId xmlns="" xmlns:a16="http://schemas.microsoft.com/office/drawing/2014/main" id="{00000000-0008-0000-1E00-000077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88" name="Text Box 4">
          <a:extLst>
            <a:ext uri="{FF2B5EF4-FFF2-40B4-BE49-F238E27FC236}">
              <a16:creationId xmlns="" xmlns:a16="http://schemas.microsoft.com/office/drawing/2014/main" id="{00000000-0008-0000-1E00-000078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89" name="Text Box 3">
          <a:extLst>
            <a:ext uri="{FF2B5EF4-FFF2-40B4-BE49-F238E27FC236}">
              <a16:creationId xmlns="" xmlns:a16="http://schemas.microsoft.com/office/drawing/2014/main" id="{00000000-0008-0000-1E00-000079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90" name="Text Box 4">
          <a:extLst>
            <a:ext uri="{FF2B5EF4-FFF2-40B4-BE49-F238E27FC236}">
              <a16:creationId xmlns="" xmlns:a16="http://schemas.microsoft.com/office/drawing/2014/main" id="{00000000-0008-0000-1E00-00007A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91" name="Text Box 3">
          <a:extLst>
            <a:ext uri="{FF2B5EF4-FFF2-40B4-BE49-F238E27FC236}">
              <a16:creationId xmlns="" xmlns:a16="http://schemas.microsoft.com/office/drawing/2014/main" id="{00000000-0008-0000-1E00-00007B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92" name="Text Box 4">
          <a:extLst>
            <a:ext uri="{FF2B5EF4-FFF2-40B4-BE49-F238E27FC236}">
              <a16:creationId xmlns="" xmlns:a16="http://schemas.microsoft.com/office/drawing/2014/main" id="{00000000-0008-0000-1E00-00007C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93" name="Text Box 3">
          <a:extLst>
            <a:ext uri="{FF2B5EF4-FFF2-40B4-BE49-F238E27FC236}">
              <a16:creationId xmlns="" xmlns:a16="http://schemas.microsoft.com/office/drawing/2014/main" id="{00000000-0008-0000-1E00-00007D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94" name="Text Box 4">
          <a:extLst>
            <a:ext uri="{FF2B5EF4-FFF2-40B4-BE49-F238E27FC236}">
              <a16:creationId xmlns="" xmlns:a16="http://schemas.microsoft.com/office/drawing/2014/main" id="{00000000-0008-0000-1E00-00007E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95" name="Text Box 3">
          <a:extLst>
            <a:ext uri="{FF2B5EF4-FFF2-40B4-BE49-F238E27FC236}">
              <a16:creationId xmlns="" xmlns:a16="http://schemas.microsoft.com/office/drawing/2014/main" id="{00000000-0008-0000-1E00-00007F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96" name="Text Box 4">
          <a:extLst>
            <a:ext uri="{FF2B5EF4-FFF2-40B4-BE49-F238E27FC236}">
              <a16:creationId xmlns="" xmlns:a16="http://schemas.microsoft.com/office/drawing/2014/main" id="{00000000-0008-0000-1E00-000080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897" name="Text Box 3">
          <a:extLst>
            <a:ext uri="{FF2B5EF4-FFF2-40B4-BE49-F238E27FC236}">
              <a16:creationId xmlns="" xmlns:a16="http://schemas.microsoft.com/office/drawing/2014/main" id="{00000000-0008-0000-1E00-00008103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898" name="Text Box 3">
          <a:extLst>
            <a:ext uri="{FF2B5EF4-FFF2-40B4-BE49-F238E27FC236}">
              <a16:creationId xmlns="" xmlns:a16="http://schemas.microsoft.com/office/drawing/2014/main" id="{00000000-0008-0000-1E00-00008203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899" name="Text Box 4">
          <a:extLst>
            <a:ext uri="{FF2B5EF4-FFF2-40B4-BE49-F238E27FC236}">
              <a16:creationId xmlns="" xmlns:a16="http://schemas.microsoft.com/office/drawing/2014/main" id="{00000000-0008-0000-1E00-00008303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00" name="Text Box 3">
          <a:extLst>
            <a:ext uri="{FF2B5EF4-FFF2-40B4-BE49-F238E27FC236}">
              <a16:creationId xmlns="" xmlns:a16="http://schemas.microsoft.com/office/drawing/2014/main" id="{00000000-0008-0000-1E00-000084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01" name="Text Box 4">
          <a:extLst>
            <a:ext uri="{FF2B5EF4-FFF2-40B4-BE49-F238E27FC236}">
              <a16:creationId xmlns="" xmlns:a16="http://schemas.microsoft.com/office/drawing/2014/main" id="{00000000-0008-0000-1E00-000085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02" name="Text Box 3">
          <a:extLst>
            <a:ext uri="{FF2B5EF4-FFF2-40B4-BE49-F238E27FC236}">
              <a16:creationId xmlns="" xmlns:a16="http://schemas.microsoft.com/office/drawing/2014/main" id="{00000000-0008-0000-1E00-000086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03" name="Text Box 4">
          <a:extLst>
            <a:ext uri="{FF2B5EF4-FFF2-40B4-BE49-F238E27FC236}">
              <a16:creationId xmlns="" xmlns:a16="http://schemas.microsoft.com/office/drawing/2014/main" id="{00000000-0008-0000-1E00-000087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04" name="Text Box 3">
          <a:extLst>
            <a:ext uri="{FF2B5EF4-FFF2-40B4-BE49-F238E27FC236}">
              <a16:creationId xmlns="" xmlns:a16="http://schemas.microsoft.com/office/drawing/2014/main" id="{00000000-0008-0000-1E00-000088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05" name="Text Box 4">
          <a:extLst>
            <a:ext uri="{FF2B5EF4-FFF2-40B4-BE49-F238E27FC236}">
              <a16:creationId xmlns="" xmlns:a16="http://schemas.microsoft.com/office/drawing/2014/main" id="{00000000-0008-0000-1E00-000089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06" name="Text Box 3">
          <a:extLst>
            <a:ext uri="{FF2B5EF4-FFF2-40B4-BE49-F238E27FC236}">
              <a16:creationId xmlns="" xmlns:a16="http://schemas.microsoft.com/office/drawing/2014/main" id="{00000000-0008-0000-1E00-00008A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07" name="Text Box 4">
          <a:extLst>
            <a:ext uri="{FF2B5EF4-FFF2-40B4-BE49-F238E27FC236}">
              <a16:creationId xmlns="" xmlns:a16="http://schemas.microsoft.com/office/drawing/2014/main" id="{00000000-0008-0000-1E00-00008B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08" name="Text Box 3">
          <a:extLst>
            <a:ext uri="{FF2B5EF4-FFF2-40B4-BE49-F238E27FC236}">
              <a16:creationId xmlns="" xmlns:a16="http://schemas.microsoft.com/office/drawing/2014/main" id="{00000000-0008-0000-1E00-00008C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09" name="Text Box 4">
          <a:extLst>
            <a:ext uri="{FF2B5EF4-FFF2-40B4-BE49-F238E27FC236}">
              <a16:creationId xmlns="" xmlns:a16="http://schemas.microsoft.com/office/drawing/2014/main" id="{00000000-0008-0000-1E00-00008D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10" name="Text Box 3">
          <a:extLst>
            <a:ext uri="{FF2B5EF4-FFF2-40B4-BE49-F238E27FC236}">
              <a16:creationId xmlns="" xmlns:a16="http://schemas.microsoft.com/office/drawing/2014/main" id="{00000000-0008-0000-1E00-00008E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11" name="Text Box 4">
          <a:extLst>
            <a:ext uri="{FF2B5EF4-FFF2-40B4-BE49-F238E27FC236}">
              <a16:creationId xmlns="" xmlns:a16="http://schemas.microsoft.com/office/drawing/2014/main" id="{00000000-0008-0000-1E00-00008F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12" name="Text Box 3">
          <a:extLst>
            <a:ext uri="{FF2B5EF4-FFF2-40B4-BE49-F238E27FC236}">
              <a16:creationId xmlns="" xmlns:a16="http://schemas.microsoft.com/office/drawing/2014/main" id="{00000000-0008-0000-1E00-000090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13" name="Text Box 4">
          <a:extLst>
            <a:ext uri="{FF2B5EF4-FFF2-40B4-BE49-F238E27FC236}">
              <a16:creationId xmlns="" xmlns:a16="http://schemas.microsoft.com/office/drawing/2014/main" id="{00000000-0008-0000-1E00-000091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14" name="Text Box 3">
          <a:extLst>
            <a:ext uri="{FF2B5EF4-FFF2-40B4-BE49-F238E27FC236}">
              <a16:creationId xmlns="" xmlns:a16="http://schemas.microsoft.com/office/drawing/2014/main" id="{00000000-0008-0000-1E00-000092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15" name="Text Box 4">
          <a:extLst>
            <a:ext uri="{FF2B5EF4-FFF2-40B4-BE49-F238E27FC236}">
              <a16:creationId xmlns="" xmlns:a16="http://schemas.microsoft.com/office/drawing/2014/main" id="{00000000-0008-0000-1E00-000093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16" name="Text Box 3">
          <a:extLst>
            <a:ext uri="{FF2B5EF4-FFF2-40B4-BE49-F238E27FC236}">
              <a16:creationId xmlns="" xmlns:a16="http://schemas.microsoft.com/office/drawing/2014/main" id="{00000000-0008-0000-1E00-000094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17" name="Text Box 4">
          <a:extLst>
            <a:ext uri="{FF2B5EF4-FFF2-40B4-BE49-F238E27FC236}">
              <a16:creationId xmlns="" xmlns:a16="http://schemas.microsoft.com/office/drawing/2014/main" id="{00000000-0008-0000-1E00-000095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18" name="Text Box 3">
          <a:extLst>
            <a:ext uri="{FF2B5EF4-FFF2-40B4-BE49-F238E27FC236}">
              <a16:creationId xmlns="" xmlns:a16="http://schemas.microsoft.com/office/drawing/2014/main" id="{00000000-0008-0000-1E00-000096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19" name="Text Box 4">
          <a:extLst>
            <a:ext uri="{FF2B5EF4-FFF2-40B4-BE49-F238E27FC236}">
              <a16:creationId xmlns="" xmlns:a16="http://schemas.microsoft.com/office/drawing/2014/main" id="{00000000-0008-0000-1E00-000097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20" name="Text Box 3">
          <a:extLst>
            <a:ext uri="{FF2B5EF4-FFF2-40B4-BE49-F238E27FC236}">
              <a16:creationId xmlns="" xmlns:a16="http://schemas.microsoft.com/office/drawing/2014/main" id="{00000000-0008-0000-1E00-000098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21" name="Text Box 4">
          <a:extLst>
            <a:ext uri="{FF2B5EF4-FFF2-40B4-BE49-F238E27FC236}">
              <a16:creationId xmlns="" xmlns:a16="http://schemas.microsoft.com/office/drawing/2014/main" id="{00000000-0008-0000-1E00-000099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22" name="Text Box 3">
          <a:extLst>
            <a:ext uri="{FF2B5EF4-FFF2-40B4-BE49-F238E27FC236}">
              <a16:creationId xmlns="" xmlns:a16="http://schemas.microsoft.com/office/drawing/2014/main" id="{00000000-0008-0000-1E00-00009A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23" name="Text Box 4">
          <a:extLst>
            <a:ext uri="{FF2B5EF4-FFF2-40B4-BE49-F238E27FC236}">
              <a16:creationId xmlns="" xmlns:a16="http://schemas.microsoft.com/office/drawing/2014/main" id="{00000000-0008-0000-1E00-00009B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24" name="Text Box 3">
          <a:extLst>
            <a:ext uri="{FF2B5EF4-FFF2-40B4-BE49-F238E27FC236}">
              <a16:creationId xmlns="" xmlns:a16="http://schemas.microsoft.com/office/drawing/2014/main" id="{00000000-0008-0000-1E00-00009C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25" name="Text Box 4">
          <a:extLst>
            <a:ext uri="{FF2B5EF4-FFF2-40B4-BE49-F238E27FC236}">
              <a16:creationId xmlns="" xmlns:a16="http://schemas.microsoft.com/office/drawing/2014/main" id="{00000000-0008-0000-1E00-00009D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26" name="Text Box 3">
          <a:extLst>
            <a:ext uri="{FF2B5EF4-FFF2-40B4-BE49-F238E27FC236}">
              <a16:creationId xmlns="" xmlns:a16="http://schemas.microsoft.com/office/drawing/2014/main" id="{00000000-0008-0000-1E00-00009E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27" name="Text Box 4">
          <a:extLst>
            <a:ext uri="{FF2B5EF4-FFF2-40B4-BE49-F238E27FC236}">
              <a16:creationId xmlns="" xmlns:a16="http://schemas.microsoft.com/office/drawing/2014/main" id="{00000000-0008-0000-1E00-00009F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28" name="Text Box 3">
          <a:extLst>
            <a:ext uri="{FF2B5EF4-FFF2-40B4-BE49-F238E27FC236}">
              <a16:creationId xmlns="" xmlns:a16="http://schemas.microsoft.com/office/drawing/2014/main" id="{00000000-0008-0000-1E00-0000A0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29" name="Text Box 4">
          <a:extLst>
            <a:ext uri="{FF2B5EF4-FFF2-40B4-BE49-F238E27FC236}">
              <a16:creationId xmlns="" xmlns:a16="http://schemas.microsoft.com/office/drawing/2014/main" id="{00000000-0008-0000-1E00-0000A1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30" name="Text Box 3">
          <a:extLst>
            <a:ext uri="{FF2B5EF4-FFF2-40B4-BE49-F238E27FC236}">
              <a16:creationId xmlns="" xmlns:a16="http://schemas.microsoft.com/office/drawing/2014/main" id="{00000000-0008-0000-1E00-0000A2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31" name="Text Box 4">
          <a:extLst>
            <a:ext uri="{FF2B5EF4-FFF2-40B4-BE49-F238E27FC236}">
              <a16:creationId xmlns="" xmlns:a16="http://schemas.microsoft.com/office/drawing/2014/main" id="{00000000-0008-0000-1E00-0000A3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32" name="Text Box 3">
          <a:extLst>
            <a:ext uri="{FF2B5EF4-FFF2-40B4-BE49-F238E27FC236}">
              <a16:creationId xmlns="" xmlns:a16="http://schemas.microsoft.com/office/drawing/2014/main" id="{00000000-0008-0000-1E00-0000A4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33" name="Text Box 4">
          <a:extLst>
            <a:ext uri="{FF2B5EF4-FFF2-40B4-BE49-F238E27FC236}">
              <a16:creationId xmlns="" xmlns:a16="http://schemas.microsoft.com/office/drawing/2014/main" id="{00000000-0008-0000-1E00-0000A5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34" name="Text Box 3">
          <a:extLst>
            <a:ext uri="{FF2B5EF4-FFF2-40B4-BE49-F238E27FC236}">
              <a16:creationId xmlns="" xmlns:a16="http://schemas.microsoft.com/office/drawing/2014/main" id="{00000000-0008-0000-1E00-0000A6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35" name="Text Box 4">
          <a:extLst>
            <a:ext uri="{FF2B5EF4-FFF2-40B4-BE49-F238E27FC236}">
              <a16:creationId xmlns="" xmlns:a16="http://schemas.microsoft.com/office/drawing/2014/main" id="{00000000-0008-0000-1E00-0000A7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36" name="Text Box 3">
          <a:extLst>
            <a:ext uri="{FF2B5EF4-FFF2-40B4-BE49-F238E27FC236}">
              <a16:creationId xmlns="" xmlns:a16="http://schemas.microsoft.com/office/drawing/2014/main" id="{00000000-0008-0000-1E00-0000A8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37" name="Text Box 4">
          <a:extLst>
            <a:ext uri="{FF2B5EF4-FFF2-40B4-BE49-F238E27FC236}">
              <a16:creationId xmlns="" xmlns:a16="http://schemas.microsoft.com/office/drawing/2014/main" id="{00000000-0008-0000-1E00-0000A9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38" name="Text Box 3">
          <a:extLst>
            <a:ext uri="{FF2B5EF4-FFF2-40B4-BE49-F238E27FC236}">
              <a16:creationId xmlns="" xmlns:a16="http://schemas.microsoft.com/office/drawing/2014/main" id="{00000000-0008-0000-1E00-0000AA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39" name="Text Box 4">
          <a:extLst>
            <a:ext uri="{FF2B5EF4-FFF2-40B4-BE49-F238E27FC236}">
              <a16:creationId xmlns="" xmlns:a16="http://schemas.microsoft.com/office/drawing/2014/main" id="{00000000-0008-0000-1E00-0000AB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40" name="Text Box 3">
          <a:extLst>
            <a:ext uri="{FF2B5EF4-FFF2-40B4-BE49-F238E27FC236}">
              <a16:creationId xmlns="" xmlns:a16="http://schemas.microsoft.com/office/drawing/2014/main" id="{00000000-0008-0000-1E00-0000AC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41" name="Text Box 4">
          <a:extLst>
            <a:ext uri="{FF2B5EF4-FFF2-40B4-BE49-F238E27FC236}">
              <a16:creationId xmlns="" xmlns:a16="http://schemas.microsoft.com/office/drawing/2014/main" id="{00000000-0008-0000-1E00-0000AD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42" name="Text Box 3">
          <a:extLst>
            <a:ext uri="{FF2B5EF4-FFF2-40B4-BE49-F238E27FC236}">
              <a16:creationId xmlns="" xmlns:a16="http://schemas.microsoft.com/office/drawing/2014/main" id="{00000000-0008-0000-1E00-0000AE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43" name="Text Box 4">
          <a:extLst>
            <a:ext uri="{FF2B5EF4-FFF2-40B4-BE49-F238E27FC236}">
              <a16:creationId xmlns="" xmlns:a16="http://schemas.microsoft.com/office/drawing/2014/main" id="{00000000-0008-0000-1E00-0000AF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44" name="Text Box 3">
          <a:extLst>
            <a:ext uri="{FF2B5EF4-FFF2-40B4-BE49-F238E27FC236}">
              <a16:creationId xmlns="" xmlns:a16="http://schemas.microsoft.com/office/drawing/2014/main" id="{00000000-0008-0000-1E00-0000B0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45" name="Text Box 4">
          <a:extLst>
            <a:ext uri="{FF2B5EF4-FFF2-40B4-BE49-F238E27FC236}">
              <a16:creationId xmlns="" xmlns:a16="http://schemas.microsoft.com/office/drawing/2014/main" id="{00000000-0008-0000-1E00-0000B1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46" name="Text Box 3">
          <a:extLst>
            <a:ext uri="{FF2B5EF4-FFF2-40B4-BE49-F238E27FC236}">
              <a16:creationId xmlns="" xmlns:a16="http://schemas.microsoft.com/office/drawing/2014/main" id="{00000000-0008-0000-1E00-0000B2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47" name="Text Box 4">
          <a:extLst>
            <a:ext uri="{FF2B5EF4-FFF2-40B4-BE49-F238E27FC236}">
              <a16:creationId xmlns="" xmlns:a16="http://schemas.microsoft.com/office/drawing/2014/main" id="{00000000-0008-0000-1E00-0000B3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48" name="Text Box 3">
          <a:extLst>
            <a:ext uri="{FF2B5EF4-FFF2-40B4-BE49-F238E27FC236}">
              <a16:creationId xmlns="" xmlns:a16="http://schemas.microsoft.com/office/drawing/2014/main" id="{00000000-0008-0000-1E00-0000B4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49" name="Text Box 4">
          <a:extLst>
            <a:ext uri="{FF2B5EF4-FFF2-40B4-BE49-F238E27FC236}">
              <a16:creationId xmlns="" xmlns:a16="http://schemas.microsoft.com/office/drawing/2014/main" id="{00000000-0008-0000-1E00-0000B5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50" name="Text Box 3">
          <a:extLst>
            <a:ext uri="{FF2B5EF4-FFF2-40B4-BE49-F238E27FC236}">
              <a16:creationId xmlns="" xmlns:a16="http://schemas.microsoft.com/office/drawing/2014/main" id="{00000000-0008-0000-1E00-0000B6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51" name="Text Box 4">
          <a:extLst>
            <a:ext uri="{FF2B5EF4-FFF2-40B4-BE49-F238E27FC236}">
              <a16:creationId xmlns="" xmlns:a16="http://schemas.microsoft.com/office/drawing/2014/main" id="{00000000-0008-0000-1E00-0000B7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52" name="Text Box 3">
          <a:extLst>
            <a:ext uri="{FF2B5EF4-FFF2-40B4-BE49-F238E27FC236}">
              <a16:creationId xmlns="" xmlns:a16="http://schemas.microsoft.com/office/drawing/2014/main" id="{00000000-0008-0000-1E00-0000B8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53" name="Text Box 4">
          <a:extLst>
            <a:ext uri="{FF2B5EF4-FFF2-40B4-BE49-F238E27FC236}">
              <a16:creationId xmlns="" xmlns:a16="http://schemas.microsoft.com/office/drawing/2014/main" id="{00000000-0008-0000-1E00-0000B9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54" name="Text Box 3">
          <a:extLst>
            <a:ext uri="{FF2B5EF4-FFF2-40B4-BE49-F238E27FC236}">
              <a16:creationId xmlns="" xmlns:a16="http://schemas.microsoft.com/office/drawing/2014/main" id="{00000000-0008-0000-1E00-0000BA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55" name="Text Box 4">
          <a:extLst>
            <a:ext uri="{FF2B5EF4-FFF2-40B4-BE49-F238E27FC236}">
              <a16:creationId xmlns="" xmlns:a16="http://schemas.microsoft.com/office/drawing/2014/main" id="{00000000-0008-0000-1E00-0000BB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956" name="Text Box 3">
          <a:extLst>
            <a:ext uri="{FF2B5EF4-FFF2-40B4-BE49-F238E27FC236}">
              <a16:creationId xmlns="" xmlns:a16="http://schemas.microsoft.com/office/drawing/2014/main" id="{00000000-0008-0000-1E00-0000BC03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57" name="Text Box 3">
          <a:extLst>
            <a:ext uri="{FF2B5EF4-FFF2-40B4-BE49-F238E27FC236}">
              <a16:creationId xmlns="" xmlns:a16="http://schemas.microsoft.com/office/drawing/2014/main" id="{00000000-0008-0000-1E00-0000BD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58" name="Text Box 4">
          <a:extLst>
            <a:ext uri="{FF2B5EF4-FFF2-40B4-BE49-F238E27FC236}">
              <a16:creationId xmlns="" xmlns:a16="http://schemas.microsoft.com/office/drawing/2014/main" id="{00000000-0008-0000-1E00-0000BE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59" name="Text Box 3">
          <a:extLst>
            <a:ext uri="{FF2B5EF4-FFF2-40B4-BE49-F238E27FC236}">
              <a16:creationId xmlns="" xmlns:a16="http://schemas.microsoft.com/office/drawing/2014/main" id="{00000000-0008-0000-1E00-0000BF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60" name="Text Box 4">
          <a:extLst>
            <a:ext uri="{FF2B5EF4-FFF2-40B4-BE49-F238E27FC236}">
              <a16:creationId xmlns="" xmlns:a16="http://schemas.microsoft.com/office/drawing/2014/main" id="{00000000-0008-0000-1E00-0000C0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61" name="Text Box 3">
          <a:extLst>
            <a:ext uri="{FF2B5EF4-FFF2-40B4-BE49-F238E27FC236}">
              <a16:creationId xmlns="" xmlns:a16="http://schemas.microsoft.com/office/drawing/2014/main" id="{00000000-0008-0000-1E00-0000C1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62" name="Text Box 4">
          <a:extLst>
            <a:ext uri="{FF2B5EF4-FFF2-40B4-BE49-F238E27FC236}">
              <a16:creationId xmlns="" xmlns:a16="http://schemas.microsoft.com/office/drawing/2014/main" id="{00000000-0008-0000-1E00-0000C2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63" name="Text Box 3">
          <a:extLst>
            <a:ext uri="{FF2B5EF4-FFF2-40B4-BE49-F238E27FC236}">
              <a16:creationId xmlns="" xmlns:a16="http://schemas.microsoft.com/office/drawing/2014/main" id="{00000000-0008-0000-1E00-0000C3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64" name="Text Box 4">
          <a:extLst>
            <a:ext uri="{FF2B5EF4-FFF2-40B4-BE49-F238E27FC236}">
              <a16:creationId xmlns="" xmlns:a16="http://schemas.microsoft.com/office/drawing/2014/main" id="{00000000-0008-0000-1E00-0000C4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65" name="Text Box 3">
          <a:extLst>
            <a:ext uri="{FF2B5EF4-FFF2-40B4-BE49-F238E27FC236}">
              <a16:creationId xmlns="" xmlns:a16="http://schemas.microsoft.com/office/drawing/2014/main" id="{00000000-0008-0000-1E00-0000C5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66" name="Text Box 4">
          <a:extLst>
            <a:ext uri="{FF2B5EF4-FFF2-40B4-BE49-F238E27FC236}">
              <a16:creationId xmlns="" xmlns:a16="http://schemas.microsoft.com/office/drawing/2014/main" id="{00000000-0008-0000-1E00-0000C6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67" name="Text Box 3">
          <a:extLst>
            <a:ext uri="{FF2B5EF4-FFF2-40B4-BE49-F238E27FC236}">
              <a16:creationId xmlns="" xmlns:a16="http://schemas.microsoft.com/office/drawing/2014/main" id="{00000000-0008-0000-1E00-0000C7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68" name="Text Box 4">
          <a:extLst>
            <a:ext uri="{FF2B5EF4-FFF2-40B4-BE49-F238E27FC236}">
              <a16:creationId xmlns="" xmlns:a16="http://schemas.microsoft.com/office/drawing/2014/main" id="{00000000-0008-0000-1E00-0000C8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69" name="Text Box 3">
          <a:extLst>
            <a:ext uri="{FF2B5EF4-FFF2-40B4-BE49-F238E27FC236}">
              <a16:creationId xmlns="" xmlns:a16="http://schemas.microsoft.com/office/drawing/2014/main" id="{00000000-0008-0000-1E00-0000C9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70" name="Text Box 4">
          <a:extLst>
            <a:ext uri="{FF2B5EF4-FFF2-40B4-BE49-F238E27FC236}">
              <a16:creationId xmlns="" xmlns:a16="http://schemas.microsoft.com/office/drawing/2014/main" id="{00000000-0008-0000-1E00-0000CA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71" name="Text Box 3">
          <a:extLst>
            <a:ext uri="{FF2B5EF4-FFF2-40B4-BE49-F238E27FC236}">
              <a16:creationId xmlns="" xmlns:a16="http://schemas.microsoft.com/office/drawing/2014/main" id="{00000000-0008-0000-1E00-0000CB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72" name="Text Box 4">
          <a:extLst>
            <a:ext uri="{FF2B5EF4-FFF2-40B4-BE49-F238E27FC236}">
              <a16:creationId xmlns="" xmlns:a16="http://schemas.microsoft.com/office/drawing/2014/main" id="{00000000-0008-0000-1E00-0000CC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73" name="Text Box 3">
          <a:extLst>
            <a:ext uri="{FF2B5EF4-FFF2-40B4-BE49-F238E27FC236}">
              <a16:creationId xmlns="" xmlns:a16="http://schemas.microsoft.com/office/drawing/2014/main" id="{00000000-0008-0000-1E00-0000CD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974" name="Text Box 3">
          <a:extLst>
            <a:ext uri="{FF2B5EF4-FFF2-40B4-BE49-F238E27FC236}">
              <a16:creationId xmlns="" xmlns:a16="http://schemas.microsoft.com/office/drawing/2014/main" id="{5BA65F12-4AE4-4947-9205-98E08342D84D}"/>
            </a:ext>
          </a:extLst>
        </xdr:cNvPr>
        <xdr:cNvSpPr txBox="1">
          <a:spLocks noChangeArrowheads="1"/>
        </xdr:cNvSpPr>
      </xdr:nvSpPr>
      <xdr:spPr bwMode="auto">
        <a:xfrm>
          <a:off x="997820902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975" name="Text Box 4">
          <a:extLst>
            <a:ext uri="{FF2B5EF4-FFF2-40B4-BE49-F238E27FC236}">
              <a16:creationId xmlns="" xmlns:a16="http://schemas.microsoft.com/office/drawing/2014/main" id="{5881DCFD-8CB9-4992-AE52-D71BDAB56F5F}"/>
            </a:ext>
          </a:extLst>
        </xdr:cNvPr>
        <xdr:cNvSpPr txBox="1">
          <a:spLocks noChangeArrowheads="1"/>
        </xdr:cNvSpPr>
      </xdr:nvSpPr>
      <xdr:spPr bwMode="auto">
        <a:xfrm>
          <a:off x="997755180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976" name="Text Box 3">
          <a:extLst>
            <a:ext uri="{FF2B5EF4-FFF2-40B4-BE49-F238E27FC236}">
              <a16:creationId xmlns="" xmlns:a16="http://schemas.microsoft.com/office/drawing/2014/main" id="{098263E9-BBEA-401D-B1A6-FDB537B44A2D}"/>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977" name="Text Box 4">
          <a:extLst>
            <a:ext uri="{FF2B5EF4-FFF2-40B4-BE49-F238E27FC236}">
              <a16:creationId xmlns="" xmlns:a16="http://schemas.microsoft.com/office/drawing/2014/main" id="{C2C469CB-7BF4-40CE-B56D-CD968BC17C96}"/>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978" name="Text Box 3">
          <a:extLst>
            <a:ext uri="{FF2B5EF4-FFF2-40B4-BE49-F238E27FC236}">
              <a16:creationId xmlns="" xmlns:a16="http://schemas.microsoft.com/office/drawing/2014/main" id="{E9529576-1616-4FBA-9CF9-F582B1A52197}"/>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979" name="Text Box 4">
          <a:extLst>
            <a:ext uri="{FF2B5EF4-FFF2-40B4-BE49-F238E27FC236}">
              <a16:creationId xmlns="" xmlns:a16="http://schemas.microsoft.com/office/drawing/2014/main" id="{D7965418-F83F-4594-82CC-7076CE01B086}"/>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80" name="Text Box 3">
          <a:extLst>
            <a:ext uri="{FF2B5EF4-FFF2-40B4-BE49-F238E27FC236}">
              <a16:creationId xmlns="" xmlns:a16="http://schemas.microsoft.com/office/drawing/2014/main" id="{7EFE391D-E5DC-4B98-9825-94F2C76155FC}"/>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81" name="Text Box 4">
          <a:extLst>
            <a:ext uri="{FF2B5EF4-FFF2-40B4-BE49-F238E27FC236}">
              <a16:creationId xmlns="" xmlns:a16="http://schemas.microsoft.com/office/drawing/2014/main" id="{8400CC68-2E3C-4205-962D-6A95D35B38A1}"/>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982" name="Text Box 3">
          <a:extLst>
            <a:ext uri="{FF2B5EF4-FFF2-40B4-BE49-F238E27FC236}">
              <a16:creationId xmlns="" xmlns:a16="http://schemas.microsoft.com/office/drawing/2014/main" id="{4E014E02-B2B8-47A2-9DD0-054B79E7CE47}"/>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983" name="Text Box 4">
          <a:extLst>
            <a:ext uri="{FF2B5EF4-FFF2-40B4-BE49-F238E27FC236}">
              <a16:creationId xmlns="" xmlns:a16="http://schemas.microsoft.com/office/drawing/2014/main" id="{1BCFE010-5DA2-446A-A8B3-CD96D10E170E}"/>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84" name="Text Box 3">
          <a:extLst>
            <a:ext uri="{FF2B5EF4-FFF2-40B4-BE49-F238E27FC236}">
              <a16:creationId xmlns="" xmlns:a16="http://schemas.microsoft.com/office/drawing/2014/main" id="{1AD15B55-29EE-491D-9C47-9C9879BF2F6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85" name="Text Box 4">
          <a:extLst>
            <a:ext uri="{FF2B5EF4-FFF2-40B4-BE49-F238E27FC236}">
              <a16:creationId xmlns="" xmlns:a16="http://schemas.microsoft.com/office/drawing/2014/main" id="{7638BAC2-BE66-4726-A32C-30EF7DC4ADAC}"/>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86" name="Text Box 3">
          <a:extLst>
            <a:ext uri="{FF2B5EF4-FFF2-40B4-BE49-F238E27FC236}">
              <a16:creationId xmlns="" xmlns:a16="http://schemas.microsoft.com/office/drawing/2014/main" id="{5F0BE29D-B1FC-4B8C-A310-6575717790B9}"/>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87" name="Text Box 4">
          <a:extLst>
            <a:ext uri="{FF2B5EF4-FFF2-40B4-BE49-F238E27FC236}">
              <a16:creationId xmlns="" xmlns:a16="http://schemas.microsoft.com/office/drawing/2014/main" id="{2AD40B1D-35D1-468A-8699-27D5D68ABE29}"/>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88" name="Text Box 3">
          <a:extLst>
            <a:ext uri="{FF2B5EF4-FFF2-40B4-BE49-F238E27FC236}">
              <a16:creationId xmlns="" xmlns:a16="http://schemas.microsoft.com/office/drawing/2014/main" id="{8540C4E8-2393-4150-B0E9-62AB3E9916F6}"/>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89" name="Text Box 4">
          <a:extLst>
            <a:ext uri="{FF2B5EF4-FFF2-40B4-BE49-F238E27FC236}">
              <a16:creationId xmlns="" xmlns:a16="http://schemas.microsoft.com/office/drawing/2014/main" id="{C7C005BA-00FE-4559-B135-75EB4FD4D05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990" name="Text Box 3">
          <a:extLst>
            <a:ext uri="{FF2B5EF4-FFF2-40B4-BE49-F238E27FC236}">
              <a16:creationId xmlns="" xmlns:a16="http://schemas.microsoft.com/office/drawing/2014/main" id="{56E38D4A-2E03-4137-8655-5F0647D2B06C}"/>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991" name="Text Box 4">
          <a:extLst>
            <a:ext uri="{FF2B5EF4-FFF2-40B4-BE49-F238E27FC236}">
              <a16:creationId xmlns="" xmlns:a16="http://schemas.microsoft.com/office/drawing/2014/main" id="{72ED41D0-7192-4229-8402-FCD0CB5D292F}"/>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92" name="Text Box 3">
          <a:extLst>
            <a:ext uri="{FF2B5EF4-FFF2-40B4-BE49-F238E27FC236}">
              <a16:creationId xmlns="" xmlns:a16="http://schemas.microsoft.com/office/drawing/2014/main" id="{E5657107-9CA5-4E1C-A3CD-0CDCCD28DCE7}"/>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93" name="Text Box 4">
          <a:extLst>
            <a:ext uri="{FF2B5EF4-FFF2-40B4-BE49-F238E27FC236}">
              <a16:creationId xmlns="" xmlns:a16="http://schemas.microsoft.com/office/drawing/2014/main" id="{01384472-2F01-452C-8DF4-2CBCC82418A9}"/>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94" name="Text Box 3">
          <a:extLst>
            <a:ext uri="{FF2B5EF4-FFF2-40B4-BE49-F238E27FC236}">
              <a16:creationId xmlns="" xmlns:a16="http://schemas.microsoft.com/office/drawing/2014/main" id="{061F0F9D-E19D-48F5-948C-E0EA52D861A7}"/>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95" name="Text Box 4">
          <a:extLst>
            <a:ext uri="{FF2B5EF4-FFF2-40B4-BE49-F238E27FC236}">
              <a16:creationId xmlns="" xmlns:a16="http://schemas.microsoft.com/office/drawing/2014/main" id="{20329471-0078-4490-86EF-C34944FB4FEA}"/>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96" name="Text Box 3">
          <a:extLst>
            <a:ext uri="{FF2B5EF4-FFF2-40B4-BE49-F238E27FC236}">
              <a16:creationId xmlns="" xmlns:a16="http://schemas.microsoft.com/office/drawing/2014/main" id="{5106AF6B-AED4-44F4-AFCB-4F0B8B5268D8}"/>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97" name="Text Box 4">
          <a:extLst>
            <a:ext uri="{FF2B5EF4-FFF2-40B4-BE49-F238E27FC236}">
              <a16:creationId xmlns="" xmlns:a16="http://schemas.microsoft.com/office/drawing/2014/main" id="{F8E07A5C-B159-4492-BDF5-5C8E0DAB201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98" name="Text Box 3">
          <a:extLst>
            <a:ext uri="{FF2B5EF4-FFF2-40B4-BE49-F238E27FC236}">
              <a16:creationId xmlns="" xmlns:a16="http://schemas.microsoft.com/office/drawing/2014/main" id="{78BFCDEB-98EB-4840-8EE6-D3019B2D08B4}"/>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99" name="Text Box 4">
          <a:extLst>
            <a:ext uri="{FF2B5EF4-FFF2-40B4-BE49-F238E27FC236}">
              <a16:creationId xmlns="" xmlns:a16="http://schemas.microsoft.com/office/drawing/2014/main" id="{EE466C8F-17BC-4DB1-ABE7-26322146D9D8}"/>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00" name="Text Box 3">
          <a:extLst>
            <a:ext uri="{FF2B5EF4-FFF2-40B4-BE49-F238E27FC236}">
              <a16:creationId xmlns="" xmlns:a16="http://schemas.microsoft.com/office/drawing/2014/main" id="{3C34BC49-7D09-4B71-864A-085BDAEC6EA7}"/>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01" name="Text Box 4">
          <a:extLst>
            <a:ext uri="{FF2B5EF4-FFF2-40B4-BE49-F238E27FC236}">
              <a16:creationId xmlns="" xmlns:a16="http://schemas.microsoft.com/office/drawing/2014/main" id="{C1F574A2-A3EA-4A4D-BAA4-FF3543520792}"/>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02" name="Text Box 3">
          <a:extLst>
            <a:ext uri="{FF2B5EF4-FFF2-40B4-BE49-F238E27FC236}">
              <a16:creationId xmlns="" xmlns:a16="http://schemas.microsoft.com/office/drawing/2014/main" id="{340BE521-9F61-4C5E-A4E5-26E8B7149D0C}"/>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03" name="Text Box 4">
          <a:extLst>
            <a:ext uri="{FF2B5EF4-FFF2-40B4-BE49-F238E27FC236}">
              <a16:creationId xmlns="" xmlns:a16="http://schemas.microsoft.com/office/drawing/2014/main" id="{34345CC8-3D5B-44BD-9C47-E0041BF867F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004" name="Text Box 3">
          <a:extLst>
            <a:ext uri="{FF2B5EF4-FFF2-40B4-BE49-F238E27FC236}">
              <a16:creationId xmlns="" xmlns:a16="http://schemas.microsoft.com/office/drawing/2014/main" id="{C3238337-629B-4B87-9758-4B8F8E5D6C8A}"/>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005" name="Text Box 4">
          <a:extLst>
            <a:ext uri="{FF2B5EF4-FFF2-40B4-BE49-F238E27FC236}">
              <a16:creationId xmlns="" xmlns:a16="http://schemas.microsoft.com/office/drawing/2014/main" id="{626B3D3D-4207-427D-87D2-41EE1E2FC525}"/>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06" name="Text Box 3">
          <a:extLst>
            <a:ext uri="{FF2B5EF4-FFF2-40B4-BE49-F238E27FC236}">
              <a16:creationId xmlns="" xmlns:a16="http://schemas.microsoft.com/office/drawing/2014/main" id="{4B3CFD79-1E8B-438C-9678-2CA4BB38771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07" name="Text Box 4">
          <a:extLst>
            <a:ext uri="{FF2B5EF4-FFF2-40B4-BE49-F238E27FC236}">
              <a16:creationId xmlns="" xmlns:a16="http://schemas.microsoft.com/office/drawing/2014/main" id="{D66DDF34-7264-4BF4-A7CC-9E189F4B967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08" name="Text Box 3">
          <a:extLst>
            <a:ext uri="{FF2B5EF4-FFF2-40B4-BE49-F238E27FC236}">
              <a16:creationId xmlns="" xmlns:a16="http://schemas.microsoft.com/office/drawing/2014/main" id="{15689E7E-15A0-4DBC-B114-80DB75C98ED7}"/>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09" name="Text Box 4">
          <a:extLst>
            <a:ext uri="{FF2B5EF4-FFF2-40B4-BE49-F238E27FC236}">
              <a16:creationId xmlns="" xmlns:a16="http://schemas.microsoft.com/office/drawing/2014/main" id="{9A8589D5-460A-43C0-83A9-95DA7B5467F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10" name="Text Box 3">
          <a:extLst>
            <a:ext uri="{FF2B5EF4-FFF2-40B4-BE49-F238E27FC236}">
              <a16:creationId xmlns="" xmlns:a16="http://schemas.microsoft.com/office/drawing/2014/main" id="{DB521F87-E54A-4BDC-B52E-ECA6F419FD2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11" name="Text Box 4">
          <a:extLst>
            <a:ext uri="{FF2B5EF4-FFF2-40B4-BE49-F238E27FC236}">
              <a16:creationId xmlns="" xmlns:a16="http://schemas.microsoft.com/office/drawing/2014/main" id="{12CE6B13-3F5B-4C48-92F6-1BF24EEE43F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12" name="Text Box 3">
          <a:extLst>
            <a:ext uri="{FF2B5EF4-FFF2-40B4-BE49-F238E27FC236}">
              <a16:creationId xmlns="" xmlns:a16="http://schemas.microsoft.com/office/drawing/2014/main" id="{0F4AF348-D897-4CA2-8006-A2CCB83D3CDC}"/>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13" name="Text Box 4">
          <a:extLst>
            <a:ext uri="{FF2B5EF4-FFF2-40B4-BE49-F238E27FC236}">
              <a16:creationId xmlns="" xmlns:a16="http://schemas.microsoft.com/office/drawing/2014/main" id="{13815431-BA86-48FA-A1D7-1BB0B4C0EBA1}"/>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14" name="Text Box 3">
          <a:extLst>
            <a:ext uri="{FF2B5EF4-FFF2-40B4-BE49-F238E27FC236}">
              <a16:creationId xmlns="" xmlns:a16="http://schemas.microsoft.com/office/drawing/2014/main" id="{13F099DC-8FFC-4BE4-8030-A1776B9FF06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15" name="Text Box 4">
          <a:extLst>
            <a:ext uri="{FF2B5EF4-FFF2-40B4-BE49-F238E27FC236}">
              <a16:creationId xmlns="" xmlns:a16="http://schemas.microsoft.com/office/drawing/2014/main" id="{EE576E57-5E51-4F13-B489-7F37B3B0F42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16" name="Text Box 3">
          <a:extLst>
            <a:ext uri="{FF2B5EF4-FFF2-40B4-BE49-F238E27FC236}">
              <a16:creationId xmlns="" xmlns:a16="http://schemas.microsoft.com/office/drawing/2014/main" id="{A8E535A6-C9FC-4A3B-87AA-E9327CA9F3D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17" name="Text Box 4">
          <a:extLst>
            <a:ext uri="{FF2B5EF4-FFF2-40B4-BE49-F238E27FC236}">
              <a16:creationId xmlns="" xmlns:a16="http://schemas.microsoft.com/office/drawing/2014/main" id="{8B9273E5-3D38-4F7D-9EF4-D1823CA07B2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18" name="Text Box 3">
          <a:extLst>
            <a:ext uri="{FF2B5EF4-FFF2-40B4-BE49-F238E27FC236}">
              <a16:creationId xmlns="" xmlns:a16="http://schemas.microsoft.com/office/drawing/2014/main" id="{80CCD4FD-6AC2-4241-B585-4D4F7F543509}"/>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19" name="Text Box 4">
          <a:extLst>
            <a:ext uri="{FF2B5EF4-FFF2-40B4-BE49-F238E27FC236}">
              <a16:creationId xmlns="" xmlns:a16="http://schemas.microsoft.com/office/drawing/2014/main" id="{2DBB47AC-F1B1-4569-9BBF-E4AB981CABB4}"/>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20" name="Text Box 3">
          <a:extLst>
            <a:ext uri="{FF2B5EF4-FFF2-40B4-BE49-F238E27FC236}">
              <a16:creationId xmlns="" xmlns:a16="http://schemas.microsoft.com/office/drawing/2014/main" id="{1A3DB3A9-4F6E-4FA7-9B8B-9AEF70E4A98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21" name="Text Box 4">
          <a:extLst>
            <a:ext uri="{FF2B5EF4-FFF2-40B4-BE49-F238E27FC236}">
              <a16:creationId xmlns="" xmlns:a16="http://schemas.microsoft.com/office/drawing/2014/main" id="{40379A93-5CD6-40A0-B1C7-28087F9A932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22" name="Text Box 3">
          <a:extLst>
            <a:ext uri="{FF2B5EF4-FFF2-40B4-BE49-F238E27FC236}">
              <a16:creationId xmlns="" xmlns:a16="http://schemas.microsoft.com/office/drawing/2014/main" id="{A1965C27-8A6D-4466-9A7B-F7A506AAAD0E}"/>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23" name="Text Box 4">
          <a:extLst>
            <a:ext uri="{FF2B5EF4-FFF2-40B4-BE49-F238E27FC236}">
              <a16:creationId xmlns="" xmlns:a16="http://schemas.microsoft.com/office/drawing/2014/main" id="{86FC5C28-1B89-48B9-9996-788C891A3952}"/>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24" name="Text Box 3">
          <a:extLst>
            <a:ext uri="{FF2B5EF4-FFF2-40B4-BE49-F238E27FC236}">
              <a16:creationId xmlns="" xmlns:a16="http://schemas.microsoft.com/office/drawing/2014/main" id="{DD175AA9-21EC-41D1-B2E9-F5F89179981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25" name="Text Box 4">
          <a:extLst>
            <a:ext uri="{FF2B5EF4-FFF2-40B4-BE49-F238E27FC236}">
              <a16:creationId xmlns="" xmlns:a16="http://schemas.microsoft.com/office/drawing/2014/main" id="{3D5756D5-206F-4FC0-B17D-0E21D87FB8C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026" name="Text Box 3">
          <a:extLst>
            <a:ext uri="{FF2B5EF4-FFF2-40B4-BE49-F238E27FC236}">
              <a16:creationId xmlns="" xmlns:a16="http://schemas.microsoft.com/office/drawing/2014/main" id="{97D1D645-2C44-41AE-BA00-023ADCA93AFC}"/>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027" name="Text Box 4">
          <a:extLst>
            <a:ext uri="{FF2B5EF4-FFF2-40B4-BE49-F238E27FC236}">
              <a16:creationId xmlns="" xmlns:a16="http://schemas.microsoft.com/office/drawing/2014/main" id="{7D9F882B-892B-45EB-9321-76030A851CCF}"/>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28" name="Text Box 3">
          <a:extLst>
            <a:ext uri="{FF2B5EF4-FFF2-40B4-BE49-F238E27FC236}">
              <a16:creationId xmlns="" xmlns:a16="http://schemas.microsoft.com/office/drawing/2014/main" id="{2AEEB4A1-15F0-4338-BD4F-E2CF6347AD1B}"/>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29" name="Text Box 4">
          <a:extLst>
            <a:ext uri="{FF2B5EF4-FFF2-40B4-BE49-F238E27FC236}">
              <a16:creationId xmlns="" xmlns:a16="http://schemas.microsoft.com/office/drawing/2014/main" id="{CBEF708A-AA36-4FEC-9E47-1B3223BE4D89}"/>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30" name="Text Box 3">
          <a:extLst>
            <a:ext uri="{FF2B5EF4-FFF2-40B4-BE49-F238E27FC236}">
              <a16:creationId xmlns="" xmlns:a16="http://schemas.microsoft.com/office/drawing/2014/main" id="{3EA9E033-D682-4C92-9BE6-E8860F7A53B2}"/>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31" name="Text Box 4">
          <a:extLst>
            <a:ext uri="{FF2B5EF4-FFF2-40B4-BE49-F238E27FC236}">
              <a16:creationId xmlns="" xmlns:a16="http://schemas.microsoft.com/office/drawing/2014/main" id="{FDB23CA6-E799-49A0-9B8B-106B14F52F0D}"/>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32" name="Text Box 3">
          <a:extLst>
            <a:ext uri="{FF2B5EF4-FFF2-40B4-BE49-F238E27FC236}">
              <a16:creationId xmlns="" xmlns:a16="http://schemas.microsoft.com/office/drawing/2014/main" id="{0F9A72D6-A5ED-4759-B0BF-DF9BCF73D57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33" name="Text Box 4">
          <a:extLst>
            <a:ext uri="{FF2B5EF4-FFF2-40B4-BE49-F238E27FC236}">
              <a16:creationId xmlns="" xmlns:a16="http://schemas.microsoft.com/office/drawing/2014/main" id="{B1803477-499F-41CA-A140-4966EA6FD39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34" name="Text Box 3">
          <a:extLst>
            <a:ext uri="{FF2B5EF4-FFF2-40B4-BE49-F238E27FC236}">
              <a16:creationId xmlns="" xmlns:a16="http://schemas.microsoft.com/office/drawing/2014/main" id="{6E5C856F-727D-4FC1-B82F-D71F44F71BEA}"/>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35" name="Text Box 4">
          <a:extLst>
            <a:ext uri="{FF2B5EF4-FFF2-40B4-BE49-F238E27FC236}">
              <a16:creationId xmlns="" xmlns:a16="http://schemas.microsoft.com/office/drawing/2014/main" id="{D3AFBED3-283B-41CA-8EC2-9D91140CE822}"/>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36" name="Text Box 3">
          <a:extLst>
            <a:ext uri="{FF2B5EF4-FFF2-40B4-BE49-F238E27FC236}">
              <a16:creationId xmlns="" xmlns:a16="http://schemas.microsoft.com/office/drawing/2014/main" id="{E3E59BE7-360C-4AC5-B340-41465146AF8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37" name="Text Box 4">
          <a:extLst>
            <a:ext uri="{FF2B5EF4-FFF2-40B4-BE49-F238E27FC236}">
              <a16:creationId xmlns="" xmlns:a16="http://schemas.microsoft.com/office/drawing/2014/main" id="{FF18BDCF-2637-4227-A91A-DD9B8A9B530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38" name="Text Box 3">
          <a:extLst>
            <a:ext uri="{FF2B5EF4-FFF2-40B4-BE49-F238E27FC236}">
              <a16:creationId xmlns="" xmlns:a16="http://schemas.microsoft.com/office/drawing/2014/main" id="{229FA96E-1ED7-4484-8A52-BA22E1171FD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39" name="Text Box 4">
          <a:extLst>
            <a:ext uri="{FF2B5EF4-FFF2-40B4-BE49-F238E27FC236}">
              <a16:creationId xmlns="" xmlns:a16="http://schemas.microsoft.com/office/drawing/2014/main" id="{A63B20BA-ED5C-4DEC-A895-641E280295D2}"/>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40" name="Text Box 3">
          <a:extLst>
            <a:ext uri="{FF2B5EF4-FFF2-40B4-BE49-F238E27FC236}">
              <a16:creationId xmlns="" xmlns:a16="http://schemas.microsoft.com/office/drawing/2014/main" id="{A8782412-1ED3-4A6F-9B18-816AE1C47D97}"/>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41" name="Text Box 4">
          <a:extLst>
            <a:ext uri="{FF2B5EF4-FFF2-40B4-BE49-F238E27FC236}">
              <a16:creationId xmlns="" xmlns:a16="http://schemas.microsoft.com/office/drawing/2014/main" id="{58264BFA-F45D-4FDA-94CA-A61F9D189F75}"/>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42" name="Text Box 3">
          <a:extLst>
            <a:ext uri="{FF2B5EF4-FFF2-40B4-BE49-F238E27FC236}">
              <a16:creationId xmlns="" xmlns:a16="http://schemas.microsoft.com/office/drawing/2014/main" id="{EA0FA0BB-7B20-4C97-9A3A-0F0C676CBF9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43" name="Text Box 4">
          <a:extLst>
            <a:ext uri="{FF2B5EF4-FFF2-40B4-BE49-F238E27FC236}">
              <a16:creationId xmlns="" xmlns:a16="http://schemas.microsoft.com/office/drawing/2014/main" id="{AE4B52E3-6375-4E69-835F-CA4B3961B163}"/>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44" name="Text Box 3">
          <a:extLst>
            <a:ext uri="{FF2B5EF4-FFF2-40B4-BE49-F238E27FC236}">
              <a16:creationId xmlns="" xmlns:a16="http://schemas.microsoft.com/office/drawing/2014/main" id="{CC64F98B-4758-4463-9786-64AC9B108F07}"/>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45" name="Text Box 4">
          <a:extLst>
            <a:ext uri="{FF2B5EF4-FFF2-40B4-BE49-F238E27FC236}">
              <a16:creationId xmlns="" xmlns:a16="http://schemas.microsoft.com/office/drawing/2014/main" id="{AA7F7244-CA9A-4F67-81FF-8A5DDDFF1DA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46" name="Text Box 3">
          <a:extLst>
            <a:ext uri="{FF2B5EF4-FFF2-40B4-BE49-F238E27FC236}">
              <a16:creationId xmlns="" xmlns:a16="http://schemas.microsoft.com/office/drawing/2014/main" id="{584A2BE1-A6A4-47CA-B829-A1A00976AACF}"/>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47" name="Text Box 4">
          <a:extLst>
            <a:ext uri="{FF2B5EF4-FFF2-40B4-BE49-F238E27FC236}">
              <a16:creationId xmlns="" xmlns:a16="http://schemas.microsoft.com/office/drawing/2014/main" id="{A734AFB1-3847-46C2-A4F3-2CD265ED1503}"/>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48" name="Text Box 3">
          <a:extLst>
            <a:ext uri="{FF2B5EF4-FFF2-40B4-BE49-F238E27FC236}">
              <a16:creationId xmlns="" xmlns:a16="http://schemas.microsoft.com/office/drawing/2014/main" id="{917BE748-A2CB-4BB7-877B-F4630FC43605}"/>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49" name="Text Box 4">
          <a:extLst>
            <a:ext uri="{FF2B5EF4-FFF2-40B4-BE49-F238E27FC236}">
              <a16:creationId xmlns="" xmlns:a16="http://schemas.microsoft.com/office/drawing/2014/main" id="{29B642EC-A9EF-42DF-9AB6-C40D3549BBE4}"/>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50" name="Text Box 3">
          <a:extLst>
            <a:ext uri="{FF2B5EF4-FFF2-40B4-BE49-F238E27FC236}">
              <a16:creationId xmlns="" xmlns:a16="http://schemas.microsoft.com/office/drawing/2014/main" id="{772804FC-9E3D-463C-B646-111770498EA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51" name="Text Box 4">
          <a:extLst>
            <a:ext uri="{FF2B5EF4-FFF2-40B4-BE49-F238E27FC236}">
              <a16:creationId xmlns="" xmlns:a16="http://schemas.microsoft.com/office/drawing/2014/main" id="{28AD35AC-8276-4D4E-90E3-D2C8636A8CE9}"/>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52" name="Text Box 3">
          <a:extLst>
            <a:ext uri="{FF2B5EF4-FFF2-40B4-BE49-F238E27FC236}">
              <a16:creationId xmlns="" xmlns:a16="http://schemas.microsoft.com/office/drawing/2014/main" id="{710EC706-B28F-4009-906C-324E256EC34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53" name="Text Box 4">
          <a:extLst>
            <a:ext uri="{FF2B5EF4-FFF2-40B4-BE49-F238E27FC236}">
              <a16:creationId xmlns="" xmlns:a16="http://schemas.microsoft.com/office/drawing/2014/main" id="{6E6DEDC6-5FEC-43CD-A704-6E5FC662D7A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54" name="Text Box 3">
          <a:extLst>
            <a:ext uri="{FF2B5EF4-FFF2-40B4-BE49-F238E27FC236}">
              <a16:creationId xmlns="" xmlns:a16="http://schemas.microsoft.com/office/drawing/2014/main" id="{78752F60-BDAC-47AF-8AFC-06CBC392E7C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55" name="Text Box 4">
          <a:extLst>
            <a:ext uri="{FF2B5EF4-FFF2-40B4-BE49-F238E27FC236}">
              <a16:creationId xmlns="" xmlns:a16="http://schemas.microsoft.com/office/drawing/2014/main" id="{9152C285-0FBF-4E53-8364-BCD6F22BB61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56" name="Text Box 3">
          <a:extLst>
            <a:ext uri="{FF2B5EF4-FFF2-40B4-BE49-F238E27FC236}">
              <a16:creationId xmlns="" xmlns:a16="http://schemas.microsoft.com/office/drawing/2014/main" id="{FF31F7B7-4556-4F9D-8B5C-D8A159811865}"/>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57" name="Text Box 4">
          <a:extLst>
            <a:ext uri="{FF2B5EF4-FFF2-40B4-BE49-F238E27FC236}">
              <a16:creationId xmlns="" xmlns:a16="http://schemas.microsoft.com/office/drawing/2014/main" id="{9D104F9C-4986-49C6-8582-8C46EB93829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058" name="Text Box 3">
          <a:extLst>
            <a:ext uri="{FF2B5EF4-FFF2-40B4-BE49-F238E27FC236}">
              <a16:creationId xmlns="" xmlns:a16="http://schemas.microsoft.com/office/drawing/2014/main" id="{F11E92E9-6893-4659-AE04-2365EBE02A97}"/>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059" name="Text Box 4">
          <a:extLst>
            <a:ext uri="{FF2B5EF4-FFF2-40B4-BE49-F238E27FC236}">
              <a16:creationId xmlns="" xmlns:a16="http://schemas.microsoft.com/office/drawing/2014/main" id="{45F37FF8-CC9E-4C10-B4A7-F40DA5C0950A}"/>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60" name="Text Box 3">
          <a:extLst>
            <a:ext uri="{FF2B5EF4-FFF2-40B4-BE49-F238E27FC236}">
              <a16:creationId xmlns="" xmlns:a16="http://schemas.microsoft.com/office/drawing/2014/main" id="{444D88BA-2D23-4651-9DEB-38F77CF1DAEE}"/>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61" name="Text Box 4">
          <a:extLst>
            <a:ext uri="{FF2B5EF4-FFF2-40B4-BE49-F238E27FC236}">
              <a16:creationId xmlns="" xmlns:a16="http://schemas.microsoft.com/office/drawing/2014/main" id="{AF5F7A46-1F65-4AE8-AD37-EF5BE4B04EE4}"/>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62" name="Text Box 3">
          <a:extLst>
            <a:ext uri="{FF2B5EF4-FFF2-40B4-BE49-F238E27FC236}">
              <a16:creationId xmlns="" xmlns:a16="http://schemas.microsoft.com/office/drawing/2014/main" id="{E62E95D9-AA43-454C-AD47-0D9E20E39B97}"/>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63" name="Text Box 4">
          <a:extLst>
            <a:ext uri="{FF2B5EF4-FFF2-40B4-BE49-F238E27FC236}">
              <a16:creationId xmlns="" xmlns:a16="http://schemas.microsoft.com/office/drawing/2014/main" id="{F046B6B8-B116-4B47-85B7-E93AE6610A5A}"/>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64" name="Text Box 3">
          <a:extLst>
            <a:ext uri="{FF2B5EF4-FFF2-40B4-BE49-F238E27FC236}">
              <a16:creationId xmlns="" xmlns:a16="http://schemas.microsoft.com/office/drawing/2014/main" id="{CDDFB575-87EE-4A35-B966-ECA039FCE4E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65" name="Text Box 4">
          <a:extLst>
            <a:ext uri="{FF2B5EF4-FFF2-40B4-BE49-F238E27FC236}">
              <a16:creationId xmlns="" xmlns:a16="http://schemas.microsoft.com/office/drawing/2014/main" id="{58AD8D79-C753-4C89-8C96-9D71D441522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66" name="Text Box 3">
          <a:extLst>
            <a:ext uri="{FF2B5EF4-FFF2-40B4-BE49-F238E27FC236}">
              <a16:creationId xmlns="" xmlns:a16="http://schemas.microsoft.com/office/drawing/2014/main" id="{4B6E562E-2051-4B7C-9F70-87DF6DB037DC}"/>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67" name="Text Box 4">
          <a:extLst>
            <a:ext uri="{FF2B5EF4-FFF2-40B4-BE49-F238E27FC236}">
              <a16:creationId xmlns="" xmlns:a16="http://schemas.microsoft.com/office/drawing/2014/main" id="{74DB29F9-BAF0-40B5-8CD4-F6821DA4FDA4}"/>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68" name="Text Box 3">
          <a:extLst>
            <a:ext uri="{FF2B5EF4-FFF2-40B4-BE49-F238E27FC236}">
              <a16:creationId xmlns="" xmlns:a16="http://schemas.microsoft.com/office/drawing/2014/main" id="{0CA6723E-5F0E-4407-AA99-E884A5682D8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69" name="Text Box 4">
          <a:extLst>
            <a:ext uri="{FF2B5EF4-FFF2-40B4-BE49-F238E27FC236}">
              <a16:creationId xmlns="" xmlns:a16="http://schemas.microsoft.com/office/drawing/2014/main" id="{1AC14FE1-906D-4098-8FF0-EF56E92D57A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70" name="Text Box 3">
          <a:extLst>
            <a:ext uri="{FF2B5EF4-FFF2-40B4-BE49-F238E27FC236}">
              <a16:creationId xmlns="" xmlns:a16="http://schemas.microsoft.com/office/drawing/2014/main" id="{6D4601B4-8BAD-4EC0-9BCA-11F90EF02FC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71" name="Text Box 4">
          <a:extLst>
            <a:ext uri="{FF2B5EF4-FFF2-40B4-BE49-F238E27FC236}">
              <a16:creationId xmlns="" xmlns:a16="http://schemas.microsoft.com/office/drawing/2014/main" id="{0DB6F779-99AD-4E78-9387-62FFEA9E3E7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72" name="Text Box 3">
          <a:extLst>
            <a:ext uri="{FF2B5EF4-FFF2-40B4-BE49-F238E27FC236}">
              <a16:creationId xmlns="" xmlns:a16="http://schemas.microsoft.com/office/drawing/2014/main" id="{369C1D8D-B21B-4244-8480-5AC6B45FBEFA}"/>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73" name="Text Box 4">
          <a:extLst>
            <a:ext uri="{FF2B5EF4-FFF2-40B4-BE49-F238E27FC236}">
              <a16:creationId xmlns="" xmlns:a16="http://schemas.microsoft.com/office/drawing/2014/main" id="{E9ED779E-D976-4512-8CD0-7D83B31E94D1}"/>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74" name="Text Box 3">
          <a:extLst>
            <a:ext uri="{FF2B5EF4-FFF2-40B4-BE49-F238E27FC236}">
              <a16:creationId xmlns="" xmlns:a16="http://schemas.microsoft.com/office/drawing/2014/main" id="{FDAC1312-08C4-4D39-9933-E43D8DE9A376}"/>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75" name="Text Box 4">
          <a:extLst>
            <a:ext uri="{FF2B5EF4-FFF2-40B4-BE49-F238E27FC236}">
              <a16:creationId xmlns="" xmlns:a16="http://schemas.microsoft.com/office/drawing/2014/main" id="{976AAEC7-D1B5-40A1-AAEE-04FE2075CAB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76" name="Text Box 3">
          <a:extLst>
            <a:ext uri="{FF2B5EF4-FFF2-40B4-BE49-F238E27FC236}">
              <a16:creationId xmlns="" xmlns:a16="http://schemas.microsoft.com/office/drawing/2014/main" id="{9A10B513-AE31-4F3F-9210-D10A53C28E6C}"/>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77" name="Text Box 4">
          <a:extLst>
            <a:ext uri="{FF2B5EF4-FFF2-40B4-BE49-F238E27FC236}">
              <a16:creationId xmlns="" xmlns:a16="http://schemas.microsoft.com/office/drawing/2014/main" id="{A3F07B71-2807-42E6-A917-ADC01E76F90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78" name="Text Box 3">
          <a:extLst>
            <a:ext uri="{FF2B5EF4-FFF2-40B4-BE49-F238E27FC236}">
              <a16:creationId xmlns="" xmlns:a16="http://schemas.microsoft.com/office/drawing/2014/main" id="{26FDAF38-2610-4BD4-8908-85542D6E28B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79" name="Text Box 4">
          <a:extLst>
            <a:ext uri="{FF2B5EF4-FFF2-40B4-BE49-F238E27FC236}">
              <a16:creationId xmlns="" xmlns:a16="http://schemas.microsoft.com/office/drawing/2014/main" id="{2D4CF778-FEF7-45F4-A91A-4FD74332B64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80" name="Text Box 3">
          <a:extLst>
            <a:ext uri="{FF2B5EF4-FFF2-40B4-BE49-F238E27FC236}">
              <a16:creationId xmlns="" xmlns:a16="http://schemas.microsoft.com/office/drawing/2014/main" id="{6736BD02-9538-4770-8DC8-C185FCF3DCEC}"/>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81" name="Text Box 4">
          <a:extLst>
            <a:ext uri="{FF2B5EF4-FFF2-40B4-BE49-F238E27FC236}">
              <a16:creationId xmlns="" xmlns:a16="http://schemas.microsoft.com/office/drawing/2014/main" id="{24232225-F8AF-46A2-AF0D-4443667FF35E}"/>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82" name="Text Box 3">
          <a:extLst>
            <a:ext uri="{FF2B5EF4-FFF2-40B4-BE49-F238E27FC236}">
              <a16:creationId xmlns="" xmlns:a16="http://schemas.microsoft.com/office/drawing/2014/main" id="{E6133379-7D0F-461F-AE80-71E30D7AAC3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83" name="Text Box 4">
          <a:extLst>
            <a:ext uri="{FF2B5EF4-FFF2-40B4-BE49-F238E27FC236}">
              <a16:creationId xmlns="" xmlns:a16="http://schemas.microsoft.com/office/drawing/2014/main" id="{BF8B8C3A-E370-42C4-80FB-470F28770E7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84" name="Text Box 3">
          <a:extLst>
            <a:ext uri="{FF2B5EF4-FFF2-40B4-BE49-F238E27FC236}">
              <a16:creationId xmlns="" xmlns:a16="http://schemas.microsoft.com/office/drawing/2014/main" id="{7446E49F-B573-4DBC-A019-8F1436BC990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85" name="Text Box 4">
          <a:extLst>
            <a:ext uri="{FF2B5EF4-FFF2-40B4-BE49-F238E27FC236}">
              <a16:creationId xmlns="" xmlns:a16="http://schemas.microsoft.com/office/drawing/2014/main" id="{06F2FA0D-2DD2-48A3-9648-D6BABE1F7015}"/>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86" name="Text Box 3">
          <a:extLst>
            <a:ext uri="{FF2B5EF4-FFF2-40B4-BE49-F238E27FC236}">
              <a16:creationId xmlns="" xmlns:a16="http://schemas.microsoft.com/office/drawing/2014/main" id="{3A1AD107-E339-4374-B29D-6DA757FD1DCA}"/>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87" name="Text Box 4">
          <a:extLst>
            <a:ext uri="{FF2B5EF4-FFF2-40B4-BE49-F238E27FC236}">
              <a16:creationId xmlns="" xmlns:a16="http://schemas.microsoft.com/office/drawing/2014/main" id="{E296500A-1B3F-4457-B17C-E0C4B94C0A19}"/>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88" name="Text Box 3">
          <a:extLst>
            <a:ext uri="{FF2B5EF4-FFF2-40B4-BE49-F238E27FC236}">
              <a16:creationId xmlns="" xmlns:a16="http://schemas.microsoft.com/office/drawing/2014/main" id="{2B02A1E3-ECF1-4F53-A9D6-112C2D2CE1E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89" name="Text Box 4">
          <a:extLst>
            <a:ext uri="{FF2B5EF4-FFF2-40B4-BE49-F238E27FC236}">
              <a16:creationId xmlns="" xmlns:a16="http://schemas.microsoft.com/office/drawing/2014/main" id="{FCC3E531-1D85-4FFC-917E-4D2B159891F2}"/>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90" name="Text Box 3">
          <a:extLst>
            <a:ext uri="{FF2B5EF4-FFF2-40B4-BE49-F238E27FC236}">
              <a16:creationId xmlns="" xmlns:a16="http://schemas.microsoft.com/office/drawing/2014/main" id="{E1E6A454-2890-4CAC-A704-37CBD3162668}"/>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91" name="Text Box 4">
          <a:extLst>
            <a:ext uri="{FF2B5EF4-FFF2-40B4-BE49-F238E27FC236}">
              <a16:creationId xmlns="" xmlns:a16="http://schemas.microsoft.com/office/drawing/2014/main" id="{1CC8280D-677C-4119-81A2-47720022ECCD}"/>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92" name="Text Box 3">
          <a:extLst>
            <a:ext uri="{FF2B5EF4-FFF2-40B4-BE49-F238E27FC236}">
              <a16:creationId xmlns="" xmlns:a16="http://schemas.microsoft.com/office/drawing/2014/main" id="{3F0AA0D9-D3F9-427A-BE10-A18F518C098B}"/>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93" name="Text Box 4">
          <a:extLst>
            <a:ext uri="{FF2B5EF4-FFF2-40B4-BE49-F238E27FC236}">
              <a16:creationId xmlns="" xmlns:a16="http://schemas.microsoft.com/office/drawing/2014/main" id="{2C4EEC9B-C437-4E8F-B413-E5CA246E8CE2}"/>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94" name="Text Box 3">
          <a:extLst>
            <a:ext uri="{FF2B5EF4-FFF2-40B4-BE49-F238E27FC236}">
              <a16:creationId xmlns="" xmlns:a16="http://schemas.microsoft.com/office/drawing/2014/main" id="{402E13CA-13CE-46AD-AB08-940AD3E89CB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95" name="Text Box 4">
          <a:extLst>
            <a:ext uri="{FF2B5EF4-FFF2-40B4-BE49-F238E27FC236}">
              <a16:creationId xmlns="" xmlns:a16="http://schemas.microsoft.com/office/drawing/2014/main" id="{10AE354F-4909-4BF0-A390-299F036E4E49}"/>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96" name="Text Box 3">
          <a:extLst>
            <a:ext uri="{FF2B5EF4-FFF2-40B4-BE49-F238E27FC236}">
              <a16:creationId xmlns="" xmlns:a16="http://schemas.microsoft.com/office/drawing/2014/main" id="{77117B7D-E6E9-44C3-A20F-CF5E3C4367AC}"/>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97" name="Text Box 4">
          <a:extLst>
            <a:ext uri="{FF2B5EF4-FFF2-40B4-BE49-F238E27FC236}">
              <a16:creationId xmlns="" xmlns:a16="http://schemas.microsoft.com/office/drawing/2014/main" id="{BA2CCFCA-DC0C-4ABE-AB1C-EC4A4A4A8AE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98" name="Text Box 3">
          <a:extLst>
            <a:ext uri="{FF2B5EF4-FFF2-40B4-BE49-F238E27FC236}">
              <a16:creationId xmlns="" xmlns:a16="http://schemas.microsoft.com/office/drawing/2014/main" id="{9338E995-8E29-4D69-B39C-25E616CADB35}"/>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99" name="Text Box 4">
          <a:extLst>
            <a:ext uri="{FF2B5EF4-FFF2-40B4-BE49-F238E27FC236}">
              <a16:creationId xmlns="" xmlns:a16="http://schemas.microsoft.com/office/drawing/2014/main" id="{CB00F02C-7894-4C11-9A94-D6259F845AD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00" name="Text Box 3">
          <a:extLst>
            <a:ext uri="{FF2B5EF4-FFF2-40B4-BE49-F238E27FC236}">
              <a16:creationId xmlns="" xmlns:a16="http://schemas.microsoft.com/office/drawing/2014/main" id="{860E8D08-0AD7-45EF-885B-5A7D3900F268}"/>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01" name="Text Box 4">
          <a:extLst>
            <a:ext uri="{FF2B5EF4-FFF2-40B4-BE49-F238E27FC236}">
              <a16:creationId xmlns="" xmlns:a16="http://schemas.microsoft.com/office/drawing/2014/main" id="{D28D4DB8-6B97-478B-B65A-4DE7AF133EAA}"/>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1102" name="Text Box 3">
          <a:extLst>
            <a:ext uri="{FF2B5EF4-FFF2-40B4-BE49-F238E27FC236}">
              <a16:creationId xmlns="" xmlns:a16="http://schemas.microsoft.com/office/drawing/2014/main" id="{302ECE02-D917-4BEC-BAB5-907008E572E2}"/>
            </a:ext>
          </a:extLst>
        </xdr:cNvPr>
        <xdr:cNvSpPr txBox="1">
          <a:spLocks noChangeArrowheads="1"/>
        </xdr:cNvSpPr>
      </xdr:nvSpPr>
      <xdr:spPr bwMode="auto">
        <a:xfrm>
          <a:off x="997820902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103" name="Text Box 3">
          <a:extLst>
            <a:ext uri="{FF2B5EF4-FFF2-40B4-BE49-F238E27FC236}">
              <a16:creationId xmlns="" xmlns:a16="http://schemas.microsoft.com/office/drawing/2014/main" id="{231707BB-774F-4137-A8F1-EEF9D22E3BB6}"/>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104" name="Text Box 4">
          <a:extLst>
            <a:ext uri="{FF2B5EF4-FFF2-40B4-BE49-F238E27FC236}">
              <a16:creationId xmlns="" xmlns:a16="http://schemas.microsoft.com/office/drawing/2014/main" id="{2396F0B7-626F-4EDC-BA6E-02A7DDAC3B2D}"/>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05" name="Text Box 3">
          <a:extLst>
            <a:ext uri="{FF2B5EF4-FFF2-40B4-BE49-F238E27FC236}">
              <a16:creationId xmlns="" xmlns:a16="http://schemas.microsoft.com/office/drawing/2014/main" id="{E685F389-A55C-4CC8-98C1-B8A6642C3E3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06" name="Text Box 4">
          <a:extLst>
            <a:ext uri="{FF2B5EF4-FFF2-40B4-BE49-F238E27FC236}">
              <a16:creationId xmlns="" xmlns:a16="http://schemas.microsoft.com/office/drawing/2014/main" id="{03206F40-21D0-497B-B7C6-0168983D96D6}"/>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07" name="Text Box 3">
          <a:extLst>
            <a:ext uri="{FF2B5EF4-FFF2-40B4-BE49-F238E27FC236}">
              <a16:creationId xmlns="" xmlns:a16="http://schemas.microsoft.com/office/drawing/2014/main" id="{583E4AFA-49B8-414B-9C6A-30D38DE64A19}"/>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08" name="Text Box 4">
          <a:extLst>
            <a:ext uri="{FF2B5EF4-FFF2-40B4-BE49-F238E27FC236}">
              <a16:creationId xmlns="" xmlns:a16="http://schemas.microsoft.com/office/drawing/2014/main" id="{6C621407-63C1-4C68-AE1B-2BDB538D82B7}"/>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09" name="Text Box 3">
          <a:extLst>
            <a:ext uri="{FF2B5EF4-FFF2-40B4-BE49-F238E27FC236}">
              <a16:creationId xmlns="" xmlns:a16="http://schemas.microsoft.com/office/drawing/2014/main" id="{0915A781-DC3D-4523-8DD2-1AF2092579DA}"/>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10" name="Text Box 4">
          <a:extLst>
            <a:ext uri="{FF2B5EF4-FFF2-40B4-BE49-F238E27FC236}">
              <a16:creationId xmlns="" xmlns:a16="http://schemas.microsoft.com/office/drawing/2014/main" id="{43DD7CFF-CF92-47A5-90F2-D38C6C181575}"/>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11" name="Text Box 3">
          <a:extLst>
            <a:ext uri="{FF2B5EF4-FFF2-40B4-BE49-F238E27FC236}">
              <a16:creationId xmlns="" xmlns:a16="http://schemas.microsoft.com/office/drawing/2014/main" id="{645EDAD6-E5D5-4665-BC6F-2DDDBE744A13}"/>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12" name="Text Box 4">
          <a:extLst>
            <a:ext uri="{FF2B5EF4-FFF2-40B4-BE49-F238E27FC236}">
              <a16:creationId xmlns="" xmlns:a16="http://schemas.microsoft.com/office/drawing/2014/main" id="{D05928BB-33A1-4590-9AE5-1AD65C9E2715}"/>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13" name="Text Box 3">
          <a:extLst>
            <a:ext uri="{FF2B5EF4-FFF2-40B4-BE49-F238E27FC236}">
              <a16:creationId xmlns="" xmlns:a16="http://schemas.microsoft.com/office/drawing/2014/main" id="{F5A1AF8D-F840-4E4F-99AD-1740F623206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14" name="Text Box 4">
          <a:extLst>
            <a:ext uri="{FF2B5EF4-FFF2-40B4-BE49-F238E27FC236}">
              <a16:creationId xmlns="" xmlns:a16="http://schemas.microsoft.com/office/drawing/2014/main" id="{F147820E-3505-43F6-BF72-3F6C11454897}"/>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15" name="Text Box 3">
          <a:extLst>
            <a:ext uri="{FF2B5EF4-FFF2-40B4-BE49-F238E27FC236}">
              <a16:creationId xmlns="" xmlns:a16="http://schemas.microsoft.com/office/drawing/2014/main" id="{C56B9C61-CC99-40E3-A83D-83507BEA406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16" name="Text Box 4">
          <a:extLst>
            <a:ext uri="{FF2B5EF4-FFF2-40B4-BE49-F238E27FC236}">
              <a16:creationId xmlns="" xmlns:a16="http://schemas.microsoft.com/office/drawing/2014/main" id="{3657BC3C-DC39-44AF-A455-7AEF1D03B2C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17" name="Text Box 3">
          <a:extLst>
            <a:ext uri="{FF2B5EF4-FFF2-40B4-BE49-F238E27FC236}">
              <a16:creationId xmlns="" xmlns:a16="http://schemas.microsoft.com/office/drawing/2014/main" id="{060BB356-C4E7-40EC-8D98-D45E659A7789}"/>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18" name="Text Box 4">
          <a:extLst>
            <a:ext uri="{FF2B5EF4-FFF2-40B4-BE49-F238E27FC236}">
              <a16:creationId xmlns="" xmlns:a16="http://schemas.microsoft.com/office/drawing/2014/main" id="{C3963049-19DD-499D-A3BA-6C81C685478F}"/>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19" name="Text Box 3">
          <a:extLst>
            <a:ext uri="{FF2B5EF4-FFF2-40B4-BE49-F238E27FC236}">
              <a16:creationId xmlns="" xmlns:a16="http://schemas.microsoft.com/office/drawing/2014/main" id="{E287BC67-B0F4-4341-B385-2399F0DB8B1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20" name="Text Box 4">
          <a:extLst>
            <a:ext uri="{FF2B5EF4-FFF2-40B4-BE49-F238E27FC236}">
              <a16:creationId xmlns="" xmlns:a16="http://schemas.microsoft.com/office/drawing/2014/main" id="{83185A0C-7359-4846-9161-B611914F6A9A}"/>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21" name="Text Box 3">
          <a:extLst>
            <a:ext uri="{FF2B5EF4-FFF2-40B4-BE49-F238E27FC236}">
              <a16:creationId xmlns="" xmlns:a16="http://schemas.microsoft.com/office/drawing/2014/main" id="{BCA65E61-0566-4AA9-91B2-51A938EAB30A}"/>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22" name="Text Box 4">
          <a:extLst>
            <a:ext uri="{FF2B5EF4-FFF2-40B4-BE49-F238E27FC236}">
              <a16:creationId xmlns="" xmlns:a16="http://schemas.microsoft.com/office/drawing/2014/main" id="{8980E3F8-1F03-419C-BEE2-5185063357C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23" name="Text Box 3">
          <a:extLst>
            <a:ext uri="{FF2B5EF4-FFF2-40B4-BE49-F238E27FC236}">
              <a16:creationId xmlns="" xmlns:a16="http://schemas.microsoft.com/office/drawing/2014/main" id="{18F7BC2E-B965-4B76-A3FC-9C400F00B08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24" name="Text Box 4">
          <a:extLst>
            <a:ext uri="{FF2B5EF4-FFF2-40B4-BE49-F238E27FC236}">
              <a16:creationId xmlns="" xmlns:a16="http://schemas.microsoft.com/office/drawing/2014/main" id="{D3FEA46C-AF63-4AAF-8B1D-274BE5A5296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25" name="Text Box 3">
          <a:extLst>
            <a:ext uri="{FF2B5EF4-FFF2-40B4-BE49-F238E27FC236}">
              <a16:creationId xmlns="" xmlns:a16="http://schemas.microsoft.com/office/drawing/2014/main" id="{3B3C9169-5936-4420-9E72-58656A288F53}"/>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26" name="Text Box 4">
          <a:extLst>
            <a:ext uri="{FF2B5EF4-FFF2-40B4-BE49-F238E27FC236}">
              <a16:creationId xmlns="" xmlns:a16="http://schemas.microsoft.com/office/drawing/2014/main" id="{F3DD360A-36E9-4F7D-B1A4-97117847454E}"/>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27" name="Text Box 3">
          <a:extLst>
            <a:ext uri="{FF2B5EF4-FFF2-40B4-BE49-F238E27FC236}">
              <a16:creationId xmlns="" xmlns:a16="http://schemas.microsoft.com/office/drawing/2014/main" id="{086B58AC-78E2-41A1-A431-3CF10A8E262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28" name="Text Box 4">
          <a:extLst>
            <a:ext uri="{FF2B5EF4-FFF2-40B4-BE49-F238E27FC236}">
              <a16:creationId xmlns="" xmlns:a16="http://schemas.microsoft.com/office/drawing/2014/main" id="{BFE3C0B1-49E0-4586-ACDF-C78411B1778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29" name="Text Box 3">
          <a:extLst>
            <a:ext uri="{FF2B5EF4-FFF2-40B4-BE49-F238E27FC236}">
              <a16:creationId xmlns="" xmlns:a16="http://schemas.microsoft.com/office/drawing/2014/main" id="{497DEA38-8D32-4634-83AD-E2E46E4BB49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30" name="Text Box 4">
          <a:extLst>
            <a:ext uri="{FF2B5EF4-FFF2-40B4-BE49-F238E27FC236}">
              <a16:creationId xmlns="" xmlns:a16="http://schemas.microsoft.com/office/drawing/2014/main" id="{74D8EDBA-7AC4-4F8E-8EA9-2BD8BEABA0E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31" name="Text Box 3">
          <a:extLst>
            <a:ext uri="{FF2B5EF4-FFF2-40B4-BE49-F238E27FC236}">
              <a16:creationId xmlns="" xmlns:a16="http://schemas.microsoft.com/office/drawing/2014/main" id="{6F05CBE5-78BA-4B75-90F0-18E3994A893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32" name="Text Box 4">
          <a:extLst>
            <a:ext uri="{FF2B5EF4-FFF2-40B4-BE49-F238E27FC236}">
              <a16:creationId xmlns="" xmlns:a16="http://schemas.microsoft.com/office/drawing/2014/main" id="{F5D8DF7D-08AB-40B9-A0D0-73EB9F094B85}"/>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33" name="Text Box 3">
          <a:extLst>
            <a:ext uri="{FF2B5EF4-FFF2-40B4-BE49-F238E27FC236}">
              <a16:creationId xmlns="" xmlns:a16="http://schemas.microsoft.com/office/drawing/2014/main" id="{D74CE220-4C43-499C-8274-BCDF461DC47B}"/>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34" name="Text Box 4">
          <a:extLst>
            <a:ext uri="{FF2B5EF4-FFF2-40B4-BE49-F238E27FC236}">
              <a16:creationId xmlns="" xmlns:a16="http://schemas.microsoft.com/office/drawing/2014/main" id="{16C9C564-3CDC-4D4C-A190-C5E26A96A0C2}"/>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35" name="Text Box 3">
          <a:extLst>
            <a:ext uri="{FF2B5EF4-FFF2-40B4-BE49-F238E27FC236}">
              <a16:creationId xmlns="" xmlns:a16="http://schemas.microsoft.com/office/drawing/2014/main" id="{AF6EECFB-92A1-4322-8114-027A7E485D21}"/>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36" name="Text Box 4">
          <a:extLst>
            <a:ext uri="{FF2B5EF4-FFF2-40B4-BE49-F238E27FC236}">
              <a16:creationId xmlns="" xmlns:a16="http://schemas.microsoft.com/office/drawing/2014/main" id="{CE9E9082-65CA-46EF-9F15-4E1ACF9D5172}"/>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37" name="Text Box 3">
          <a:extLst>
            <a:ext uri="{FF2B5EF4-FFF2-40B4-BE49-F238E27FC236}">
              <a16:creationId xmlns="" xmlns:a16="http://schemas.microsoft.com/office/drawing/2014/main" id="{8BDADC3C-2B56-4E72-AD10-DDAA01E67FA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38" name="Text Box 4">
          <a:extLst>
            <a:ext uri="{FF2B5EF4-FFF2-40B4-BE49-F238E27FC236}">
              <a16:creationId xmlns="" xmlns:a16="http://schemas.microsoft.com/office/drawing/2014/main" id="{6C4AB101-D004-4D48-90B7-AA785B0EE479}"/>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39" name="Text Box 3">
          <a:extLst>
            <a:ext uri="{FF2B5EF4-FFF2-40B4-BE49-F238E27FC236}">
              <a16:creationId xmlns="" xmlns:a16="http://schemas.microsoft.com/office/drawing/2014/main" id="{5D43DF96-FA7D-4AA0-8000-42CA267BA8B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40" name="Text Box 4">
          <a:extLst>
            <a:ext uri="{FF2B5EF4-FFF2-40B4-BE49-F238E27FC236}">
              <a16:creationId xmlns="" xmlns:a16="http://schemas.microsoft.com/office/drawing/2014/main" id="{EFC23CED-4B03-4E1B-8A8D-97578D23394B}"/>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41" name="Text Box 3">
          <a:extLst>
            <a:ext uri="{FF2B5EF4-FFF2-40B4-BE49-F238E27FC236}">
              <a16:creationId xmlns="" xmlns:a16="http://schemas.microsoft.com/office/drawing/2014/main" id="{81908218-2351-402D-997C-A13B8FD8D1DB}"/>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42" name="Text Box 4">
          <a:extLst>
            <a:ext uri="{FF2B5EF4-FFF2-40B4-BE49-F238E27FC236}">
              <a16:creationId xmlns="" xmlns:a16="http://schemas.microsoft.com/office/drawing/2014/main" id="{6F335E26-0529-4E3A-A6BB-452B0DCA38C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43" name="Text Box 3">
          <a:extLst>
            <a:ext uri="{FF2B5EF4-FFF2-40B4-BE49-F238E27FC236}">
              <a16:creationId xmlns="" xmlns:a16="http://schemas.microsoft.com/office/drawing/2014/main" id="{993CCD29-B124-40B0-8703-6FDF3F6FA3D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44" name="Text Box 4">
          <a:extLst>
            <a:ext uri="{FF2B5EF4-FFF2-40B4-BE49-F238E27FC236}">
              <a16:creationId xmlns="" xmlns:a16="http://schemas.microsoft.com/office/drawing/2014/main" id="{7EE90885-982D-46AA-88D4-B03E561ADA07}"/>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45" name="Text Box 3">
          <a:extLst>
            <a:ext uri="{FF2B5EF4-FFF2-40B4-BE49-F238E27FC236}">
              <a16:creationId xmlns="" xmlns:a16="http://schemas.microsoft.com/office/drawing/2014/main" id="{B4EDDB02-48A3-4849-8833-0EC20BD1454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46" name="Text Box 4">
          <a:extLst>
            <a:ext uri="{FF2B5EF4-FFF2-40B4-BE49-F238E27FC236}">
              <a16:creationId xmlns="" xmlns:a16="http://schemas.microsoft.com/office/drawing/2014/main" id="{28171663-1C19-45EE-B24A-95A86B4BAC8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47" name="Text Box 3">
          <a:extLst>
            <a:ext uri="{FF2B5EF4-FFF2-40B4-BE49-F238E27FC236}">
              <a16:creationId xmlns="" xmlns:a16="http://schemas.microsoft.com/office/drawing/2014/main" id="{B98548F0-4104-478A-A86E-00E94C38BA5A}"/>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48" name="Text Box 4">
          <a:extLst>
            <a:ext uri="{FF2B5EF4-FFF2-40B4-BE49-F238E27FC236}">
              <a16:creationId xmlns="" xmlns:a16="http://schemas.microsoft.com/office/drawing/2014/main" id="{95758B80-6EE4-43AF-80E0-FDC96021806A}"/>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49" name="Text Box 3">
          <a:extLst>
            <a:ext uri="{FF2B5EF4-FFF2-40B4-BE49-F238E27FC236}">
              <a16:creationId xmlns="" xmlns:a16="http://schemas.microsoft.com/office/drawing/2014/main" id="{1DC82754-F7DB-4508-B2B2-C081EC109FB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50" name="Text Box 4">
          <a:extLst>
            <a:ext uri="{FF2B5EF4-FFF2-40B4-BE49-F238E27FC236}">
              <a16:creationId xmlns="" xmlns:a16="http://schemas.microsoft.com/office/drawing/2014/main" id="{947E91B7-F78E-4A90-893B-C79EEE1787F9}"/>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51" name="Text Box 3">
          <a:extLst>
            <a:ext uri="{FF2B5EF4-FFF2-40B4-BE49-F238E27FC236}">
              <a16:creationId xmlns="" xmlns:a16="http://schemas.microsoft.com/office/drawing/2014/main" id="{F171EA1F-1ACE-4B98-A4B6-D20D5E1A45D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52" name="Text Box 4">
          <a:extLst>
            <a:ext uri="{FF2B5EF4-FFF2-40B4-BE49-F238E27FC236}">
              <a16:creationId xmlns="" xmlns:a16="http://schemas.microsoft.com/office/drawing/2014/main" id="{F0B6C44C-560B-459F-BB88-80B05D40DE3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53" name="Text Box 3">
          <a:extLst>
            <a:ext uri="{FF2B5EF4-FFF2-40B4-BE49-F238E27FC236}">
              <a16:creationId xmlns="" xmlns:a16="http://schemas.microsoft.com/office/drawing/2014/main" id="{BE5BACBA-120A-416E-8131-DF6F4C8266D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54" name="Text Box 4">
          <a:extLst>
            <a:ext uri="{FF2B5EF4-FFF2-40B4-BE49-F238E27FC236}">
              <a16:creationId xmlns="" xmlns:a16="http://schemas.microsoft.com/office/drawing/2014/main" id="{47CBC96F-9278-4C2F-AAF4-0662D59EAE8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55" name="Text Box 3">
          <a:extLst>
            <a:ext uri="{FF2B5EF4-FFF2-40B4-BE49-F238E27FC236}">
              <a16:creationId xmlns="" xmlns:a16="http://schemas.microsoft.com/office/drawing/2014/main" id="{443B2401-06BC-45DE-97BC-3FA0382BE6AA}"/>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56" name="Text Box 4">
          <a:extLst>
            <a:ext uri="{FF2B5EF4-FFF2-40B4-BE49-F238E27FC236}">
              <a16:creationId xmlns="" xmlns:a16="http://schemas.microsoft.com/office/drawing/2014/main" id="{BE6E14C9-40E1-493F-8DA5-A19C11689A23}"/>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57" name="Text Box 3">
          <a:extLst>
            <a:ext uri="{FF2B5EF4-FFF2-40B4-BE49-F238E27FC236}">
              <a16:creationId xmlns="" xmlns:a16="http://schemas.microsoft.com/office/drawing/2014/main" id="{F043D273-8205-422D-828C-86BF84EBE43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58" name="Text Box 4">
          <a:extLst>
            <a:ext uri="{FF2B5EF4-FFF2-40B4-BE49-F238E27FC236}">
              <a16:creationId xmlns="" xmlns:a16="http://schemas.microsoft.com/office/drawing/2014/main" id="{032BE5B5-1BE0-4797-A234-0C3F6BFF273A}"/>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59" name="Text Box 3">
          <a:extLst>
            <a:ext uri="{FF2B5EF4-FFF2-40B4-BE49-F238E27FC236}">
              <a16:creationId xmlns="" xmlns:a16="http://schemas.microsoft.com/office/drawing/2014/main" id="{1AF8EB36-A86B-4406-882A-CB288B57977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60" name="Text Box 4">
          <a:extLst>
            <a:ext uri="{FF2B5EF4-FFF2-40B4-BE49-F238E27FC236}">
              <a16:creationId xmlns="" xmlns:a16="http://schemas.microsoft.com/office/drawing/2014/main" id="{5A387515-0578-4BF4-B128-4AB956A7520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161" name="Text Box 3">
          <a:extLst>
            <a:ext uri="{FF2B5EF4-FFF2-40B4-BE49-F238E27FC236}">
              <a16:creationId xmlns="" xmlns:a16="http://schemas.microsoft.com/office/drawing/2014/main" id="{F89B6352-EB28-4BF3-AAEF-3B1E793B439A}"/>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162" name="Text Box 3">
          <a:extLst>
            <a:ext uri="{FF2B5EF4-FFF2-40B4-BE49-F238E27FC236}">
              <a16:creationId xmlns="" xmlns:a16="http://schemas.microsoft.com/office/drawing/2014/main" id="{141584F8-E129-4E4F-BBBD-565920B2F2E3}"/>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163" name="Text Box 4">
          <a:extLst>
            <a:ext uri="{FF2B5EF4-FFF2-40B4-BE49-F238E27FC236}">
              <a16:creationId xmlns="" xmlns:a16="http://schemas.microsoft.com/office/drawing/2014/main" id="{F0255B4C-1B31-4616-ACFE-E4B33EF00AEE}"/>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64" name="Text Box 3">
          <a:extLst>
            <a:ext uri="{FF2B5EF4-FFF2-40B4-BE49-F238E27FC236}">
              <a16:creationId xmlns="" xmlns:a16="http://schemas.microsoft.com/office/drawing/2014/main" id="{575F3174-8349-4675-8C7C-47BF1D37179F}"/>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65" name="Text Box 4">
          <a:extLst>
            <a:ext uri="{FF2B5EF4-FFF2-40B4-BE49-F238E27FC236}">
              <a16:creationId xmlns="" xmlns:a16="http://schemas.microsoft.com/office/drawing/2014/main" id="{89956287-A408-4901-A362-095892DED00E}"/>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66" name="Text Box 3">
          <a:extLst>
            <a:ext uri="{FF2B5EF4-FFF2-40B4-BE49-F238E27FC236}">
              <a16:creationId xmlns="" xmlns:a16="http://schemas.microsoft.com/office/drawing/2014/main" id="{694C74EE-C5EE-4794-8E45-329196EEDF61}"/>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67" name="Text Box 4">
          <a:extLst>
            <a:ext uri="{FF2B5EF4-FFF2-40B4-BE49-F238E27FC236}">
              <a16:creationId xmlns="" xmlns:a16="http://schemas.microsoft.com/office/drawing/2014/main" id="{E46EBF88-05FF-4B7F-B695-1F18E0349FB3}"/>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68" name="Text Box 3">
          <a:extLst>
            <a:ext uri="{FF2B5EF4-FFF2-40B4-BE49-F238E27FC236}">
              <a16:creationId xmlns="" xmlns:a16="http://schemas.microsoft.com/office/drawing/2014/main" id="{ED7F4F84-4AD2-448D-8687-D13BBAD4F24F}"/>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69" name="Text Box 4">
          <a:extLst>
            <a:ext uri="{FF2B5EF4-FFF2-40B4-BE49-F238E27FC236}">
              <a16:creationId xmlns="" xmlns:a16="http://schemas.microsoft.com/office/drawing/2014/main" id="{405FE9A8-04C4-4B83-9EC8-2CDAD3AB093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70" name="Text Box 3">
          <a:extLst>
            <a:ext uri="{FF2B5EF4-FFF2-40B4-BE49-F238E27FC236}">
              <a16:creationId xmlns="" xmlns:a16="http://schemas.microsoft.com/office/drawing/2014/main" id="{54512564-6ACD-45E6-8704-844F9FB702E8}"/>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71" name="Text Box 4">
          <a:extLst>
            <a:ext uri="{FF2B5EF4-FFF2-40B4-BE49-F238E27FC236}">
              <a16:creationId xmlns="" xmlns:a16="http://schemas.microsoft.com/office/drawing/2014/main" id="{E821D834-86D4-484C-B03A-13ECB407FB0A}"/>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72" name="Text Box 3">
          <a:extLst>
            <a:ext uri="{FF2B5EF4-FFF2-40B4-BE49-F238E27FC236}">
              <a16:creationId xmlns="" xmlns:a16="http://schemas.microsoft.com/office/drawing/2014/main" id="{D7010385-37A8-411C-8F8B-A8982E1A604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73" name="Text Box 4">
          <a:extLst>
            <a:ext uri="{FF2B5EF4-FFF2-40B4-BE49-F238E27FC236}">
              <a16:creationId xmlns="" xmlns:a16="http://schemas.microsoft.com/office/drawing/2014/main" id="{E0BDC91C-D909-4D3D-8916-91CC47B32DD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74" name="Text Box 3">
          <a:extLst>
            <a:ext uri="{FF2B5EF4-FFF2-40B4-BE49-F238E27FC236}">
              <a16:creationId xmlns="" xmlns:a16="http://schemas.microsoft.com/office/drawing/2014/main" id="{43175D0F-8E46-45C4-8367-591678B7356B}"/>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75" name="Text Box 4">
          <a:extLst>
            <a:ext uri="{FF2B5EF4-FFF2-40B4-BE49-F238E27FC236}">
              <a16:creationId xmlns="" xmlns:a16="http://schemas.microsoft.com/office/drawing/2014/main" id="{357E5CFD-D6C1-4499-A6A8-6ED510260A0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76" name="Text Box 3">
          <a:extLst>
            <a:ext uri="{FF2B5EF4-FFF2-40B4-BE49-F238E27FC236}">
              <a16:creationId xmlns="" xmlns:a16="http://schemas.microsoft.com/office/drawing/2014/main" id="{0BE613F2-C6E3-4A5C-B536-D081D3F17398}"/>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77" name="Text Box 4">
          <a:extLst>
            <a:ext uri="{FF2B5EF4-FFF2-40B4-BE49-F238E27FC236}">
              <a16:creationId xmlns="" xmlns:a16="http://schemas.microsoft.com/office/drawing/2014/main" id="{1D97FE76-BF45-48F8-A5EE-FF799BF38B1C}"/>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78" name="Text Box 3">
          <a:extLst>
            <a:ext uri="{FF2B5EF4-FFF2-40B4-BE49-F238E27FC236}">
              <a16:creationId xmlns="" xmlns:a16="http://schemas.microsoft.com/office/drawing/2014/main" id="{BC8F2619-599A-4B99-A7EA-148E3E1B983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79" name="Text Box 4">
          <a:extLst>
            <a:ext uri="{FF2B5EF4-FFF2-40B4-BE49-F238E27FC236}">
              <a16:creationId xmlns="" xmlns:a16="http://schemas.microsoft.com/office/drawing/2014/main" id="{A8EFB87C-B276-49F1-997F-AAF51C72D7A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80" name="Text Box 3">
          <a:extLst>
            <a:ext uri="{FF2B5EF4-FFF2-40B4-BE49-F238E27FC236}">
              <a16:creationId xmlns="" xmlns:a16="http://schemas.microsoft.com/office/drawing/2014/main" id="{78591D21-96C2-4EB0-8EBC-97C73BD2C095}"/>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81" name="Text Box 4">
          <a:extLst>
            <a:ext uri="{FF2B5EF4-FFF2-40B4-BE49-F238E27FC236}">
              <a16:creationId xmlns="" xmlns:a16="http://schemas.microsoft.com/office/drawing/2014/main" id="{DADEA595-0B59-42A2-B6E1-23E57A323999}"/>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82" name="Text Box 3">
          <a:extLst>
            <a:ext uri="{FF2B5EF4-FFF2-40B4-BE49-F238E27FC236}">
              <a16:creationId xmlns="" xmlns:a16="http://schemas.microsoft.com/office/drawing/2014/main" id="{5336C569-A7F4-4251-9BC5-29F9125B2565}"/>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83" name="Text Box 4">
          <a:extLst>
            <a:ext uri="{FF2B5EF4-FFF2-40B4-BE49-F238E27FC236}">
              <a16:creationId xmlns="" xmlns:a16="http://schemas.microsoft.com/office/drawing/2014/main" id="{01B884E5-B63F-4219-B43C-47FD4A83801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84" name="Text Box 3">
          <a:extLst>
            <a:ext uri="{FF2B5EF4-FFF2-40B4-BE49-F238E27FC236}">
              <a16:creationId xmlns="" xmlns:a16="http://schemas.microsoft.com/office/drawing/2014/main" id="{576FA558-4075-4F7C-9F39-F65049C6DC1C}"/>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85" name="Text Box 4">
          <a:extLst>
            <a:ext uri="{FF2B5EF4-FFF2-40B4-BE49-F238E27FC236}">
              <a16:creationId xmlns="" xmlns:a16="http://schemas.microsoft.com/office/drawing/2014/main" id="{28166755-4603-4C61-A87C-8A8D38815C93}"/>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86" name="Text Box 3">
          <a:extLst>
            <a:ext uri="{FF2B5EF4-FFF2-40B4-BE49-F238E27FC236}">
              <a16:creationId xmlns="" xmlns:a16="http://schemas.microsoft.com/office/drawing/2014/main" id="{DF7A949D-497C-42D3-B929-AF9D9F472E66}"/>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87" name="Text Box 4">
          <a:extLst>
            <a:ext uri="{FF2B5EF4-FFF2-40B4-BE49-F238E27FC236}">
              <a16:creationId xmlns="" xmlns:a16="http://schemas.microsoft.com/office/drawing/2014/main" id="{F976A35A-73B4-424C-894F-CFF16C9394B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88" name="Text Box 3">
          <a:extLst>
            <a:ext uri="{FF2B5EF4-FFF2-40B4-BE49-F238E27FC236}">
              <a16:creationId xmlns="" xmlns:a16="http://schemas.microsoft.com/office/drawing/2014/main" id="{D27A78C9-9FE1-4212-AAED-DD3F7286F648}"/>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89" name="Text Box 4">
          <a:extLst>
            <a:ext uri="{FF2B5EF4-FFF2-40B4-BE49-F238E27FC236}">
              <a16:creationId xmlns="" xmlns:a16="http://schemas.microsoft.com/office/drawing/2014/main" id="{33695E49-274A-49D2-BACE-7E386705ED8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90" name="Text Box 3">
          <a:extLst>
            <a:ext uri="{FF2B5EF4-FFF2-40B4-BE49-F238E27FC236}">
              <a16:creationId xmlns="" xmlns:a16="http://schemas.microsoft.com/office/drawing/2014/main" id="{3E0AC477-1E05-407E-83A6-81FA82CC64C7}"/>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91" name="Text Box 4">
          <a:extLst>
            <a:ext uri="{FF2B5EF4-FFF2-40B4-BE49-F238E27FC236}">
              <a16:creationId xmlns="" xmlns:a16="http://schemas.microsoft.com/office/drawing/2014/main" id="{24B53DE7-1A71-4F3E-9B54-AC5D2D4E170A}"/>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92" name="Text Box 3">
          <a:extLst>
            <a:ext uri="{FF2B5EF4-FFF2-40B4-BE49-F238E27FC236}">
              <a16:creationId xmlns="" xmlns:a16="http://schemas.microsoft.com/office/drawing/2014/main" id="{2F345F39-68EE-4AC0-A30D-E03B1017A558}"/>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93" name="Text Box 4">
          <a:extLst>
            <a:ext uri="{FF2B5EF4-FFF2-40B4-BE49-F238E27FC236}">
              <a16:creationId xmlns="" xmlns:a16="http://schemas.microsoft.com/office/drawing/2014/main" id="{12846831-50D9-43C7-AD49-3600CDF04AE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94" name="Text Box 3">
          <a:extLst>
            <a:ext uri="{FF2B5EF4-FFF2-40B4-BE49-F238E27FC236}">
              <a16:creationId xmlns="" xmlns:a16="http://schemas.microsoft.com/office/drawing/2014/main" id="{251492B2-94F0-4858-BC48-5D1F6CF04669}"/>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95" name="Text Box 4">
          <a:extLst>
            <a:ext uri="{FF2B5EF4-FFF2-40B4-BE49-F238E27FC236}">
              <a16:creationId xmlns="" xmlns:a16="http://schemas.microsoft.com/office/drawing/2014/main" id="{71DCBD0E-4B0C-417D-938A-AEC7EF9D0F8F}"/>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96" name="Text Box 3">
          <a:extLst>
            <a:ext uri="{FF2B5EF4-FFF2-40B4-BE49-F238E27FC236}">
              <a16:creationId xmlns="" xmlns:a16="http://schemas.microsoft.com/office/drawing/2014/main" id="{593C1196-E42D-489F-97B5-C69AC81194FA}"/>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97" name="Text Box 4">
          <a:extLst>
            <a:ext uri="{FF2B5EF4-FFF2-40B4-BE49-F238E27FC236}">
              <a16:creationId xmlns="" xmlns:a16="http://schemas.microsoft.com/office/drawing/2014/main" id="{0CA7E037-20E5-4645-B0F5-D7DDD9EBB72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98" name="Text Box 3">
          <a:extLst>
            <a:ext uri="{FF2B5EF4-FFF2-40B4-BE49-F238E27FC236}">
              <a16:creationId xmlns="" xmlns:a16="http://schemas.microsoft.com/office/drawing/2014/main" id="{3FDA8F1C-5138-4802-877D-ADCBB791FD7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99" name="Text Box 4">
          <a:extLst>
            <a:ext uri="{FF2B5EF4-FFF2-40B4-BE49-F238E27FC236}">
              <a16:creationId xmlns="" xmlns:a16="http://schemas.microsoft.com/office/drawing/2014/main" id="{F7C6EFEA-11CD-4B29-9CA1-184F892A2E5B}"/>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00" name="Text Box 3">
          <a:extLst>
            <a:ext uri="{FF2B5EF4-FFF2-40B4-BE49-F238E27FC236}">
              <a16:creationId xmlns="" xmlns:a16="http://schemas.microsoft.com/office/drawing/2014/main" id="{BF37D030-95B8-4716-94DE-592EE81E631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01" name="Text Box 4">
          <a:extLst>
            <a:ext uri="{FF2B5EF4-FFF2-40B4-BE49-F238E27FC236}">
              <a16:creationId xmlns="" xmlns:a16="http://schemas.microsoft.com/office/drawing/2014/main" id="{A5A870B9-47B7-4FC8-B8D0-14158B5255E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02" name="Text Box 3">
          <a:extLst>
            <a:ext uri="{FF2B5EF4-FFF2-40B4-BE49-F238E27FC236}">
              <a16:creationId xmlns="" xmlns:a16="http://schemas.microsoft.com/office/drawing/2014/main" id="{4B2E520E-2852-4542-A40B-F7895DF0007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03" name="Text Box 4">
          <a:extLst>
            <a:ext uri="{FF2B5EF4-FFF2-40B4-BE49-F238E27FC236}">
              <a16:creationId xmlns="" xmlns:a16="http://schemas.microsoft.com/office/drawing/2014/main" id="{EC9FF952-4015-4256-AAAB-7BA4B5A1F0F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04" name="Text Box 3">
          <a:extLst>
            <a:ext uri="{FF2B5EF4-FFF2-40B4-BE49-F238E27FC236}">
              <a16:creationId xmlns="" xmlns:a16="http://schemas.microsoft.com/office/drawing/2014/main" id="{64EFFD12-6B7D-4A98-8BFB-03E785D5D9D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05" name="Text Box 4">
          <a:extLst>
            <a:ext uri="{FF2B5EF4-FFF2-40B4-BE49-F238E27FC236}">
              <a16:creationId xmlns="" xmlns:a16="http://schemas.microsoft.com/office/drawing/2014/main" id="{E03FEA5F-53D1-42D6-9940-A4A7FD592252}"/>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06" name="Text Box 3">
          <a:extLst>
            <a:ext uri="{FF2B5EF4-FFF2-40B4-BE49-F238E27FC236}">
              <a16:creationId xmlns="" xmlns:a16="http://schemas.microsoft.com/office/drawing/2014/main" id="{8C347D7F-0857-4B7E-926C-46C5E7EF9372}"/>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07" name="Text Box 4">
          <a:extLst>
            <a:ext uri="{FF2B5EF4-FFF2-40B4-BE49-F238E27FC236}">
              <a16:creationId xmlns="" xmlns:a16="http://schemas.microsoft.com/office/drawing/2014/main" id="{27A1C57A-CB10-490B-8FFC-9EE2300192CD}"/>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08" name="Text Box 3">
          <a:extLst>
            <a:ext uri="{FF2B5EF4-FFF2-40B4-BE49-F238E27FC236}">
              <a16:creationId xmlns="" xmlns:a16="http://schemas.microsoft.com/office/drawing/2014/main" id="{0AACE7E1-A205-425A-A7CC-1DCAEBEDB50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09" name="Text Box 4">
          <a:extLst>
            <a:ext uri="{FF2B5EF4-FFF2-40B4-BE49-F238E27FC236}">
              <a16:creationId xmlns="" xmlns:a16="http://schemas.microsoft.com/office/drawing/2014/main" id="{0313CF8B-C05E-43F7-8A5B-78FEEF4DF40B}"/>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10" name="Text Box 3">
          <a:extLst>
            <a:ext uri="{FF2B5EF4-FFF2-40B4-BE49-F238E27FC236}">
              <a16:creationId xmlns="" xmlns:a16="http://schemas.microsoft.com/office/drawing/2014/main" id="{3CF032CB-5212-4458-8948-02F7F089927E}"/>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11" name="Text Box 4">
          <a:extLst>
            <a:ext uri="{FF2B5EF4-FFF2-40B4-BE49-F238E27FC236}">
              <a16:creationId xmlns="" xmlns:a16="http://schemas.microsoft.com/office/drawing/2014/main" id="{B78BAA57-9315-4DEE-BB78-4675AAFDDE9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12" name="Text Box 3">
          <a:extLst>
            <a:ext uri="{FF2B5EF4-FFF2-40B4-BE49-F238E27FC236}">
              <a16:creationId xmlns="" xmlns:a16="http://schemas.microsoft.com/office/drawing/2014/main" id="{31531394-01A0-44E2-995E-3F4071A98A8B}"/>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13" name="Text Box 4">
          <a:extLst>
            <a:ext uri="{FF2B5EF4-FFF2-40B4-BE49-F238E27FC236}">
              <a16:creationId xmlns="" xmlns:a16="http://schemas.microsoft.com/office/drawing/2014/main" id="{B365CD8D-6773-4BC2-92E2-91CEA1A2FCB5}"/>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14" name="Text Box 3">
          <a:extLst>
            <a:ext uri="{FF2B5EF4-FFF2-40B4-BE49-F238E27FC236}">
              <a16:creationId xmlns="" xmlns:a16="http://schemas.microsoft.com/office/drawing/2014/main" id="{3AEAA740-1657-4ED3-A927-C7FE5BD1455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15" name="Text Box 4">
          <a:extLst>
            <a:ext uri="{FF2B5EF4-FFF2-40B4-BE49-F238E27FC236}">
              <a16:creationId xmlns="" xmlns:a16="http://schemas.microsoft.com/office/drawing/2014/main" id="{5C414F5E-1C37-4340-82B2-AA6F664B971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16" name="Text Box 3">
          <a:extLst>
            <a:ext uri="{FF2B5EF4-FFF2-40B4-BE49-F238E27FC236}">
              <a16:creationId xmlns="" xmlns:a16="http://schemas.microsoft.com/office/drawing/2014/main" id="{F17D61A0-8F15-4E31-B1EC-B321A80AF07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17" name="Text Box 4">
          <a:extLst>
            <a:ext uri="{FF2B5EF4-FFF2-40B4-BE49-F238E27FC236}">
              <a16:creationId xmlns="" xmlns:a16="http://schemas.microsoft.com/office/drawing/2014/main" id="{BEEAB06F-BB54-405F-AA8D-8E3637F6A9C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18" name="Text Box 3">
          <a:extLst>
            <a:ext uri="{FF2B5EF4-FFF2-40B4-BE49-F238E27FC236}">
              <a16:creationId xmlns="" xmlns:a16="http://schemas.microsoft.com/office/drawing/2014/main" id="{048D3876-2795-419C-82F1-9A7D0D1D677B}"/>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19" name="Text Box 4">
          <a:extLst>
            <a:ext uri="{FF2B5EF4-FFF2-40B4-BE49-F238E27FC236}">
              <a16:creationId xmlns="" xmlns:a16="http://schemas.microsoft.com/office/drawing/2014/main" id="{30EE3546-0297-4A49-97E9-E03F8070FEF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220" name="Text Box 3">
          <a:extLst>
            <a:ext uri="{FF2B5EF4-FFF2-40B4-BE49-F238E27FC236}">
              <a16:creationId xmlns="" xmlns:a16="http://schemas.microsoft.com/office/drawing/2014/main" id="{B8E906A4-1139-4AE7-9C1C-775A60D811E2}"/>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21" name="Text Box 3">
          <a:extLst>
            <a:ext uri="{FF2B5EF4-FFF2-40B4-BE49-F238E27FC236}">
              <a16:creationId xmlns="" xmlns:a16="http://schemas.microsoft.com/office/drawing/2014/main" id="{E5B66856-F5DE-493F-8C09-950C55D66AC5}"/>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22" name="Text Box 4">
          <a:extLst>
            <a:ext uri="{FF2B5EF4-FFF2-40B4-BE49-F238E27FC236}">
              <a16:creationId xmlns="" xmlns:a16="http://schemas.microsoft.com/office/drawing/2014/main" id="{90643364-74F1-4883-B9FE-2F5BFF1A890E}"/>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23" name="Text Box 3">
          <a:extLst>
            <a:ext uri="{FF2B5EF4-FFF2-40B4-BE49-F238E27FC236}">
              <a16:creationId xmlns="" xmlns:a16="http://schemas.microsoft.com/office/drawing/2014/main" id="{807A0CB1-B1C8-45CB-8105-0F4A10952C9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24" name="Text Box 4">
          <a:extLst>
            <a:ext uri="{FF2B5EF4-FFF2-40B4-BE49-F238E27FC236}">
              <a16:creationId xmlns="" xmlns:a16="http://schemas.microsoft.com/office/drawing/2014/main" id="{CFC06648-8AE8-4348-94C8-FB07CFC216C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25" name="Text Box 3">
          <a:extLst>
            <a:ext uri="{FF2B5EF4-FFF2-40B4-BE49-F238E27FC236}">
              <a16:creationId xmlns="" xmlns:a16="http://schemas.microsoft.com/office/drawing/2014/main" id="{FFD223A4-27C5-4139-860B-47943577C875}"/>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26" name="Text Box 4">
          <a:extLst>
            <a:ext uri="{FF2B5EF4-FFF2-40B4-BE49-F238E27FC236}">
              <a16:creationId xmlns="" xmlns:a16="http://schemas.microsoft.com/office/drawing/2014/main" id="{BBB32DE9-CAB9-4250-A243-887861EEBA2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27" name="Text Box 3">
          <a:extLst>
            <a:ext uri="{FF2B5EF4-FFF2-40B4-BE49-F238E27FC236}">
              <a16:creationId xmlns="" xmlns:a16="http://schemas.microsoft.com/office/drawing/2014/main" id="{5DABFE01-059C-49B9-B975-01A3AD9D186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28" name="Text Box 4">
          <a:extLst>
            <a:ext uri="{FF2B5EF4-FFF2-40B4-BE49-F238E27FC236}">
              <a16:creationId xmlns="" xmlns:a16="http://schemas.microsoft.com/office/drawing/2014/main" id="{A42AA2E9-8644-4860-8D74-222D9E8711E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29" name="Text Box 3">
          <a:extLst>
            <a:ext uri="{FF2B5EF4-FFF2-40B4-BE49-F238E27FC236}">
              <a16:creationId xmlns="" xmlns:a16="http://schemas.microsoft.com/office/drawing/2014/main" id="{FE9238EC-3FA8-4EB4-812F-7FEA9A8301FE}"/>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30" name="Text Box 4">
          <a:extLst>
            <a:ext uri="{FF2B5EF4-FFF2-40B4-BE49-F238E27FC236}">
              <a16:creationId xmlns="" xmlns:a16="http://schemas.microsoft.com/office/drawing/2014/main" id="{1BC80150-0016-49F2-86EB-736B0D61A22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31" name="Text Box 3">
          <a:extLst>
            <a:ext uri="{FF2B5EF4-FFF2-40B4-BE49-F238E27FC236}">
              <a16:creationId xmlns="" xmlns:a16="http://schemas.microsoft.com/office/drawing/2014/main" id="{B6A6449B-1D78-49B0-9602-FC5612511A1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32" name="Text Box 4">
          <a:extLst>
            <a:ext uri="{FF2B5EF4-FFF2-40B4-BE49-F238E27FC236}">
              <a16:creationId xmlns="" xmlns:a16="http://schemas.microsoft.com/office/drawing/2014/main" id="{7C7F8B1A-CA02-4B2C-9B3A-EED2763307E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33" name="Text Box 3">
          <a:extLst>
            <a:ext uri="{FF2B5EF4-FFF2-40B4-BE49-F238E27FC236}">
              <a16:creationId xmlns="" xmlns:a16="http://schemas.microsoft.com/office/drawing/2014/main" id="{B803CCD4-537A-4EA7-90E9-C9CB9BA28D8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34" name="Text Box 4">
          <a:extLst>
            <a:ext uri="{FF2B5EF4-FFF2-40B4-BE49-F238E27FC236}">
              <a16:creationId xmlns="" xmlns:a16="http://schemas.microsoft.com/office/drawing/2014/main" id="{59B12F7C-449C-4238-81C7-1AB330817839}"/>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35" name="Text Box 3">
          <a:extLst>
            <a:ext uri="{FF2B5EF4-FFF2-40B4-BE49-F238E27FC236}">
              <a16:creationId xmlns="" xmlns:a16="http://schemas.microsoft.com/office/drawing/2014/main" id="{254FC97A-82EE-403A-ADED-89D1EEA2B3FE}"/>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36" name="Text Box 4">
          <a:extLst>
            <a:ext uri="{FF2B5EF4-FFF2-40B4-BE49-F238E27FC236}">
              <a16:creationId xmlns="" xmlns:a16="http://schemas.microsoft.com/office/drawing/2014/main" id="{FA581639-6010-4DD1-86C7-C2D175E385A7}"/>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37" name="Text Box 3">
          <a:extLst>
            <a:ext uri="{FF2B5EF4-FFF2-40B4-BE49-F238E27FC236}">
              <a16:creationId xmlns="" xmlns:a16="http://schemas.microsoft.com/office/drawing/2014/main" id="{A6EEF353-DB86-42C9-8CBD-EFAAC1186896}"/>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238" name="Text Box 3">
          <a:extLst>
            <a:ext uri="{FF2B5EF4-FFF2-40B4-BE49-F238E27FC236}">
              <a16:creationId xmlns="" xmlns:a16="http://schemas.microsoft.com/office/drawing/2014/main" id="{0C3DF3D3-342C-4F05-BE94-24E7DB437D47}"/>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239" name="Text Box 4">
          <a:extLst>
            <a:ext uri="{FF2B5EF4-FFF2-40B4-BE49-F238E27FC236}">
              <a16:creationId xmlns="" xmlns:a16="http://schemas.microsoft.com/office/drawing/2014/main" id="{6A7A7618-368B-4D03-A0ED-988FE2C7AB96}"/>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40" name="Text Box 3">
          <a:extLst>
            <a:ext uri="{FF2B5EF4-FFF2-40B4-BE49-F238E27FC236}">
              <a16:creationId xmlns="" xmlns:a16="http://schemas.microsoft.com/office/drawing/2014/main" id="{EF5CC9BB-D012-4EFF-86F2-2CD5305ABD4D}"/>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41" name="Text Box 4">
          <a:extLst>
            <a:ext uri="{FF2B5EF4-FFF2-40B4-BE49-F238E27FC236}">
              <a16:creationId xmlns="" xmlns:a16="http://schemas.microsoft.com/office/drawing/2014/main" id="{D9B880E3-A2EE-4F75-BFB7-F10D928C576A}"/>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42" name="Text Box 3">
          <a:extLst>
            <a:ext uri="{FF2B5EF4-FFF2-40B4-BE49-F238E27FC236}">
              <a16:creationId xmlns="" xmlns:a16="http://schemas.microsoft.com/office/drawing/2014/main" id="{C4C08F01-6E70-4C02-9694-5B26493C7D1A}"/>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43" name="Text Box 4">
          <a:extLst>
            <a:ext uri="{FF2B5EF4-FFF2-40B4-BE49-F238E27FC236}">
              <a16:creationId xmlns="" xmlns:a16="http://schemas.microsoft.com/office/drawing/2014/main" id="{B7F272AD-C9E7-405B-8938-95644669181C}"/>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44" name="Text Box 3">
          <a:extLst>
            <a:ext uri="{FF2B5EF4-FFF2-40B4-BE49-F238E27FC236}">
              <a16:creationId xmlns="" xmlns:a16="http://schemas.microsoft.com/office/drawing/2014/main" id="{89B0D716-D8FF-4C7C-A84F-EB5F41790006}"/>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45" name="Text Box 4">
          <a:extLst>
            <a:ext uri="{FF2B5EF4-FFF2-40B4-BE49-F238E27FC236}">
              <a16:creationId xmlns="" xmlns:a16="http://schemas.microsoft.com/office/drawing/2014/main" id="{39FBB88E-075E-40B2-9E2B-74F6AC08BE8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46" name="Text Box 3">
          <a:extLst>
            <a:ext uri="{FF2B5EF4-FFF2-40B4-BE49-F238E27FC236}">
              <a16:creationId xmlns="" xmlns:a16="http://schemas.microsoft.com/office/drawing/2014/main" id="{C08EC965-EE9B-475B-B9A4-F26EFE4B8168}"/>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47" name="Text Box 4">
          <a:extLst>
            <a:ext uri="{FF2B5EF4-FFF2-40B4-BE49-F238E27FC236}">
              <a16:creationId xmlns="" xmlns:a16="http://schemas.microsoft.com/office/drawing/2014/main" id="{A784A6D0-EE59-44E2-9DE0-4FAFC149EF05}"/>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48" name="Text Box 3">
          <a:extLst>
            <a:ext uri="{FF2B5EF4-FFF2-40B4-BE49-F238E27FC236}">
              <a16:creationId xmlns="" xmlns:a16="http://schemas.microsoft.com/office/drawing/2014/main" id="{6E0C7F3E-3188-4D51-9CBE-A8FF0F9F992F}"/>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49" name="Text Box 4">
          <a:extLst>
            <a:ext uri="{FF2B5EF4-FFF2-40B4-BE49-F238E27FC236}">
              <a16:creationId xmlns="" xmlns:a16="http://schemas.microsoft.com/office/drawing/2014/main" id="{AC0D05E9-F400-455B-83E9-50EEAC111673}"/>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50" name="Text Box 3">
          <a:extLst>
            <a:ext uri="{FF2B5EF4-FFF2-40B4-BE49-F238E27FC236}">
              <a16:creationId xmlns="" xmlns:a16="http://schemas.microsoft.com/office/drawing/2014/main" id="{766E703F-1508-44B7-BC3D-A61DA7A8494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51" name="Text Box 4">
          <a:extLst>
            <a:ext uri="{FF2B5EF4-FFF2-40B4-BE49-F238E27FC236}">
              <a16:creationId xmlns="" xmlns:a16="http://schemas.microsoft.com/office/drawing/2014/main" id="{3992C12F-2388-478A-A5D3-7286DFEFC8F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52" name="Text Box 3">
          <a:extLst>
            <a:ext uri="{FF2B5EF4-FFF2-40B4-BE49-F238E27FC236}">
              <a16:creationId xmlns="" xmlns:a16="http://schemas.microsoft.com/office/drawing/2014/main" id="{054CF1AA-4A40-488E-9F27-769CE3ACEA6F}"/>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53" name="Text Box 4">
          <a:extLst>
            <a:ext uri="{FF2B5EF4-FFF2-40B4-BE49-F238E27FC236}">
              <a16:creationId xmlns="" xmlns:a16="http://schemas.microsoft.com/office/drawing/2014/main" id="{8C06D19C-014E-467B-87C7-9E94D53AD362}"/>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54" name="Text Box 3">
          <a:extLst>
            <a:ext uri="{FF2B5EF4-FFF2-40B4-BE49-F238E27FC236}">
              <a16:creationId xmlns="" xmlns:a16="http://schemas.microsoft.com/office/drawing/2014/main" id="{3B606F0E-62E1-44E3-858A-6CB4BD42BB8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55" name="Text Box 4">
          <a:extLst>
            <a:ext uri="{FF2B5EF4-FFF2-40B4-BE49-F238E27FC236}">
              <a16:creationId xmlns="" xmlns:a16="http://schemas.microsoft.com/office/drawing/2014/main" id="{117B4112-DD78-447C-986A-1A0876F8AC9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56" name="Text Box 3">
          <a:extLst>
            <a:ext uri="{FF2B5EF4-FFF2-40B4-BE49-F238E27FC236}">
              <a16:creationId xmlns="" xmlns:a16="http://schemas.microsoft.com/office/drawing/2014/main" id="{4CD28BC7-2D80-47B6-A0B2-4852DAD7DBAB}"/>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57" name="Text Box 4">
          <a:extLst>
            <a:ext uri="{FF2B5EF4-FFF2-40B4-BE49-F238E27FC236}">
              <a16:creationId xmlns="" xmlns:a16="http://schemas.microsoft.com/office/drawing/2014/main" id="{45DF2D3B-7593-49D6-9B01-820D6DA2E9F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58" name="Text Box 3">
          <a:extLst>
            <a:ext uri="{FF2B5EF4-FFF2-40B4-BE49-F238E27FC236}">
              <a16:creationId xmlns="" xmlns:a16="http://schemas.microsoft.com/office/drawing/2014/main" id="{C44E5AC8-2DBB-4715-9C3F-7E50A23AD0F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59" name="Text Box 4">
          <a:extLst>
            <a:ext uri="{FF2B5EF4-FFF2-40B4-BE49-F238E27FC236}">
              <a16:creationId xmlns="" xmlns:a16="http://schemas.microsoft.com/office/drawing/2014/main" id="{67BF9FDD-A324-404F-9AB3-E11A46E2EA6B}"/>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60" name="Text Box 3">
          <a:extLst>
            <a:ext uri="{FF2B5EF4-FFF2-40B4-BE49-F238E27FC236}">
              <a16:creationId xmlns="" xmlns:a16="http://schemas.microsoft.com/office/drawing/2014/main" id="{EBEC0A2C-EEFA-4684-B7D8-FA1BC9606C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61" name="Text Box 4">
          <a:extLst>
            <a:ext uri="{FF2B5EF4-FFF2-40B4-BE49-F238E27FC236}">
              <a16:creationId xmlns="" xmlns:a16="http://schemas.microsoft.com/office/drawing/2014/main" id="{9B1A6121-14AC-40B8-886B-3C66E2D508FE}"/>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62" name="Text Box 3">
          <a:extLst>
            <a:ext uri="{FF2B5EF4-FFF2-40B4-BE49-F238E27FC236}">
              <a16:creationId xmlns="" xmlns:a16="http://schemas.microsoft.com/office/drawing/2014/main" id="{F64C735B-E9D7-4431-9EEE-B8C4E02288D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63" name="Text Box 4">
          <a:extLst>
            <a:ext uri="{FF2B5EF4-FFF2-40B4-BE49-F238E27FC236}">
              <a16:creationId xmlns="" xmlns:a16="http://schemas.microsoft.com/office/drawing/2014/main" id="{983F8D1C-DA8F-4B58-B18B-97F397F2210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64" name="Text Box 3">
          <a:extLst>
            <a:ext uri="{FF2B5EF4-FFF2-40B4-BE49-F238E27FC236}">
              <a16:creationId xmlns="" xmlns:a16="http://schemas.microsoft.com/office/drawing/2014/main" id="{0A14F178-02DA-492A-A08F-C1312C9CC03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65" name="Text Box 4">
          <a:extLst>
            <a:ext uri="{FF2B5EF4-FFF2-40B4-BE49-F238E27FC236}">
              <a16:creationId xmlns="" xmlns:a16="http://schemas.microsoft.com/office/drawing/2014/main" id="{9FFA315D-7A41-4C4F-980D-6A7DD35E3E67}"/>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66" name="Text Box 3">
          <a:extLst>
            <a:ext uri="{FF2B5EF4-FFF2-40B4-BE49-F238E27FC236}">
              <a16:creationId xmlns="" xmlns:a16="http://schemas.microsoft.com/office/drawing/2014/main" id="{3216B151-E0FA-4B7F-AF01-335499A6E9D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67" name="Text Box 4">
          <a:extLst>
            <a:ext uri="{FF2B5EF4-FFF2-40B4-BE49-F238E27FC236}">
              <a16:creationId xmlns="" xmlns:a16="http://schemas.microsoft.com/office/drawing/2014/main" id="{8E21FB53-928B-4028-B390-025C63D33AE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68" name="Text Box 3">
          <a:extLst>
            <a:ext uri="{FF2B5EF4-FFF2-40B4-BE49-F238E27FC236}">
              <a16:creationId xmlns="" xmlns:a16="http://schemas.microsoft.com/office/drawing/2014/main" id="{6267C41B-9C8C-498A-88A4-5E6624506D86}"/>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69" name="Text Box 4">
          <a:extLst>
            <a:ext uri="{FF2B5EF4-FFF2-40B4-BE49-F238E27FC236}">
              <a16:creationId xmlns="" xmlns:a16="http://schemas.microsoft.com/office/drawing/2014/main" id="{E91F9393-7DEB-4980-B1D0-633CE17AD58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70" name="Text Box 3">
          <a:extLst>
            <a:ext uri="{FF2B5EF4-FFF2-40B4-BE49-F238E27FC236}">
              <a16:creationId xmlns="" xmlns:a16="http://schemas.microsoft.com/office/drawing/2014/main" id="{FF4170D5-C084-46BA-AE3E-A3D2066B16B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71" name="Text Box 4">
          <a:extLst>
            <a:ext uri="{FF2B5EF4-FFF2-40B4-BE49-F238E27FC236}">
              <a16:creationId xmlns="" xmlns:a16="http://schemas.microsoft.com/office/drawing/2014/main" id="{40630769-D246-4CF9-B8F6-B50D5B4F8B73}"/>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72" name="Text Box 3">
          <a:extLst>
            <a:ext uri="{FF2B5EF4-FFF2-40B4-BE49-F238E27FC236}">
              <a16:creationId xmlns="" xmlns:a16="http://schemas.microsoft.com/office/drawing/2014/main" id="{059DBC13-525E-444B-87FF-0BDB32E3E15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73" name="Text Box 4">
          <a:extLst>
            <a:ext uri="{FF2B5EF4-FFF2-40B4-BE49-F238E27FC236}">
              <a16:creationId xmlns="" xmlns:a16="http://schemas.microsoft.com/office/drawing/2014/main" id="{0E6C920D-3C39-43DF-BAF9-99851ECF2B9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74" name="Text Box 3">
          <a:extLst>
            <a:ext uri="{FF2B5EF4-FFF2-40B4-BE49-F238E27FC236}">
              <a16:creationId xmlns="" xmlns:a16="http://schemas.microsoft.com/office/drawing/2014/main" id="{40B62905-4DA7-4EF9-B95F-7DB77E3D8E38}"/>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75" name="Text Box 4">
          <a:extLst>
            <a:ext uri="{FF2B5EF4-FFF2-40B4-BE49-F238E27FC236}">
              <a16:creationId xmlns="" xmlns:a16="http://schemas.microsoft.com/office/drawing/2014/main" id="{CB1BFF28-A9E9-41DC-8A4C-4DE9FCDCA84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76" name="Text Box 3">
          <a:extLst>
            <a:ext uri="{FF2B5EF4-FFF2-40B4-BE49-F238E27FC236}">
              <a16:creationId xmlns="" xmlns:a16="http://schemas.microsoft.com/office/drawing/2014/main" id="{5F0EB6C2-5E85-43FB-8778-39D4271D54C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77" name="Text Box 4">
          <a:extLst>
            <a:ext uri="{FF2B5EF4-FFF2-40B4-BE49-F238E27FC236}">
              <a16:creationId xmlns="" xmlns:a16="http://schemas.microsoft.com/office/drawing/2014/main" id="{ED3CE984-5662-42C4-8E90-FDD7EEEA40F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78" name="Text Box 3">
          <a:extLst>
            <a:ext uri="{FF2B5EF4-FFF2-40B4-BE49-F238E27FC236}">
              <a16:creationId xmlns="" xmlns:a16="http://schemas.microsoft.com/office/drawing/2014/main" id="{73BBB6F0-A048-4164-BF19-864ABA8893D8}"/>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79" name="Text Box 4">
          <a:extLst>
            <a:ext uri="{FF2B5EF4-FFF2-40B4-BE49-F238E27FC236}">
              <a16:creationId xmlns="" xmlns:a16="http://schemas.microsoft.com/office/drawing/2014/main" id="{89BD5238-691A-47DE-8AA9-E17801C6149A}"/>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80" name="Text Box 3">
          <a:extLst>
            <a:ext uri="{FF2B5EF4-FFF2-40B4-BE49-F238E27FC236}">
              <a16:creationId xmlns="" xmlns:a16="http://schemas.microsoft.com/office/drawing/2014/main" id="{A1E14D2A-F05B-418B-9209-360C15BF9A1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81" name="Text Box 4">
          <a:extLst>
            <a:ext uri="{FF2B5EF4-FFF2-40B4-BE49-F238E27FC236}">
              <a16:creationId xmlns="" xmlns:a16="http://schemas.microsoft.com/office/drawing/2014/main" id="{7E98959F-8A2F-405B-B9EC-10155254FCC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82" name="Text Box 3">
          <a:extLst>
            <a:ext uri="{FF2B5EF4-FFF2-40B4-BE49-F238E27FC236}">
              <a16:creationId xmlns="" xmlns:a16="http://schemas.microsoft.com/office/drawing/2014/main" id="{12D619D6-4C1E-431D-A81A-371A267F1F09}"/>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83" name="Text Box 4">
          <a:extLst>
            <a:ext uri="{FF2B5EF4-FFF2-40B4-BE49-F238E27FC236}">
              <a16:creationId xmlns="" xmlns:a16="http://schemas.microsoft.com/office/drawing/2014/main" id="{8D9E326F-5AF5-4E0F-876B-7BD54367CE52}"/>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84" name="Text Box 3">
          <a:extLst>
            <a:ext uri="{FF2B5EF4-FFF2-40B4-BE49-F238E27FC236}">
              <a16:creationId xmlns="" xmlns:a16="http://schemas.microsoft.com/office/drawing/2014/main" id="{812F686B-7A6E-42E4-9CB2-7DE7BA42C7EC}"/>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85" name="Text Box 4">
          <a:extLst>
            <a:ext uri="{FF2B5EF4-FFF2-40B4-BE49-F238E27FC236}">
              <a16:creationId xmlns="" xmlns:a16="http://schemas.microsoft.com/office/drawing/2014/main" id="{148590B9-2414-4375-8800-37721557477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86" name="Text Box 3">
          <a:extLst>
            <a:ext uri="{FF2B5EF4-FFF2-40B4-BE49-F238E27FC236}">
              <a16:creationId xmlns="" xmlns:a16="http://schemas.microsoft.com/office/drawing/2014/main" id="{76D9AC93-A6CC-4C6E-8B92-64EE679B2BC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87" name="Text Box 4">
          <a:extLst>
            <a:ext uri="{FF2B5EF4-FFF2-40B4-BE49-F238E27FC236}">
              <a16:creationId xmlns="" xmlns:a16="http://schemas.microsoft.com/office/drawing/2014/main" id="{2C0B2210-E469-431E-81B0-90F2E52B27DA}"/>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88" name="Text Box 3">
          <a:extLst>
            <a:ext uri="{FF2B5EF4-FFF2-40B4-BE49-F238E27FC236}">
              <a16:creationId xmlns="" xmlns:a16="http://schemas.microsoft.com/office/drawing/2014/main" id="{9442B309-2016-4785-AA24-944D8A05741C}"/>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89" name="Text Box 4">
          <a:extLst>
            <a:ext uri="{FF2B5EF4-FFF2-40B4-BE49-F238E27FC236}">
              <a16:creationId xmlns="" xmlns:a16="http://schemas.microsoft.com/office/drawing/2014/main" id="{AE54A0C5-965E-4F51-BA10-D1D9DABA097A}"/>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90" name="Text Box 3">
          <a:extLst>
            <a:ext uri="{FF2B5EF4-FFF2-40B4-BE49-F238E27FC236}">
              <a16:creationId xmlns="" xmlns:a16="http://schemas.microsoft.com/office/drawing/2014/main" id="{631E1EA6-623E-48CD-9319-98C7D9588085}"/>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91" name="Text Box 4">
          <a:extLst>
            <a:ext uri="{FF2B5EF4-FFF2-40B4-BE49-F238E27FC236}">
              <a16:creationId xmlns="" xmlns:a16="http://schemas.microsoft.com/office/drawing/2014/main" id="{C25139E8-1CF2-41C3-98E6-ED31372CE61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92" name="Text Box 3">
          <a:extLst>
            <a:ext uri="{FF2B5EF4-FFF2-40B4-BE49-F238E27FC236}">
              <a16:creationId xmlns="" xmlns:a16="http://schemas.microsoft.com/office/drawing/2014/main" id="{EE1920BE-9EB3-47F9-AF47-2EC099D31E8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93" name="Text Box 4">
          <a:extLst>
            <a:ext uri="{FF2B5EF4-FFF2-40B4-BE49-F238E27FC236}">
              <a16:creationId xmlns="" xmlns:a16="http://schemas.microsoft.com/office/drawing/2014/main" id="{596BF54B-65A7-4FCF-9E90-809838C1888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94" name="Text Box 3">
          <a:extLst>
            <a:ext uri="{FF2B5EF4-FFF2-40B4-BE49-F238E27FC236}">
              <a16:creationId xmlns="" xmlns:a16="http://schemas.microsoft.com/office/drawing/2014/main" id="{6C5987A7-8542-4568-9705-54ACF3E7150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95" name="Text Box 4">
          <a:extLst>
            <a:ext uri="{FF2B5EF4-FFF2-40B4-BE49-F238E27FC236}">
              <a16:creationId xmlns="" xmlns:a16="http://schemas.microsoft.com/office/drawing/2014/main" id="{6C2223AA-86ED-4CDB-9B2A-F7CE2340F42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296" name="Text Box 3">
          <a:extLst>
            <a:ext uri="{FF2B5EF4-FFF2-40B4-BE49-F238E27FC236}">
              <a16:creationId xmlns="" xmlns:a16="http://schemas.microsoft.com/office/drawing/2014/main" id="{E29939C6-CFA7-406C-BFE0-ADED6570AA4D}"/>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97" name="Text Box 3">
          <a:extLst>
            <a:ext uri="{FF2B5EF4-FFF2-40B4-BE49-F238E27FC236}">
              <a16:creationId xmlns="" xmlns:a16="http://schemas.microsoft.com/office/drawing/2014/main" id="{18E80A04-22AA-4683-91BD-19B6593629E6}"/>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98" name="Text Box 4">
          <a:extLst>
            <a:ext uri="{FF2B5EF4-FFF2-40B4-BE49-F238E27FC236}">
              <a16:creationId xmlns="" xmlns:a16="http://schemas.microsoft.com/office/drawing/2014/main" id="{91E4DCDF-B074-4228-85ED-234A199AF983}"/>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99" name="Text Box 3">
          <a:extLst>
            <a:ext uri="{FF2B5EF4-FFF2-40B4-BE49-F238E27FC236}">
              <a16:creationId xmlns="" xmlns:a16="http://schemas.microsoft.com/office/drawing/2014/main" id="{BF8AF010-92CE-4E9C-8CFE-AE3A6D1CA115}"/>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00" name="Text Box 4">
          <a:extLst>
            <a:ext uri="{FF2B5EF4-FFF2-40B4-BE49-F238E27FC236}">
              <a16:creationId xmlns="" xmlns:a16="http://schemas.microsoft.com/office/drawing/2014/main" id="{507A5C09-7571-4ED6-8833-B1AE10F3314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01" name="Text Box 3">
          <a:extLst>
            <a:ext uri="{FF2B5EF4-FFF2-40B4-BE49-F238E27FC236}">
              <a16:creationId xmlns="" xmlns:a16="http://schemas.microsoft.com/office/drawing/2014/main" id="{5C052420-40E0-4D1F-B742-975D47DEF4B7}"/>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02" name="Text Box 4">
          <a:extLst>
            <a:ext uri="{FF2B5EF4-FFF2-40B4-BE49-F238E27FC236}">
              <a16:creationId xmlns="" xmlns:a16="http://schemas.microsoft.com/office/drawing/2014/main" id="{7362E48B-E7EE-453B-BD68-165E17EF7017}"/>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03" name="Text Box 3">
          <a:extLst>
            <a:ext uri="{FF2B5EF4-FFF2-40B4-BE49-F238E27FC236}">
              <a16:creationId xmlns="" xmlns:a16="http://schemas.microsoft.com/office/drawing/2014/main" id="{631A3895-E9A1-469C-AF26-BFC3F9055FC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04" name="Text Box 4">
          <a:extLst>
            <a:ext uri="{FF2B5EF4-FFF2-40B4-BE49-F238E27FC236}">
              <a16:creationId xmlns="" xmlns:a16="http://schemas.microsoft.com/office/drawing/2014/main" id="{C2F58646-9BFA-4418-A4CE-C7CEDCEEBD2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05" name="Text Box 3">
          <a:extLst>
            <a:ext uri="{FF2B5EF4-FFF2-40B4-BE49-F238E27FC236}">
              <a16:creationId xmlns="" xmlns:a16="http://schemas.microsoft.com/office/drawing/2014/main" id="{D380CE83-74F2-4C0A-9B46-9480091910F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06" name="Text Box 4">
          <a:extLst>
            <a:ext uri="{FF2B5EF4-FFF2-40B4-BE49-F238E27FC236}">
              <a16:creationId xmlns="" xmlns:a16="http://schemas.microsoft.com/office/drawing/2014/main" id="{FF183A2E-ADC8-4637-BC97-EE1B40C5AA7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07" name="Text Box 3">
          <a:extLst>
            <a:ext uri="{FF2B5EF4-FFF2-40B4-BE49-F238E27FC236}">
              <a16:creationId xmlns="" xmlns:a16="http://schemas.microsoft.com/office/drawing/2014/main" id="{E998F364-1476-4138-8B07-E25AF428B28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08" name="Text Box 4">
          <a:extLst>
            <a:ext uri="{FF2B5EF4-FFF2-40B4-BE49-F238E27FC236}">
              <a16:creationId xmlns="" xmlns:a16="http://schemas.microsoft.com/office/drawing/2014/main" id="{E3926D5B-1B2F-4C24-8B1D-9754B166F47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09" name="Text Box 3">
          <a:extLst>
            <a:ext uri="{FF2B5EF4-FFF2-40B4-BE49-F238E27FC236}">
              <a16:creationId xmlns="" xmlns:a16="http://schemas.microsoft.com/office/drawing/2014/main" id="{00D7A64B-73A9-4F1A-9BBE-BE812C354186}"/>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10" name="Text Box 4">
          <a:extLst>
            <a:ext uri="{FF2B5EF4-FFF2-40B4-BE49-F238E27FC236}">
              <a16:creationId xmlns="" xmlns:a16="http://schemas.microsoft.com/office/drawing/2014/main" id="{59536921-F8E6-4391-BD37-A28351C2A68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11" name="Text Box 3">
          <a:extLst>
            <a:ext uri="{FF2B5EF4-FFF2-40B4-BE49-F238E27FC236}">
              <a16:creationId xmlns="" xmlns:a16="http://schemas.microsoft.com/office/drawing/2014/main" id="{8FBDC613-99F2-47BE-A6A0-2FC173B4A46F}"/>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12" name="Text Box 4">
          <a:extLst>
            <a:ext uri="{FF2B5EF4-FFF2-40B4-BE49-F238E27FC236}">
              <a16:creationId xmlns="" xmlns:a16="http://schemas.microsoft.com/office/drawing/2014/main" id="{35C74BC0-99E3-45F5-882A-9CDEA451F657}"/>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13" name="Text Box 3">
          <a:extLst>
            <a:ext uri="{FF2B5EF4-FFF2-40B4-BE49-F238E27FC236}">
              <a16:creationId xmlns="" xmlns:a16="http://schemas.microsoft.com/office/drawing/2014/main" id="{E8A4FF3F-E6CA-44B2-94EF-4D611F7E27E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14" name="Text Box 3">
          <a:extLst>
            <a:ext uri="{FF2B5EF4-FFF2-40B4-BE49-F238E27FC236}">
              <a16:creationId xmlns="" xmlns:a16="http://schemas.microsoft.com/office/drawing/2014/main" id="{1CED7338-57F2-460A-BB16-3A57C3C25898}"/>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15" name="Text Box 4">
          <a:extLst>
            <a:ext uri="{FF2B5EF4-FFF2-40B4-BE49-F238E27FC236}">
              <a16:creationId xmlns="" xmlns:a16="http://schemas.microsoft.com/office/drawing/2014/main" id="{E36B790D-141D-438D-B37D-4CF01520A6DB}"/>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16" name="Text Box 3">
          <a:extLst>
            <a:ext uri="{FF2B5EF4-FFF2-40B4-BE49-F238E27FC236}">
              <a16:creationId xmlns="" xmlns:a16="http://schemas.microsoft.com/office/drawing/2014/main" id="{EB5CFB4C-AE70-4F39-BAB1-84A5FD8B509F}"/>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17" name="Text Box 4">
          <a:extLst>
            <a:ext uri="{FF2B5EF4-FFF2-40B4-BE49-F238E27FC236}">
              <a16:creationId xmlns="" xmlns:a16="http://schemas.microsoft.com/office/drawing/2014/main" id="{190416AF-E632-41B8-9D2A-B3170DC2DCC5}"/>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18" name="Text Box 3">
          <a:extLst>
            <a:ext uri="{FF2B5EF4-FFF2-40B4-BE49-F238E27FC236}">
              <a16:creationId xmlns="" xmlns:a16="http://schemas.microsoft.com/office/drawing/2014/main" id="{10110F80-DE43-45DB-B98C-D8E8D2EC6B87}"/>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19" name="Text Box 4">
          <a:extLst>
            <a:ext uri="{FF2B5EF4-FFF2-40B4-BE49-F238E27FC236}">
              <a16:creationId xmlns="" xmlns:a16="http://schemas.microsoft.com/office/drawing/2014/main" id="{D840B78F-8731-4DC8-9039-B9F24B91D6A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20" name="Text Box 3">
          <a:extLst>
            <a:ext uri="{FF2B5EF4-FFF2-40B4-BE49-F238E27FC236}">
              <a16:creationId xmlns="" xmlns:a16="http://schemas.microsoft.com/office/drawing/2014/main" id="{7ADA2B32-EF74-4B9E-B28A-4757E2440C0F}"/>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21" name="Text Box 4">
          <a:extLst>
            <a:ext uri="{FF2B5EF4-FFF2-40B4-BE49-F238E27FC236}">
              <a16:creationId xmlns="" xmlns:a16="http://schemas.microsoft.com/office/drawing/2014/main" id="{81A9A1FA-13FE-4BCE-959C-FB82D3017CD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22" name="Text Box 3">
          <a:extLst>
            <a:ext uri="{FF2B5EF4-FFF2-40B4-BE49-F238E27FC236}">
              <a16:creationId xmlns="" xmlns:a16="http://schemas.microsoft.com/office/drawing/2014/main" id="{555D8C5C-673C-48C6-BDF5-74D388D5ABBA}"/>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23" name="Text Box 4">
          <a:extLst>
            <a:ext uri="{FF2B5EF4-FFF2-40B4-BE49-F238E27FC236}">
              <a16:creationId xmlns="" xmlns:a16="http://schemas.microsoft.com/office/drawing/2014/main" id="{556247A7-AC8E-4F60-AA23-6C09B3B7D2DB}"/>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24" name="Text Box 3">
          <a:extLst>
            <a:ext uri="{FF2B5EF4-FFF2-40B4-BE49-F238E27FC236}">
              <a16:creationId xmlns="" xmlns:a16="http://schemas.microsoft.com/office/drawing/2014/main" id="{47D13785-2E48-4EDE-BD27-A049B7AF543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25" name="Text Box 4">
          <a:extLst>
            <a:ext uri="{FF2B5EF4-FFF2-40B4-BE49-F238E27FC236}">
              <a16:creationId xmlns="" xmlns:a16="http://schemas.microsoft.com/office/drawing/2014/main" id="{766CC0B4-EBAE-486E-9E5D-1D04EF91D59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26" name="Text Box 3">
          <a:extLst>
            <a:ext uri="{FF2B5EF4-FFF2-40B4-BE49-F238E27FC236}">
              <a16:creationId xmlns="" xmlns:a16="http://schemas.microsoft.com/office/drawing/2014/main" id="{6C8265BA-7A08-43A1-A477-D434A9E5996A}"/>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27" name="Text Box 4">
          <a:extLst>
            <a:ext uri="{FF2B5EF4-FFF2-40B4-BE49-F238E27FC236}">
              <a16:creationId xmlns="" xmlns:a16="http://schemas.microsoft.com/office/drawing/2014/main" id="{4153152E-9C56-4134-90F7-81D2560B8FF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28" name="Text Box 3">
          <a:extLst>
            <a:ext uri="{FF2B5EF4-FFF2-40B4-BE49-F238E27FC236}">
              <a16:creationId xmlns="" xmlns:a16="http://schemas.microsoft.com/office/drawing/2014/main" id="{07AB8BD3-C6AE-461B-8D70-597059335958}"/>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29" name="Text Box 4">
          <a:extLst>
            <a:ext uri="{FF2B5EF4-FFF2-40B4-BE49-F238E27FC236}">
              <a16:creationId xmlns="" xmlns:a16="http://schemas.microsoft.com/office/drawing/2014/main" id="{64C7ABED-B927-47CD-A7BC-3C1FA6091FA3}"/>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30" name="Text Box 3">
          <a:extLst>
            <a:ext uri="{FF2B5EF4-FFF2-40B4-BE49-F238E27FC236}">
              <a16:creationId xmlns="" xmlns:a16="http://schemas.microsoft.com/office/drawing/2014/main" id="{F8C569A9-23E5-4D48-993D-EA538E74AAB1}"/>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31" name="Text Box 3">
          <a:extLst>
            <a:ext uri="{FF2B5EF4-FFF2-40B4-BE49-F238E27FC236}">
              <a16:creationId xmlns="" xmlns:a16="http://schemas.microsoft.com/office/drawing/2014/main" id="{A0356404-6961-46BB-926C-7CA6B1A68ACC}"/>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32" name="Text Box 4">
          <a:extLst>
            <a:ext uri="{FF2B5EF4-FFF2-40B4-BE49-F238E27FC236}">
              <a16:creationId xmlns="" xmlns:a16="http://schemas.microsoft.com/office/drawing/2014/main" id="{6301961C-1C2B-46D4-8FCD-3D215C27FD5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33" name="Text Box 3">
          <a:extLst>
            <a:ext uri="{FF2B5EF4-FFF2-40B4-BE49-F238E27FC236}">
              <a16:creationId xmlns="" xmlns:a16="http://schemas.microsoft.com/office/drawing/2014/main" id="{74FFE0BF-7F68-4253-A617-0E93E07A272E}"/>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wsDr>
</file>

<file path=xl/drawings/drawing38.xml><?xml version="1.0" encoding="utf-8"?>
<xdr:wsDr xmlns:xdr="http://schemas.openxmlformats.org/drawingml/2006/spreadsheetDrawing" xmlns:a="http://schemas.openxmlformats.org/drawingml/2006/main">
  <xdr:twoCellAnchor editAs="oneCell">
    <xdr:from>
      <xdr:col>14</xdr:col>
      <xdr:colOff>638175</xdr:colOff>
      <xdr:row>0</xdr:row>
      <xdr:rowOff>57150</xdr:rowOff>
    </xdr:from>
    <xdr:to>
      <xdr:col>14</xdr:col>
      <xdr:colOff>1358175</xdr:colOff>
      <xdr:row>2</xdr:row>
      <xdr:rowOff>224700</xdr:rowOff>
    </xdr:to>
    <xdr:pic>
      <xdr:nvPicPr>
        <xdr:cNvPr id="3" name="Picture 2">
          <a:extLst>
            <a:ext uri="{FF2B5EF4-FFF2-40B4-BE49-F238E27FC236}">
              <a16:creationId xmlns="" xmlns:a16="http://schemas.microsoft.com/office/drawing/2014/main" id="{00000000-0008-0000-1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8622500" y="57150"/>
          <a:ext cx="720000" cy="7200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10</xdr:col>
      <xdr:colOff>1442175</xdr:colOff>
      <xdr:row>0</xdr:row>
      <xdr:rowOff>76200</xdr:rowOff>
    </xdr:from>
    <xdr:to>
      <xdr:col>10</xdr:col>
      <xdr:colOff>2162175</xdr:colOff>
      <xdr:row>3</xdr:row>
      <xdr:rowOff>62775</xdr:rowOff>
    </xdr:to>
    <xdr:pic>
      <xdr:nvPicPr>
        <xdr:cNvPr id="2" name="Picture 1">
          <a:extLst>
            <a:ext uri="{FF2B5EF4-FFF2-40B4-BE49-F238E27FC236}">
              <a16:creationId xmlns="" xmlns:a16="http://schemas.microsoft.com/office/drawing/2014/main" id="{00000000-0008-0000-2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66525" y="76200"/>
          <a:ext cx="720000" cy="72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279194" cy="6073468"/>
    <xdr:graphicFrame macro="">
      <xdr:nvGraphicFramePr>
        <xdr:cNvPr id="2" name="Chart 1">
          <a:extLst>
            <a:ext uri="{FF2B5EF4-FFF2-40B4-BE49-F238E27FC236}">
              <a16:creationId xmlns=""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0.xml><?xml version="1.0" encoding="utf-8"?>
<xdr:wsDr xmlns:xdr="http://schemas.openxmlformats.org/drawingml/2006/spreadsheetDrawing" xmlns:a="http://schemas.openxmlformats.org/drawingml/2006/main">
  <xdr:twoCellAnchor editAs="oneCell">
    <xdr:from>
      <xdr:col>10</xdr:col>
      <xdr:colOff>1524000</xdr:colOff>
      <xdr:row>0</xdr:row>
      <xdr:rowOff>28575</xdr:rowOff>
    </xdr:from>
    <xdr:to>
      <xdr:col>10</xdr:col>
      <xdr:colOff>2244000</xdr:colOff>
      <xdr:row>3</xdr:row>
      <xdr:rowOff>15150</xdr:rowOff>
    </xdr:to>
    <xdr:pic>
      <xdr:nvPicPr>
        <xdr:cNvPr id="5" name="Picture 4">
          <a:extLst>
            <a:ext uri="{FF2B5EF4-FFF2-40B4-BE49-F238E27FC236}">
              <a16:creationId xmlns="" xmlns:a16="http://schemas.microsoft.com/office/drawing/2014/main" id="{00000000-0008-0000-21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984700" y="28575"/>
          <a:ext cx="720000" cy="72000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10</xdr:col>
      <xdr:colOff>1323975</xdr:colOff>
      <xdr:row>0</xdr:row>
      <xdr:rowOff>19050</xdr:rowOff>
    </xdr:from>
    <xdr:to>
      <xdr:col>10</xdr:col>
      <xdr:colOff>2043975</xdr:colOff>
      <xdr:row>2</xdr:row>
      <xdr:rowOff>224700</xdr:rowOff>
    </xdr:to>
    <xdr:pic>
      <xdr:nvPicPr>
        <xdr:cNvPr id="5" name="Picture 4">
          <a:extLst>
            <a:ext uri="{FF2B5EF4-FFF2-40B4-BE49-F238E27FC236}">
              <a16:creationId xmlns="" xmlns:a16="http://schemas.microsoft.com/office/drawing/2014/main" id="{00000000-0008-0000-22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984700" y="19050"/>
          <a:ext cx="720000" cy="72000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15</xdr:col>
      <xdr:colOff>1219200</xdr:colOff>
      <xdr:row>0</xdr:row>
      <xdr:rowOff>28575</xdr:rowOff>
    </xdr:from>
    <xdr:to>
      <xdr:col>15</xdr:col>
      <xdr:colOff>1939200</xdr:colOff>
      <xdr:row>2</xdr:row>
      <xdr:rowOff>243750</xdr:rowOff>
    </xdr:to>
    <xdr:pic>
      <xdr:nvPicPr>
        <xdr:cNvPr id="3" name="Picture 2">
          <a:extLst>
            <a:ext uri="{FF2B5EF4-FFF2-40B4-BE49-F238E27FC236}">
              <a16:creationId xmlns="" xmlns:a16="http://schemas.microsoft.com/office/drawing/2014/main" id="{00000000-0008-0000-2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7955750" y="28575"/>
          <a:ext cx="720000" cy="72000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15</xdr:col>
      <xdr:colOff>971550</xdr:colOff>
      <xdr:row>0</xdr:row>
      <xdr:rowOff>19050</xdr:rowOff>
    </xdr:from>
    <xdr:to>
      <xdr:col>15</xdr:col>
      <xdr:colOff>1691550</xdr:colOff>
      <xdr:row>2</xdr:row>
      <xdr:rowOff>234225</xdr:rowOff>
    </xdr:to>
    <xdr:pic>
      <xdr:nvPicPr>
        <xdr:cNvPr id="5" name="Picture 4">
          <a:extLst>
            <a:ext uri="{FF2B5EF4-FFF2-40B4-BE49-F238E27FC236}">
              <a16:creationId xmlns="" xmlns:a16="http://schemas.microsoft.com/office/drawing/2014/main" id="{00000000-0008-0000-2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7946225" y="19050"/>
          <a:ext cx="720000" cy="72000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4</xdr:row>
      <xdr:rowOff>123825</xdr:rowOff>
    </xdr:to>
    <xdr:pic>
      <xdr:nvPicPr>
        <xdr:cNvPr id="2" name="Picture 2" descr="image006">
          <a:extLst>
            <a:ext uri="{FF2B5EF4-FFF2-40B4-BE49-F238E27FC236}">
              <a16:creationId xmlns="" xmlns:a16="http://schemas.microsoft.com/office/drawing/2014/main" id="{00000000-0008-0000-25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209550</xdr:rowOff>
    </xdr:to>
    <xdr:pic>
      <xdr:nvPicPr>
        <xdr:cNvPr id="3" name="Picture 28" descr="image006">
          <a:extLst>
            <a:ext uri="{FF2B5EF4-FFF2-40B4-BE49-F238E27FC236}">
              <a16:creationId xmlns="" xmlns:a16="http://schemas.microsoft.com/office/drawing/2014/main" id="{00000000-0008-0000-2500-000003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123825</xdr:rowOff>
    </xdr:to>
    <xdr:pic>
      <xdr:nvPicPr>
        <xdr:cNvPr id="4" name="Picture 29" descr="image006">
          <a:extLst>
            <a:ext uri="{FF2B5EF4-FFF2-40B4-BE49-F238E27FC236}">
              <a16:creationId xmlns="" xmlns:a16="http://schemas.microsoft.com/office/drawing/2014/main" id="{00000000-0008-0000-2500-000004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1590675</xdr:colOff>
      <xdr:row>0</xdr:row>
      <xdr:rowOff>9525</xdr:rowOff>
    </xdr:from>
    <xdr:to>
      <xdr:col>15</xdr:col>
      <xdr:colOff>2310675</xdr:colOff>
      <xdr:row>2</xdr:row>
      <xdr:rowOff>215175</xdr:rowOff>
    </xdr:to>
    <xdr:pic>
      <xdr:nvPicPr>
        <xdr:cNvPr id="8" name="Picture 7">
          <a:extLst>
            <a:ext uri="{FF2B5EF4-FFF2-40B4-BE49-F238E27FC236}">
              <a16:creationId xmlns="" xmlns:a16="http://schemas.microsoft.com/office/drawing/2014/main" id="{00000000-0008-0000-25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7946225" y="9525"/>
          <a:ext cx="720000" cy="72000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13</xdr:col>
      <xdr:colOff>800100</xdr:colOff>
      <xdr:row>0</xdr:row>
      <xdr:rowOff>19050</xdr:rowOff>
    </xdr:from>
    <xdr:to>
      <xdr:col>13</xdr:col>
      <xdr:colOff>1520100</xdr:colOff>
      <xdr:row>2</xdr:row>
      <xdr:rowOff>234225</xdr:rowOff>
    </xdr:to>
    <xdr:pic>
      <xdr:nvPicPr>
        <xdr:cNvPr id="3" name="Picture 2">
          <a:extLst>
            <a:ext uri="{FF2B5EF4-FFF2-40B4-BE49-F238E27FC236}">
              <a16:creationId xmlns="" xmlns:a16="http://schemas.microsoft.com/office/drawing/2014/main" id="{00000000-0008-0000-2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174950" y="19050"/>
          <a:ext cx="720000" cy="72000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absoluteAnchor>
    <xdr:pos x="0" y="0"/>
    <xdr:ext cx="9279194" cy="5715000"/>
    <xdr:graphicFrame macro="">
      <xdr:nvGraphicFramePr>
        <xdr:cNvPr id="2" name="Chart 1">
          <a:extLst>
            <a:ext uri="{FF2B5EF4-FFF2-40B4-BE49-F238E27FC236}">
              <a16:creationId xmlns="" xmlns:a16="http://schemas.microsoft.com/office/drawing/2014/main" id="{00000000-0008-0000-2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7.xml><?xml version="1.0" encoding="utf-8"?>
<c:userShapes xmlns:c="http://schemas.openxmlformats.org/drawingml/2006/chart">
  <cdr:relSizeAnchor xmlns:cdr="http://schemas.openxmlformats.org/drawingml/2006/chartDrawing">
    <cdr:from>
      <cdr:x>0.00547</cdr:x>
      <cdr:y>0.00887</cdr:y>
    </cdr:from>
    <cdr:to>
      <cdr:x>0.08307</cdr:x>
      <cdr:y>0.13463</cdr:y>
    </cdr:to>
    <cdr:pic>
      <cdr:nvPicPr>
        <cdr:cNvPr id="3" name="Picture 2">
          <a:extLst xmlns:a="http://schemas.openxmlformats.org/drawingml/2006/main">
            <a:ext uri="{FF2B5EF4-FFF2-40B4-BE49-F238E27FC236}">
              <a16:creationId xmlns="" xmlns:a16="http://schemas.microsoft.com/office/drawing/2014/main" id="{586C497C-39CA-420C-B79B-B2C96FE27EB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userShapes>
</file>

<file path=xl/drawings/drawing48.xml><?xml version="1.0" encoding="utf-8"?>
<xdr:wsDr xmlns:xdr="http://schemas.openxmlformats.org/drawingml/2006/spreadsheetDrawing" xmlns:a="http://schemas.openxmlformats.org/drawingml/2006/main">
  <xdr:twoCellAnchor editAs="oneCell">
    <xdr:from>
      <xdr:col>7</xdr:col>
      <xdr:colOff>1666875</xdr:colOff>
      <xdr:row>0</xdr:row>
      <xdr:rowOff>0</xdr:rowOff>
    </xdr:from>
    <xdr:to>
      <xdr:col>7</xdr:col>
      <xdr:colOff>1666875</xdr:colOff>
      <xdr:row>4</xdr:row>
      <xdr:rowOff>38100</xdr:rowOff>
    </xdr:to>
    <xdr:pic>
      <xdr:nvPicPr>
        <xdr:cNvPr id="276850" name="Picture 2" descr="image006">
          <a:extLst>
            <a:ext uri="{FF2B5EF4-FFF2-40B4-BE49-F238E27FC236}">
              <a16:creationId xmlns="" xmlns:a16="http://schemas.microsoft.com/office/drawing/2014/main" id="{00000000-0008-0000-2800-00007239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152400</xdr:rowOff>
    </xdr:to>
    <xdr:pic>
      <xdr:nvPicPr>
        <xdr:cNvPr id="276851" name="Picture 3" descr="image006">
          <a:extLst>
            <a:ext uri="{FF2B5EF4-FFF2-40B4-BE49-F238E27FC236}">
              <a16:creationId xmlns="" xmlns:a16="http://schemas.microsoft.com/office/drawing/2014/main" id="{00000000-0008-0000-2800-00007339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066800"/>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4</xdr:row>
      <xdr:rowOff>38100</xdr:rowOff>
    </xdr:to>
    <xdr:pic>
      <xdr:nvPicPr>
        <xdr:cNvPr id="276852" name="Picture 29" descr="image006">
          <a:extLst>
            <a:ext uri="{FF2B5EF4-FFF2-40B4-BE49-F238E27FC236}">
              <a16:creationId xmlns="" xmlns:a16="http://schemas.microsoft.com/office/drawing/2014/main" id="{00000000-0008-0000-2800-00007439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152400</xdr:rowOff>
    </xdr:to>
    <xdr:pic>
      <xdr:nvPicPr>
        <xdr:cNvPr id="276853" name="Picture 30" descr="image006">
          <a:extLst>
            <a:ext uri="{FF2B5EF4-FFF2-40B4-BE49-F238E27FC236}">
              <a16:creationId xmlns="" xmlns:a16="http://schemas.microsoft.com/office/drawing/2014/main" id="{00000000-0008-0000-2800-00007539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066800"/>
        </a:xfrm>
        <a:prstGeom prst="rect">
          <a:avLst/>
        </a:prstGeom>
        <a:noFill/>
        <a:ln w="9525">
          <a:noFill/>
          <a:miter lim="800000"/>
          <a:headEnd/>
          <a:tailEnd/>
        </a:ln>
      </xdr:spPr>
    </xdr:pic>
    <xdr:clientData/>
  </xdr:twoCellAnchor>
  <xdr:twoCellAnchor editAs="oneCell">
    <xdr:from>
      <xdr:col>7</xdr:col>
      <xdr:colOff>1371600</xdr:colOff>
      <xdr:row>0</xdr:row>
      <xdr:rowOff>57150</xdr:rowOff>
    </xdr:from>
    <xdr:to>
      <xdr:col>7</xdr:col>
      <xdr:colOff>2091600</xdr:colOff>
      <xdr:row>2</xdr:row>
      <xdr:rowOff>262800</xdr:rowOff>
    </xdr:to>
    <xdr:pic>
      <xdr:nvPicPr>
        <xdr:cNvPr id="9" name="Picture 8">
          <a:extLst>
            <a:ext uri="{FF2B5EF4-FFF2-40B4-BE49-F238E27FC236}">
              <a16:creationId xmlns="" xmlns:a16="http://schemas.microsoft.com/office/drawing/2014/main" id="{00000000-0008-0000-2800-00000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2899225" y="57150"/>
          <a:ext cx="720000" cy="72000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7</xdr:col>
      <xdr:colOff>1666875</xdr:colOff>
      <xdr:row>0</xdr:row>
      <xdr:rowOff>0</xdr:rowOff>
    </xdr:from>
    <xdr:to>
      <xdr:col>7</xdr:col>
      <xdr:colOff>1666875</xdr:colOff>
      <xdr:row>3</xdr:row>
      <xdr:rowOff>219075</xdr:rowOff>
    </xdr:to>
    <xdr:pic>
      <xdr:nvPicPr>
        <xdr:cNvPr id="277865" name="Picture 1" descr="image006">
          <a:extLst>
            <a:ext uri="{FF2B5EF4-FFF2-40B4-BE49-F238E27FC236}">
              <a16:creationId xmlns="" xmlns:a16="http://schemas.microsoft.com/office/drawing/2014/main" id="{00000000-0008-0000-2900-0000693D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133350</xdr:rowOff>
    </xdr:to>
    <xdr:pic>
      <xdr:nvPicPr>
        <xdr:cNvPr id="277866" name="Picture 2" descr="image006">
          <a:extLst>
            <a:ext uri="{FF2B5EF4-FFF2-40B4-BE49-F238E27FC236}">
              <a16:creationId xmlns="" xmlns:a16="http://schemas.microsoft.com/office/drawing/2014/main" id="{00000000-0008-0000-2900-00006A3D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066800"/>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219075</xdr:rowOff>
    </xdr:to>
    <xdr:pic>
      <xdr:nvPicPr>
        <xdr:cNvPr id="277867" name="Picture 4" descr="image006">
          <a:extLst>
            <a:ext uri="{FF2B5EF4-FFF2-40B4-BE49-F238E27FC236}">
              <a16:creationId xmlns="" xmlns:a16="http://schemas.microsoft.com/office/drawing/2014/main" id="{00000000-0008-0000-2900-00006B3D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133350</xdr:rowOff>
    </xdr:to>
    <xdr:pic>
      <xdr:nvPicPr>
        <xdr:cNvPr id="277868" name="Picture 5" descr="image006">
          <a:extLst>
            <a:ext uri="{FF2B5EF4-FFF2-40B4-BE49-F238E27FC236}">
              <a16:creationId xmlns="" xmlns:a16="http://schemas.microsoft.com/office/drawing/2014/main" id="{00000000-0008-0000-2900-00006C3D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066800"/>
        </a:xfrm>
        <a:prstGeom prst="rect">
          <a:avLst/>
        </a:prstGeom>
        <a:noFill/>
        <a:ln w="9525">
          <a:noFill/>
          <a:miter lim="800000"/>
          <a:headEnd/>
          <a:tailEnd/>
        </a:ln>
      </xdr:spPr>
    </xdr:pic>
    <xdr:clientData/>
  </xdr:twoCellAnchor>
  <xdr:twoCellAnchor editAs="oneCell">
    <xdr:from>
      <xdr:col>7</xdr:col>
      <xdr:colOff>1400175</xdr:colOff>
      <xdr:row>0</xdr:row>
      <xdr:rowOff>47625</xdr:rowOff>
    </xdr:from>
    <xdr:to>
      <xdr:col>7</xdr:col>
      <xdr:colOff>2120175</xdr:colOff>
      <xdr:row>2</xdr:row>
      <xdr:rowOff>272325</xdr:rowOff>
    </xdr:to>
    <xdr:pic>
      <xdr:nvPicPr>
        <xdr:cNvPr id="7" name="Picture 6">
          <a:extLst>
            <a:ext uri="{FF2B5EF4-FFF2-40B4-BE49-F238E27FC236}">
              <a16:creationId xmlns="" xmlns:a16="http://schemas.microsoft.com/office/drawing/2014/main" id="{00000000-0008-0000-29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2870650" y="47625"/>
          <a:ext cx="720000" cy="720000"/>
        </a:xfrm>
        <a:prstGeom prst="rect">
          <a:avLst/>
        </a:prstGeom>
      </xdr:spPr>
    </xdr:pic>
    <xdr:clientData/>
  </xdr:twoCellAnchor>
</xdr:wsDr>
</file>

<file path=xl/drawings/drawing5.xml><?xml version="1.0" encoding="utf-8"?>
<c:userShapes xmlns:c="http://schemas.openxmlformats.org/drawingml/2006/chart">
  <cdr:relSizeAnchor xmlns:cdr="http://schemas.openxmlformats.org/drawingml/2006/chartDrawing">
    <cdr:from>
      <cdr:x>0.00547</cdr:x>
      <cdr:y>0.00835</cdr:y>
    </cdr:from>
    <cdr:to>
      <cdr:x>0.08307</cdr:x>
      <cdr:y>0.1267</cdr:y>
    </cdr:to>
    <cdr:pic>
      <cdr:nvPicPr>
        <cdr:cNvPr id="4" name="Picture 3">
          <a:extLst xmlns:a="http://schemas.openxmlformats.org/drawingml/2006/main">
            <a:ext uri="{FF2B5EF4-FFF2-40B4-BE49-F238E27FC236}">
              <a16:creationId xmlns="" xmlns:a16="http://schemas.microsoft.com/office/drawing/2014/main" id="{7B001312-091D-4F4C-A02F-A1CA0EF278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userShapes>
</file>

<file path=xl/drawings/drawing50.xml><?xml version="1.0" encoding="utf-8"?>
<xdr:wsDr xmlns:xdr="http://schemas.openxmlformats.org/drawingml/2006/spreadsheetDrawing" xmlns:a="http://schemas.openxmlformats.org/drawingml/2006/main">
  <xdr:twoCellAnchor editAs="oneCell">
    <xdr:from>
      <xdr:col>7</xdr:col>
      <xdr:colOff>1019175</xdr:colOff>
      <xdr:row>0</xdr:row>
      <xdr:rowOff>85725</xdr:rowOff>
    </xdr:from>
    <xdr:to>
      <xdr:col>7</xdr:col>
      <xdr:colOff>1739175</xdr:colOff>
      <xdr:row>2</xdr:row>
      <xdr:rowOff>300900</xdr:rowOff>
    </xdr:to>
    <xdr:pic>
      <xdr:nvPicPr>
        <xdr:cNvPr id="5" name="Picture 4">
          <a:extLst>
            <a:ext uri="{FF2B5EF4-FFF2-40B4-BE49-F238E27FC236}">
              <a16:creationId xmlns="" xmlns:a16="http://schemas.microsoft.com/office/drawing/2014/main" id="{00000000-0008-0000-2A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889700" y="85725"/>
          <a:ext cx="720000" cy="72000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4</xdr:row>
      <xdr:rowOff>123825</xdr:rowOff>
    </xdr:to>
    <xdr:pic>
      <xdr:nvPicPr>
        <xdr:cNvPr id="2" name="Picture 2" descr="image006">
          <a:extLst>
            <a:ext uri="{FF2B5EF4-FFF2-40B4-BE49-F238E27FC236}">
              <a16:creationId xmlns="" xmlns:a16="http://schemas.microsoft.com/office/drawing/2014/main" id="{00000000-0008-0000-2B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209550</xdr:rowOff>
    </xdr:to>
    <xdr:pic>
      <xdr:nvPicPr>
        <xdr:cNvPr id="3" name="Picture 28" descr="image006">
          <a:extLst>
            <a:ext uri="{FF2B5EF4-FFF2-40B4-BE49-F238E27FC236}">
              <a16:creationId xmlns="" xmlns:a16="http://schemas.microsoft.com/office/drawing/2014/main" id="{00000000-0008-0000-2B00-000003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123825</xdr:rowOff>
    </xdr:to>
    <xdr:pic>
      <xdr:nvPicPr>
        <xdr:cNvPr id="4" name="Picture 29" descr="image006">
          <a:extLst>
            <a:ext uri="{FF2B5EF4-FFF2-40B4-BE49-F238E27FC236}">
              <a16:creationId xmlns="" xmlns:a16="http://schemas.microsoft.com/office/drawing/2014/main" id="{00000000-0008-0000-2B00-000004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6" name="Picture 2" descr="image006">
          <a:extLst>
            <a:ext uri="{FF2B5EF4-FFF2-40B4-BE49-F238E27FC236}">
              <a16:creationId xmlns="" xmlns:a16="http://schemas.microsoft.com/office/drawing/2014/main" id="{00000000-0008-0000-2B00-000006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95197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9525</xdr:rowOff>
    </xdr:to>
    <xdr:pic>
      <xdr:nvPicPr>
        <xdr:cNvPr id="7" name="Picture 28" descr="image006">
          <a:extLst>
            <a:ext uri="{FF2B5EF4-FFF2-40B4-BE49-F238E27FC236}">
              <a16:creationId xmlns="" xmlns:a16="http://schemas.microsoft.com/office/drawing/2014/main" id="{00000000-0008-0000-2B00-000007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95197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8" name="Picture 29" descr="image006">
          <a:extLst>
            <a:ext uri="{FF2B5EF4-FFF2-40B4-BE49-F238E27FC236}">
              <a16:creationId xmlns="" xmlns:a16="http://schemas.microsoft.com/office/drawing/2014/main" id="{00000000-0008-0000-2B00-000008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951975" y="0"/>
          <a:ext cx="0" cy="1066800"/>
        </a:xfrm>
        <a:prstGeom prst="rect">
          <a:avLst/>
        </a:prstGeom>
        <a:noFill/>
        <a:ln w="9525">
          <a:noFill/>
          <a:miter lim="800000"/>
          <a:headEnd/>
          <a:tailEnd/>
        </a:ln>
      </xdr:spPr>
    </xdr:pic>
    <xdr:clientData/>
  </xdr:twoCellAnchor>
  <xdr:twoCellAnchor editAs="oneCell">
    <xdr:from>
      <xdr:col>15</xdr:col>
      <xdr:colOff>1276350</xdr:colOff>
      <xdr:row>0</xdr:row>
      <xdr:rowOff>38100</xdr:rowOff>
    </xdr:from>
    <xdr:to>
      <xdr:col>15</xdr:col>
      <xdr:colOff>1996350</xdr:colOff>
      <xdr:row>3</xdr:row>
      <xdr:rowOff>15150</xdr:rowOff>
    </xdr:to>
    <xdr:pic>
      <xdr:nvPicPr>
        <xdr:cNvPr id="11" name="Picture 10">
          <a:extLst>
            <a:ext uri="{FF2B5EF4-FFF2-40B4-BE49-F238E27FC236}">
              <a16:creationId xmlns="" xmlns:a16="http://schemas.microsoft.com/office/drawing/2014/main" id="{00000000-0008-0000-2B00-00000B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7984325" y="38100"/>
          <a:ext cx="720000" cy="72000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4</xdr:row>
      <xdr:rowOff>123825</xdr:rowOff>
    </xdr:to>
    <xdr:pic>
      <xdr:nvPicPr>
        <xdr:cNvPr id="2" name="Picture 2" descr="image006">
          <a:extLst>
            <a:ext uri="{FF2B5EF4-FFF2-40B4-BE49-F238E27FC236}">
              <a16:creationId xmlns="" xmlns:a16="http://schemas.microsoft.com/office/drawing/2014/main" id="{00000000-0008-0000-2C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209550</xdr:rowOff>
    </xdr:to>
    <xdr:pic>
      <xdr:nvPicPr>
        <xdr:cNvPr id="3" name="Picture 28" descr="image006">
          <a:extLst>
            <a:ext uri="{FF2B5EF4-FFF2-40B4-BE49-F238E27FC236}">
              <a16:creationId xmlns="" xmlns:a16="http://schemas.microsoft.com/office/drawing/2014/main" id="{00000000-0008-0000-2C00-000003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123825</xdr:rowOff>
    </xdr:to>
    <xdr:pic>
      <xdr:nvPicPr>
        <xdr:cNvPr id="4" name="Picture 29" descr="image006">
          <a:extLst>
            <a:ext uri="{FF2B5EF4-FFF2-40B4-BE49-F238E27FC236}">
              <a16:creationId xmlns="" xmlns:a16="http://schemas.microsoft.com/office/drawing/2014/main" id="{00000000-0008-0000-2C00-000004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6" name="Picture 2" descr="image006">
          <a:extLst>
            <a:ext uri="{FF2B5EF4-FFF2-40B4-BE49-F238E27FC236}">
              <a16:creationId xmlns="" xmlns:a16="http://schemas.microsoft.com/office/drawing/2014/main" id="{00000000-0008-0000-2C00-000006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86677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9525</xdr:rowOff>
    </xdr:to>
    <xdr:pic>
      <xdr:nvPicPr>
        <xdr:cNvPr id="7" name="Picture 28" descr="image006">
          <a:extLst>
            <a:ext uri="{FF2B5EF4-FFF2-40B4-BE49-F238E27FC236}">
              <a16:creationId xmlns="" xmlns:a16="http://schemas.microsoft.com/office/drawing/2014/main" id="{00000000-0008-0000-2C00-000007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9525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8" name="Picture 29" descr="image006">
          <a:extLst>
            <a:ext uri="{FF2B5EF4-FFF2-40B4-BE49-F238E27FC236}">
              <a16:creationId xmlns="" xmlns:a16="http://schemas.microsoft.com/office/drawing/2014/main" id="{00000000-0008-0000-2C00-000008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866775"/>
        </a:xfrm>
        <a:prstGeom prst="rect">
          <a:avLst/>
        </a:prstGeom>
        <a:noFill/>
        <a:ln w="9525">
          <a:noFill/>
          <a:miter lim="800000"/>
          <a:headEnd/>
          <a:tailEnd/>
        </a:ln>
      </xdr:spPr>
    </xdr:pic>
    <xdr:clientData/>
  </xdr:twoCellAnchor>
  <xdr:twoCellAnchor editAs="oneCell">
    <xdr:from>
      <xdr:col>15</xdr:col>
      <xdr:colOff>1524000</xdr:colOff>
      <xdr:row>0</xdr:row>
      <xdr:rowOff>66675</xdr:rowOff>
    </xdr:from>
    <xdr:to>
      <xdr:col>15</xdr:col>
      <xdr:colOff>2244000</xdr:colOff>
      <xdr:row>3</xdr:row>
      <xdr:rowOff>43725</xdr:rowOff>
    </xdr:to>
    <xdr:pic>
      <xdr:nvPicPr>
        <xdr:cNvPr id="11" name="Picture 10">
          <a:extLst>
            <a:ext uri="{FF2B5EF4-FFF2-40B4-BE49-F238E27FC236}">
              <a16:creationId xmlns="" xmlns:a16="http://schemas.microsoft.com/office/drawing/2014/main" id="{00000000-0008-0000-2C00-00000B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8012900" y="66675"/>
          <a:ext cx="720000" cy="72000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9</xdr:col>
      <xdr:colOff>1247775</xdr:colOff>
      <xdr:row>0</xdr:row>
      <xdr:rowOff>28575</xdr:rowOff>
    </xdr:from>
    <xdr:to>
      <xdr:col>9</xdr:col>
      <xdr:colOff>1967775</xdr:colOff>
      <xdr:row>2</xdr:row>
      <xdr:rowOff>243750</xdr:rowOff>
    </xdr:to>
    <xdr:pic>
      <xdr:nvPicPr>
        <xdr:cNvPr id="3" name="Picture 2">
          <a:extLst>
            <a:ext uri="{FF2B5EF4-FFF2-40B4-BE49-F238E27FC236}">
              <a16:creationId xmlns="" xmlns:a16="http://schemas.microsoft.com/office/drawing/2014/main" id="{00000000-0008-0000-2D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13350" y="28575"/>
          <a:ext cx="720000" cy="720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absoluteAnchor>
    <xdr:pos x="0" y="0"/>
    <xdr:ext cx="9300882" cy="6084794"/>
    <xdr:graphicFrame macro="">
      <xdr:nvGraphicFramePr>
        <xdr:cNvPr id="2" name="Chart 1">
          <a:extLst>
            <a:ext uri="{FF2B5EF4-FFF2-40B4-BE49-F238E27FC236}">
              <a16:creationId xmlns=""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0.00546</cdr:x>
      <cdr:y>0.00833</cdr:y>
    </cdr:from>
    <cdr:to>
      <cdr:x>0.08287</cdr:x>
      <cdr:y>0.12644</cdr:y>
    </cdr:to>
    <cdr:pic>
      <cdr:nvPicPr>
        <cdr:cNvPr id="5" name="Picture 4">
          <a:extLst xmlns:a="http://schemas.openxmlformats.org/drawingml/2006/main">
            <a:ext uri="{FF2B5EF4-FFF2-40B4-BE49-F238E27FC236}">
              <a16:creationId xmlns="" xmlns:a16="http://schemas.microsoft.com/office/drawing/2014/main" id="{8B456136-C070-4165-BEE3-E08651034C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dr:relSizeAnchor xmlns:cdr="http://schemas.openxmlformats.org/drawingml/2006/chartDrawing">
    <cdr:from>
      <cdr:x>0.00547</cdr:x>
      <cdr:y>0.00887</cdr:y>
    </cdr:from>
    <cdr:to>
      <cdr:x>0.08307</cdr:x>
      <cdr:y>0.13463</cdr:y>
    </cdr:to>
    <cdr:pic>
      <cdr:nvPicPr>
        <cdr:cNvPr id="3" name="Picture 2">
          <a:extLst xmlns:a="http://schemas.openxmlformats.org/drawingml/2006/main">
            <a:ext uri="{FF2B5EF4-FFF2-40B4-BE49-F238E27FC236}">
              <a16:creationId xmlns="" xmlns:a16="http://schemas.microsoft.com/office/drawing/2014/main" id="{3AE19F8E-4811-4605-93AE-342DBCDF8FC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753" y="53972"/>
          <a:ext cx="720010" cy="765224"/>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editAs="oneCell">
    <xdr:from>
      <xdr:col>7</xdr:col>
      <xdr:colOff>504825</xdr:colOff>
      <xdr:row>0</xdr:row>
      <xdr:rowOff>38100</xdr:rowOff>
    </xdr:from>
    <xdr:to>
      <xdr:col>7</xdr:col>
      <xdr:colOff>1224825</xdr:colOff>
      <xdr:row>1</xdr:row>
      <xdr:rowOff>243750</xdr:rowOff>
    </xdr:to>
    <xdr:pic>
      <xdr:nvPicPr>
        <xdr:cNvPr id="5" name="Picture 4">
          <a:extLst>
            <a:ext uri="{FF2B5EF4-FFF2-40B4-BE49-F238E27FC236}">
              <a16:creationId xmlns="" xmlns:a16="http://schemas.microsoft.com/office/drawing/2014/main" id="{00000000-0008-0000-06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870650" y="38100"/>
          <a:ext cx="720000" cy="720000"/>
        </a:xfrm>
        <a:prstGeom prst="rect">
          <a:avLst/>
        </a:prstGeom>
      </xdr:spPr>
    </xdr:pic>
    <xdr:clientData/>
  </xdr:twoCellAnchor>
  <xdr:twoCellAnchor editAs="oneCell">
    <xdr:from>
      <xdr:col>7</xdr:col>
      <xdr:colOff>504825</xdr:colOff>
      <xdr:row>0</xdr:row>
      <xdr:rowOff>38100</xdr:rowOff>
    </xdr:from>
    <xdr:to>
      <xdr:col>7</xdr:col>
      <xdr:colOff>1224825</xdr:colOff>
      <xdr:row>1</xdr:row>
      <xdr:rowOff>243750</xdr:rowOff>
    </xdr:to>
    <xdr:pic>
      <xdr:nvPicPr>
        <xdr:cNvPr id="3" name="Picture 2">
          <a:extLst>
            <a:ext uri="{FF2B5EF4-FFF2-40B4-BE49-F238E27FC236}">
              <a16:creationId xmlns="" xmlns:a16="http://schemas.microsoft.com/office/drawing/2014/main" id="{4B2DF1DB-BBD1-42E4-BE43-C618787EAC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984950" y="38100"/>
          <a:ext cx="720000" cy="720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295275</xdr:colOff>
      <xdr:row>0</xdr:row>
      <xdr:rowOff>19050</xdr:rowOff>
    </xdr:from>
    <xdr:to>
      <xdr:col>9</xdr:col>
      <xdr:colOff>1015275</xdr:colOff>
      <xdr:row>3</xdr:row>
      <xdr:rowOff>24675</xdr:rowOff>
    </xdr:to>
    <xdr:pic>
      <xdr:nvPicPr>
        <xdr:cNvPr id="5" name="Picture 4">
          <a:extLst>
            <a:ext uri="{FF2B5EF4-FFF2-40B4-BE49-F238E27FC236}">
              <a16:creationId xmlns="" xmlns:a16="http://schemas.microsoft.com/office/drawing/2014/main" id="{00000000-0008-0000-07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22875" y="19050"/>
          <a:ext cx="720000" cy="720000"/>
        </a:xfrm>
        <a:prstGeom prst="rect">
          <a:avLst/>
        </a:prstGeom>
      </xdr:spPr>
    </xdr:pic>
    <xdr:clientData/>
  </xdr:twoCellAnchor>
  <xdr:twoCellAnchor editAs="oneCell">
    <xdr:from>
      <xdr:col>9</xdr:col>
      <xdr:colOff>295275</xdr:colOff>
      <xdr:row>0</xdr:row>
      <xdr:rowOff>19050</xdr:rowOff>
    </xdr:from>
    <xdr:to>
      <xdr:col>9</xdr:col>
      <xdr:colOff>1015275</xdr:colOff>
      <xdr:row>3</xdr:row>
      <xdr:rowOff>24675</xdr:rowOff>
    </xdr:to>
    <xdr:pic>
      <xdr:nvPicPr>
        <xdr:cNvPr id="3" name="Picture 2">
          <a:extLst>
            <a:ext uri="{FF2B5EF4-FFF2-40B4-BE49-F238E27FC236}">
              <a16:creationId xmlns="" xmlns:a16="http://schemas.microsoft.com/office/drawing/2014/main" id="{EB507373-357B-4E4F-ACF2-A7C93BB8A0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22875" y="19050"/>
          <a:ext cx="720000" cy="72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2.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5.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8.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9.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1.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2.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3.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4.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6.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7.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38.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9.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1.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43.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44.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45.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4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7"/>
  <sheetViews>
    <sheetView showGridLines="0" rightToLeft="1" view="pageBreakPreview" zoomScaleNormal="100" zoomScaleSheetLayoutView="100" workbookViewId="0">
      <selection activeCell="AI28" sqref="AI28"/>
    </sheetView>
  </sheetViews>
  <sheetFormatPr defaultRowHeight="12.75"/>
  <cols>
    <col min="1" max="7" width="9.7109375" customWidth="1"/>
  </cols>
  <sheetData>
    <row r="17" ht="6.75" customHeight="1"/>
  </sheetData>
  <phoneticPr fontId="19" type="noConversion"/>
  <printOptions horizontalCentered="1" verticalCentered="1"/>
  <pageMargins left="0.51181102362204722" right="0.51181102362204722" top="0.98425196850393704" bottom="0.98425196850393704"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showGridLines="0" rightToLeft="1" view="pageBreakPreview" topLeftCell="A10" zoomScaleNormal="100" zoomScaleSheetLayoutView="100" workbookViewId="0">
      <selection activeCell="B40" sqref="B40"/>
    </sheetView>
  </sheetViews>
  <sheetFormatPr defaultColWidth="9.140625" defaultRowHeight="12.75"/>
  <cols>
    <col min="1" max="1" width="19" style="61" customWidth="1"/>
    <col min="2" max="2" width="12.28515625" style="43" customWidth="1"/>
    <col min="3" max="10" width="10.42578125" style="43" customWidth="1"/>
    <col min="11" max="11" width="12.28515625" style="43" customWidth="1"/>
    <col min="12" max="12" width="19" style="66" customWidth="1"/>
    <col min="13" max="13" width="11.28515625" style="43" customWidth="1"/>
    <col min="14" max="16384" width="9.140625" style="61"/>
  </cols>
  <sheetData>
    <row r="1" spans="1:17" s="62" customFormat="1" ht="20.25">
      <c r="A1" s="925" t="s">
        <v>787</v>
      </c>
      <c r="B1" s="925"/>
      <c r="C1" s="925"/>
      <c r="D1" s="925"/>
      <c r="E1" s="925"/>
      <c r="F1" s="925"/>
      <c r="G1" s="925"/>
      <c r="H1" s="925"/>
      <c r="I1" s="925"/>
      <c r="J1" s="925"/>
      <c r="K1" s="925"/>
      <c r="L1" s="925"/>
      <c r="M1" s="76"/>
    </row>
    <row r="2" spans="1:17" s="78" customFormat="1" ht="20.25">
      <c r="B2" s="928" t="s">
        <v>1216</v>
      </c>
      <c r="C2" s="928"/>
      <c r="D2" s="928"/>
      <c r="E2" s="928"/>
      <c r="F2" s="928"/>
      <c r="G2" s="928"/>
      <c r="H2" s="928"/>
      <c r="I2" s="928"/>
      <c r="J2" s="928"/>
      <c r="K2" s="928"/>
      <c r="L2" s="77"/>
      <c r="M2" s="76"/>
    </row>
    <row r="3" spans="1:17" ht="18.75" customHeight="1">
      <c r="A3" s="1060" t="s">
        <v>788</v>
      </c>
      <c r="B3" s="1060"/>
      <c r="C3" s="1060"/>
      <c r="D3" s="1060"/>
      <c r="E3" s="1060"/>
      <c r="F3" s="1060"/>
      <c r="G3" s="1060"/>
      <c r="H3" s="1060"/>
      <c r="I3" s="1060"/>
      <c r="J3" s="1060"/>
      <c r="K3" s="1060"/>
      <c r="L3" s="1060"/>
      <c r="M3" s="681"/>
    </row>
    <row r="4" spans="1:17" ht="15.75">
      <c r="B4" s="913" t="s">
        <v>1213</v>
      </c>
      <c r="C4" s="913"/>
      <c r="D4" s="913"/>
      <c r="E4" s="913"/>
      <c r="F4" s="913"/>
      <c r="G4" s="913"/>
      <c r="H4" s="913"/>
      <c r="I4" s="913"/>
      <c r="J4" s="913"/>
      <c r="K4" s="913"/>
      <c r="L4" s="73"/>
      <c r="M4" s="681"/>
    </row>
    <row r="5" spans="1:17" ht="15.75">
      <c r="A5" s="10" t="s">
        <v>544</v>
      </c>
      <c r="B5" s="651"/>
      <c r="C5" s="651"/>
      <c r="D5" s="651"/>
      <c r="E5" s="651"/>
      <c r="F5" s="651"/>
      <c r="G5" s="651"/>
      <c r="H5" s="651"/>
      <c r="I5" s="651"/>
      <c r="J5" s="651"/>
      <c r="K5" s="14"/>
      <c r="L5" s="14" t="s">
        <v>545</v>
      </c>
      <c r="M5" s="681"/>
    </row>
    <row r="6" spans="1:17" ht="18.75" customHeight="1" thickBot="1">
      <c r="A6" s="1054" t="s">
        <v>795</v>
      </c>
      <c r="B6" s="1051" t="s">
        <v>783</v>
      </c>
      <c r="C6" s="995" t="s">
        <v>454</v>
      </c>
      <c r="D6" s="995"/>
      <c r="E6" s="995"/>
      <c r="F6" s="995"/>
      <c r="G6" s="993" t="s">
        <v>1128</v>
      </c>
      <c r="H6" s="1011"/>
      <c r="I6" s="1011"/>
      <c r="J6" s="994"/>
      <c r="K6" s="1048" t="s">
        <v>441</v>
      </c>
      <c r="L6" s="1048" t="s">
        <v>438</v>
      </c>
      <c r="M6" s="61"/>
    </row>
    <row r="7" spans="1:17" ht="15" customHeight="1" thickBot="1">
      <c r="A7" s="1055"/>
      <c r="B7" s="1052"/>
      <c r="C7" s="972" t="s">
        <v>1106</v>
      </c>
      <c r="D7" s="972"/>
      <c r="E7" s="972"/>
      <c r="F7" s="972"/>
      <c r="G7" s="972" t="s">
        <v>1104</v>
      </c>
      <c r="H7" s="972"/>
      <c r="I7" s="972"/>
      <c r="J7" s="972"/>
      <c r="K7" s="1049"/>
      <c r="L7" s="1049"/>
      <c r="M7" s="61"/>
    </row>
    <row r="8" spans="1:17" s="136" customFormat="1" ht="33.75" customHeight="1" thickBot="1">
      <c r="A8" s="1055"/>
      <c r="B8" s="1052"/>
      <c r="C8" s="1057" t="s">
        <v>785</v>
      </c>
      <c r="D8" s="1057"/>
      <c r="E8" s="1057" t="s">
        <v>1020</v>
      </c>
      <c r="F8" s="1057"/>
      <c r="G8" s="1057" t="s">
        <v>785</v>
      </c>
      <c r="H8" s="1057"/>
      <c r="I8" s="1057" t="s">
        <v>1020</v>
      </c>
      <c r="J8" s="1057"/>
      <c r="K8" s="1049"/>
      <c r="L8" s="1049"/>
    </row>
    <row r="9" spans="1:17" s="136" customFormat="1" ht="16.5" customHeight="1" thickBot="1">
      <c r="A9" s="1055"/>
      <c r="B9" s="1052"/>
      <c r="C9" s="342" t="s">
        <v>9</v>
      </c>
      <c r="D9" s="342" t="s">
        <v>531</v>
      </c>
      <c r="E9" s="342" t="s">
        <v>9</v>
      </c>
      <c r="F9" s="342" t="s">
        <v>531</v>
      </c>
      <c r="G9" s="342" t="s">
        <v>9</v>
      </c>
      <c r="H9" s="342" t="s">
        <v>531</v>
      </c>
      <c r="I9" s="342" t="s">
        <v>9</v>
      </c>
      <c r="J9" s="342" t="s">
        <v>531</v>
      </c>
      <c r="K9" s="1049"/>
      <c r="L9" s="1049"/>
    </row>
    <row r="10" spans="1:17" s="136" customFormat="1" ht="14.25" customHeight="1">
      <c r="A10" s="1056"/>
      <c r="B10" s="1053"/>
      <c r="C10" s="269" t="s">
        <v>532</v>
      </c>
      <c r="D10" s="269" t="s">
        <v>533</v>
      </c>
      <c r="E10" s="269" t="s">
        <v>532</v>
      </c>
      <c r="F10" s="269" t="s">
        <v>533</v>
      </c>
      <c r="G10" s="269" t="s">
        <v>532</v>
      </c>
      <c r="H10" s="269" t="s">
        <v>533</v>
      </c>
      <c r="I10" s="269" t="s">
        <v>532</v>
      </c>
      <c r="J10" s="269" t="s">
        <v>533</v>
      </c>
      <c r="K10" s="1050"/>
      <c r="L10" s="1050"/>
    </row>
    <row r="11" spans="1:17" ht="16.5" customHeight="1" thickBot="1">
      <c r="A11" s="1058" t="s">
        <v>1010</v>
      </c>
      <c r="B11" s="345" t="s">
        <v>10</v>
      </c>
      <c r="C11" s="346">
        <v>4465</v>
      </c>
      <c r="D11" s="300">
        <v>4857</v>
      </c>
      <c r="E11" s="300">
        <v>4417</v>
      </c>
      <c r="F11" s="300">
        <v>4811</v>
      </c>
      <c r="G11" s="300">
        <v>10456</v>
      </c>
      <c r="H11" s="300">
        <v>9326</v>
      </c>
      <c r="I11" s="300">
        <v>10306</v>
      </c>
      <c r="J11" s="300">
        <v>9224</v>
      </c>
      <c r="K11" s="690" t="s">
        <v>425</v>
      </c>
      <c r="L11" s="910" t="s">
        <v>3</v>
      </c>
      <c r="M11" s="246"/>
      <c r="N11" s="246"/>
      <c r="O11" s="246"/>
      <c r="P11" s="246"/>
      <c r="Q11" s="246"/>
    </row>
    <row r="12" spans="1:17" ht="16.5" customHeight="1" thickBot="1">
      <c r="A12" s="1059"/>
      <c r="B12" s="343" t="s">
        <v>11</v>
      </c>
      <c r="C12" s="344">
        <v>4485</v>
      </c>
      <c r="D12" s="275">
        <v>5077</v>
      </c>
      <c r="E12" s="275">
        <v>4457</v>
      </c>
      <c r="F12" s="275">
        <v>5046</v>
      </c>
      <c r="G12" s="275">
        <v>9642</v>
      </c>
      <c r="H12" s="275">
        <v>8941</v>
      </c>
      <c r="I12" s="275">
        <v>9558</v>
      </c>
      <c r="J12" s="275">
        <v>8866</v>
      </c>
      <c r="K12" s="683" t="s">
        <v>429</v>
      </c>
      <c r="L12" s="911"/>
      <c r="M12" s="246"/>
      <c r="N12" s="246"/>
    </row>
    <row r="13" spans="1:17" ht="16.5" customHeight="1" thickBot="1">
      <c r="A13" s="1059"/>
      <c r="B13" s="306" t="s">
        <v>12</v>
      </c>
      <c r="C13" s="274">
        <v>4546</v>
      </c>
      <c r="D13" s="277">
        <v>5032</v>
      </c>
      <c r="E13" s="277">
        <v>4516</v>
      </c>
      <c r="F13" s="277">
        <v>5011</v>
      </c>
      <c r="G13" s="277">
        <v>9285</v>
      </c>
      <c r="H13" s="277">
        <v>8367</v>
      </c>
      <c r="I13" s="277">
        <v>9172</v>
      </c>
      <c r="J13" s="277">
        <v>8302</v>
      </c>
      <c r="K13" s="691" t="s">
        <v>422</v>
      </c>
      <c r="L13" s="911"/>
      <c r="M13" s="246"/>
      <c r="N13" s="246"/>
    </row>
    <row r="14" spans="1:17" ht="16.5" customHeight="1" thickBot="1">
      <c r="A14" s="1059"/>
      <c r="B14" s="343" t="s">
        <v>435</v>
      </c>
      <c r="C14" s="344">
        <v>4818</v>
      </c>
      <c r="D14" s="275">
        <v>5290</v>
      </c>
      <c r="E14" s="275">
        <v>4791</v>
      </c>
      <c r="F14" s="275">
        <v>5208</v>
      </c>
      <c r="G14" s="275">
        <v>9074</v>
      </c>
      <c r="H14" s="275">
        <v>7925</v>
      </c>
      <c r="I14" s="275">
        <v>8986</v>
      </c>
      <c r="J14" s="275">
        <v>7864</v>
      </c>
      <c r="K14" s="683" t="s">
        <v>434</v>
      </c>
      <c r="L14" s="911"/>
      <c r="M14" s="246"/>
      <c r="N14" s="246"/>
    </row>
    <row r="15" spans="1:17" ht="16.5" customHeight="1" thickBot="1">
      <c r="A15" s="1059"/>
      <c r="B15" s="306" t="s">
        <v>433</v>
      </c>
      <c r="C15" s="274">
        <v>4968</v>
      </c>
      <c r="D15" s="277">
        <v>4922</v>
      </c>
      <c r="E15" s="277">
        <v>4875</v>
      </c>
      <c r="F15" s="277">
        <v>4879</v>
      </c>
      <c r="G15" s="277">
        <v>8270</v>
      </c>
      <c r="H15" s="277">
        <v>7510</v>
      </c>
      <c r="I15" s="277">
        <v>8200</v>
      </c>
      <c r="J15" s="277">
        <v>7466</v>
      </c>
      <c r="K15" s="691" t="s">
        <v>432</v>
      </c>
      <c r="L15" s="911"/>
      <c r="M15" s="246"/>
      <c r="N15" s="246"/>
    </row>
    <row r="16" spans="1:17" ht="16.5" customHeight="1" thickBot="1">
      <c r="A16" s="1059"/>
      <c r="B16" s="347" t="s">
        <v>431</v>
      </c>
      <c r="C16" s="348">
        <v>4651</v>
      </c>
      <c r="D16" s="302">
        <v>5050</v>
      </c>
      <c r="E16" s="302">
        <v>4580</v>
      </c>
      <c r="F16" s="302">
        <v>5019</v>
      </c>
      <c r="G16" s="302">
        <v>7943</v>
      </c>
      <c r="H16" s="302">
        <v>6938</v>
      </c>
      <c r="I16" s="302">
        <v>7876</v>
      </c>
      <c r="J16" s="302">
        <v>6887</v>
      </c>
      <c r="K16" s="686" t="s">
        <v>430</v>
      </c>
      <c r="L16" s="911"/>
      <c r="M16" s="246"/>
      <c r="N16" s="246"/>
    </row>
    <row r="17" spans="1:14" ht="16.5" customHeight="1" thickBot="1">
      <c r="A17" s="1059"/>
      <c r="B17" s="349" t="s">
        <v>7</v>
      </c>
      <c r="C17" s="329">
        <f>SUM(C11:C16)</f>
        <v>27933</v>
      </c>
      <c r="D17" s="329">
        <f t="shared" ref="D17:J17" si="0">SUM(D11:D16)</f>
        <v>30228</v>
      </c>
      <c r="E17" s="329">
        <f t="shared" si="0"/>
        <v>27636</v>
      </c>
      <c r="F17" s="329">
        <f t="shared" si="0"/>
        <v>29974</v>
      </c>
      <c r="G17" s="329">
        <f t="shared" si="0"/>
        <v>54670</v>
      </c>
      <c r="H17" s="329">
        <f t="shared" si="0"/>
        <v>49007</v>
      </c>
      <c r="I17" s="329">
        <f t="shared" si="0"/>
        <v>54098</v>
      </c>
      <c r="J17" s="329">
        <f t="shared" si="0"/>
        <v>48609</v>
      </c>
      <c r="K17" s="696" t="s">
        <v>8</v>
      </c>
      <c r="L17" s="911"/>
      <c r="M17" s="246"/>
      <c r="N17" s="246"/>
    </row>
    <row r="18" spans="1:14" ht="16.5" customHeight="1" thickBot="1">
      <c r="A18" s="1007" t="s">
        <v>464</v>
      </c>
      <c r="B18" s="336" t="s">
        <v>10</v>
      </c>
      <c r="C18" s="335">
        <v>4933</v>
      </c>
      <c r="D18" s="335">
        <v>5167</v>
      </c>
      <c r="E18" s="335">
        <v>4739</v>
      </c>
      <c r="F18" s="335">
        <v>5028</v>
      </c>
      <c r="G18" s="335">
        <v>6874</v>
      </c>
      <c r="H18" s="335">
        <v>5767</v>
      </c>
      <c r="I18" s="335">
        <v>6798</v>
      </c>
      <c r="J18" s="335">
        <v>5721</v>
      </c>
      <c r="K18" s="337" t="s">
        <v>425</v>
      </c>
      <c r="L18" s="919" t="s">
        <v>4</v>
      </c>
      <c r="M18" s="246"/>
      <c r="N18" s="246"/>
    </row>
    <row r="19" spans="1:14" ht="16.5" customHeight="1" thickBot="1">
      <c r="A19" s="1007"/>
      <c r="B19" s="306" t="s">
        <v>11</v>
      </c>
      <c r="C19" s="277">
        <v>4547</v>
      </c>
      <c r="D19" s="277">
        <v>5090</v>
      </c>
      <c r="E19" s="277">
        <v>4415</v>
      </c>
      <c r="F19" s="277">
        <v>5023</v>
      </c>
      <c r="G19" s="277">
        <v>6016</v>
      </c>
      <c r="H19" s="277">
        <v>5113</v>
      </c>
      <c r="I19" s="277">
        <v>5939</v>
      </c>
      <c r="J19" s="277">
        <v>5061</v>
      </c>
      <c r="K19" s="691" t="s">
        <v>429</v>
      </c>
      <c r="L19" s="919"/>
      <c r="M19" s="246"/>
      <c r="N19" s="246"/>
    </row>
    <row r="20" spans="1:14" ht="16.5" customHeight="1" thickBot="1">
      <c r="A20" s="1007"/>
      <c r="B20" s="325" t="s">
        <v>12</v>
      </c>
      <c r="C20" s="302">
        <v>4424</v>
      </c>
      <c r="D20" s="302">
        <v>4900</v>
      </c>
      <c r="E20" s="302">
        <v>4324</v>
      </c>
      <c r="F20" s="302">
        <v>4870</v>
      </c>
      <c r="G20" s="302">
        <v>5278</v>
      </c>
      <c r="H20" s="302">
        <v>4577</v>
      </c>
      <c r="I20" s="302">
        <v>5221</v>
      </c>
      <c r="J20" s="302">
        <v>4546</v>
      </c>
      <c r="K20" s="686" t="s">
        <v>422</v>
      </c>
      <c r="L20" s="919"/>
      <c r="M20" s="246"/>
      <c r="N20" s="246"/>
    </row>
    <row r="21" spans="1:14" ht="16.5" customHeight="1" thickBot="1">
      <c r="A21" s="1007"/>
      <c r="B21" s="349" t="s">
        <v>7</v>
      </c>
      <c r="C21" s="329">
        <f>SUM(C18:C20)</f>
        <v>13904</v>
      </c>
      <c r="D21" s="329">
        <f t="shared" ref="D21:J21" si="1">SUM(D18:D20)</f>
        <v>15157</v>
      </c>
      <c r="E21" s="329">
        <f t="shared" si="1"/>
        <v>13478</v>
      </c>
      <c r="F21" s="329">
        <f t="shared" si="1"/>
        <v>14921</v>
      </c>
      <c r="G21" s="329">
        <f t="shared" si="1"/>
        <v>18168</v>
      </c>
      <c r="H21" s="329">
        <f t="shared" si="1"/>
        <v>15457</v>
      </c>
      <c r="I21" s="329">
        <f t="shared" si="1"/>
        <v>17958</v>
      </c>
      <c r="J21" s="329">
        <f t="shared" si="1"/>
        <v>15328</v>
      </c>
      <c r="K21" s="696" t="s">
        <v>8</v>
      </c>
      <c r="L21" s="919"/>
      <c r="M21" s="246"/>
      <c r="N21" s="246"/>
    </row>
    <row r="22" spans="1:14" ht="16.5" customHeight="1" thickBot="1">
      <c r="A22" s="1059" t="s">
        <v>1231</v>
      </c>
      <c r="B22" s="336" t="s">
        <v>10</v>
      </c>
      <c r="C22" s="335">
        <v>0</v>
      </c>
      <c r="D22" s="335">
        <v>0</v>
      </c>
      <c r="E22" s="335">
        <v>0</v>
      </c>
      <c r="F22" s="335">
        <v>0</v>
      </c>
      <c r="G22" s="335">
        <v>0</v>
      </c>
      <c r="H22" s="335">
        <v>0</v>
      </c>
      <c r="I22" s="335">
        <v>0</v>
      </c>
      <c r="J22" s="335">
        <v>0</v>
      </c>
      <c r="K22" s="337" t="s">
        <v>425</v>
      </c>
      <c r="L22" s="1033" t="s">
        <v>1229</v>
      </c>
      <c r="M22" s="61"/>
    </row>
    <row r="23" spans="1:14" ht="16.5" customHeight="1" thickBot="1">
      <c r="A23" s="1059"/>
      <c r="B23" s="306" t="s">
        <v>11</v>
      </c>
      <c r="C23" s="277">
        <v>0</v>
      </c>
      <c r="D23" s="277">
        <v>0</v>
      </c>
      <c r="E23" s="277">
        <v>0</v>
      </c>
      <c r="F23" s="277">
        <v>0</v>
      </c>
      <c r="G23" s="277">
        <v>6</v>
      </c>
      <c r="H23" s="277">
        <v>5</v>
      </c>
      <c r="I23" s="277">
        <v>6</v>
      </c>
      <c r="J23" s="277">
        <v>5</v>
      </c>
      <c r="K23" s="691" t="s">
        <v>429</v>
      </c>
      <c r="L23" s="1033"/>
      <c r="M23" s="61"/>
      <c r="N23" s="61">
        <v>18234</v>
      </c>
    </row>
    <row r="24" spans="1:14" ht="16.5" customHeight="1" thickBot="1">
      <c r="A24" s="1059"/>
      <c r="B24" s="325" t="s">
        <v>12</v>
      </c>
      <c r="C24" s="302">
        <v>59</v>
      </c>
      <c r="D24" s="302">
        <v>0</v>
      </c>
      <c r="E24" s="302">
        <v>59</v>
      </c>
      <c r="F24" s="302">
        <v>0</v>
      </c>
      <c r="G24" s="302">
        <v>8</v>
      </c>
      <c r="H24" s="302">
        <v>2</v>
      </c>
      <c r="I24" s="302">
        <v>8</v>
      </c>
      <c r="J24" s="302">
        <v>2</v>
      </c>
      <c r="K24" s="686" t="s">
        <v>422</v>
      </c>
      <c r="L24" s="1033"/>
      <c r="M24" s="61"/>
      <c r="N24" s="61">
        <v>18189</v>
      </c>
    </row>
    <row r="25" spans="1:14" ht="16.5" customHeight="1" thickBot="1">
      <c r="A25" s="1059"/>
      <c r="B25" s="349" t="s">
        <v>7</v>
      </c>
      <c r="C25" s="329">
        <f>SUM(C22:C24)</f>
        <v>59</v>
      </c>
      <c r="D25" s="329">
        <f t="shared" ref="D25:J25" si="2">SUM(D22:D24)</f>
        <v>0</v>
      </c>
      <c r="E25" s="329">
        <f t="shared" si="2"/>
        <v>59</v>
      </c>
      <c r="F25" s="329">
        <f t="shared" si="2"/>
        <v>0</v>
      </c>
      <c r="G25" s="329">
        <f t="shared" si="2"/>
        <v>14</v>
      </c>
      <c r="H25" s="329">
        <f t="shared" si="2"/>
        <v>7</v>
      </c>
      <c r="I25" s="329">
        <f t="shared" si="2"/>
        <v>14</v>
      </c>
      <c r="J25" s="329">
        <f t="shared" si="2"/>
        <v>7</v>
      </c>
      <c r="K25" s="696" t="s">
        <v>8</v>
      </c>
      <c r="L25" s="1033"/>
      <c r="M25" s="61"/>
      <c r="N25" s="61">
        <f>SUM(N23-N24)</f>
        <v>45</v>
      </c>
    </row>
    <row r="26" spans="1:14" ht="16.5" customHeight="1" thickBot="1">
      <c r="A26" s="1063" t="s">
        <v>880</v>
      </c>
      <c r="B26" s="336" t="s">
        <v>10</v>
      </c>
      <c r="C26" s="335">
        <v>4869</v>
      </c>
      <c r="D26" s="335">
        <v>5244</v>
      </c>
      <c r="E26" s="335">
        <v>4460</v>
      </c>
      <c r="F26" s="335">
        <v>5150</v>
      </c>
      <c r="G26" s="335">
        <v>4748</v>
      </c>
      <c r="H26" s="335">
        <v>4047</v>
      </c>
      <c r="I26" s="335">
        <v>4708</v>
      </c>
      <c r="J26" s="335">
        <v>4024</v>
      </c>
      <c r="K26" s="337" t="s">
        <v>425</v>
      </c>
      <c r="L26" s="1065" t="s">
        <v>5</v>
      </c>
      <c r="M26" s="61"/>
    </row>
    <row r="27" spans="1:14" ht="16.5" customHeight="1" thickBot="1">
      <c r="A27" s="1063"/>
      <c r="B27" s="306" t="s">
        <v>424</v>
      </c>
      <c r="C27" s="277">
        <v>4039</v>
      </c>
      <c r="D27" s="277">
        <v>4795</v>
      </c>
      <c r="E27" s="277">
        <v>3926</v>
      </c>
      <c r="F27" s="277">
        <v>4758</v>
      </c>
      <c r="G27" s="277">
        <v>4135</v>
      </c>
      <c r="H27" s="277">
        <v>3497</v>
      </c>
      <c r="I27" s="277">
        <v>4067</v>
      </c>
      <c r="J27" s="277">
        <v>3437</v>
      </c>
      <c r="K27" s="691" t="s">
        <v>423</v>
      </c>
      <c r="L27" s="1065"/>
      <c r="M27" s="61"/>
      <c r="N27" s="61">
        <v>6724</v>
      </c>
    </row>
    <row r="28" spans="1:14" ht="16.5" customHeight="1" thickBot="1">
      <c r="A28" s="1063"/>
      <c r="B28" s="325" t="s">
        <v>427</v>
      </c>
      <c r="C28" s="302">
        <v>4101</v>
      </c>
      <c r="D28" s="302">
        <v>4739</v>
      </c>
      <c r="E28" s="302">
        <v>3292</v>
      </c>
      <c r="F28" s="302">
        <v>4468</v>
      </c>
      <c r="G28" s="302">
        <v>3787</v>
      </c>
      <c r="H28" s="302">
        <v>3208</v>
      </c>
      <c r="I28" s="302">
        <v>3604</v>
      </c>
      <c r="J28" s="302">
        <v>3135</v>
      </c>
      <c r="K28" s="686" t="s">
        <v>426</v>
      </c>
      <c r="L28" s="1065"/>
      <c r="M28" s="61"/>
      <c r="N28" s="61">
        <v>6684</v>
      </c>
    </row>
    <row r="29" spans="1:14" ht="16.5" customHeight="1" thickBot="1">
      <c r="A29" s="1064"/>
      <c r="B29" s="349" t="s">
        <v>7</v>
      </c>
      <c r="C29" s="329">
        <f>SUM(C26:C28)</f>
        <v>13009</v>
      </c>
      <c r="D29" s="329">
        <f t="shared" ref="D29:J29" si="3">SUM(D26:D28)</f>
        <v>14778</v>
      </c>
      <c r="E29" s="329">
        <f t="shared" si="3"/>
        <v>11678</v>
      </c>
      <c r="F29" s="329">
        <f t="shared" si="3"/>
        <v>14376</v>
      </c>
      <c r="G29" s="329">
        <f t="shared" si="3"/>
        <v>12670</v>
      </c>
      <c r="H29" s="329">
        <f t="shared" si="3"/>
        <v>10752</v>
      </c>
      <c r="I29" s="329">
        <f t="shared" si="3"/>
        <v>12379</v>
      </c>
      <c r="J29" s="329">
        <f t="shared" si="3"/>
        <v>10596</v>
      </c>
      <c r="K29" s="696" t="s">
        <v>8</v>
      </c>
      <c r="L29" s="1066"/>
      <c r="M29" s="61"/>
      <c r="N29" s="61">
        <f>SUM(N27-N28)</f>
        <v>40</v>
      </c>
    </row>
    <row r="30" spans="1:14" ht="24.75" customHeight="1" thickBot="1">
      <c r="A30" s="1059" t="s">
        <v>338</v>
      </c>
      <c r="B30" s="336" t="s">
        <v>10</v>
      </c>
      <c r="C30" s="335">
        <v>312</v>
      </c>
      <c r="D30" s="335">
        <v>39</v>
      </c>
      <c r="E30" s="335">
        <v>293</v>
      </c>
      <c r="F30" s="335">
        <v>39</v>
      </c>
      <c r="G30" s="335">
        <v>149</v>
      </c>
      <c r="H30" s="335">
        <v>5</v>
      </c>
      <c r="I30" s="335">
        <v>149</v>
      </c>
      <c r="J30" s="335">
        <v>5</v>
      </c>
      <c r="K30" s="337" t="s">
        <v>425</v>
      </c>
      <c r="L30" s="1033" t="s">
        <v>775</v>
      </c>
      <c r="M30" s="61"/>
    </row>
    <row r="31" spans="1:14" ht="13.5" thickBot="1">
      <c r="A31" s="1059"/>
      <c r="B31" s="306" t="s">
        <v>424</v>
      </c>
      <c r="C31" s="277">
        <v>197</v>
      </c>
      <c r="D31" s="277">
        <v>33</v>
      </c>
      <c r="E31" s="277">
        <v>195</v>
      </c>
      <c r="F31" s="277">
        <v>33</v>
      </c>
      <c r="G31" s="277">
        <v>117</v>
      </c>
      <c r="H31" s="277">
        <v>0</v>
      </c>
      <c r="I31" s="277">
        <v>117</v>
      </c>
      <c r="J31" s="277">
        <v>0</v>
      </c>
      <c r="K31" s="691" t="s">
        <v>423</v>
      </c>
      <c r="L31" s="1033"/>
      <c r="M31" s="61"/>
    </row>
    <row r="32" spans="1:14" ht="13.5" thickBot="1">
      <c r="A32" s="1059"/>
      <c r="B32" s="325" t="s">
        <v>12</v>
      </c>
      <c r="C32" s="302">
        <v>196</v>
      </c>
      <c r="D32" s="302">
        <v>37</v>
      </c>
      <c r="E32" s="302">
        <v>190</v>
      </c>
      <c r="F32" s="302">
        <v>37</v>
      </c>
      <c r="G32" s="302">
        <v>0</v>
      </c>
      <c r="H32" s="302">
        <v>0</v>
      </c>
      <c r="I32" s="302">
        <v>0</v>
      </c>
      <c r="J32" s="302">
        <v>0</v>
      </c>
      <c r="K32" s="686" t="s">
        <v>422</v>
      </c>
      <c r="L32" s="1033"/>
      <c r="M32" s="61"/>
    </row>
    <row r="33" spans="1:14" ht="16.5" customHeight="1">
      <c r="A33" s="1067"/>
      <c r="B33" s="788" t="s">
        <v>7</v>
      </c>
      <c r="C33" s="329">
        <f>SUM(C30:C32)</f>
        <v>705</v>
      </c>
      <c r="D33" s="329">
        <f t="shared" ref="D33:J33" si="4">SUM(D30:D32)</f>
        <v>109</v>
      </c>
      <c r="E33" s="329">
        <f t="shared" si="4"/>
        <v>678</v>
      </c>
      <c r="F33" s="329">
        <f t="shared" si="4"/>
        <v>109</v>
      </c>
      <c r="G33" s="329">
        <f t="shared" si="4"/>
        <v>266</v>
      </c>
      <c r="H33" s="329">
        <f t="shared" si="4"/>
        <v>5</v>
      </c>
      <c r="I33" s="329">
        <f t="shared" si="4"/>
        <v>266</v>
      </c>
      <c r="J33" s="329">
        <f t="shared" si="4"/>
        <v>5</v>
      </c>
      <c r="K33" s="789" t="s">
        <v>8</v>
      </c>
      <c r="L33" s="1068"/>
      <c r="M33" s="61"/>
    </row>
    <row r="34" spans="1:14" s="50" customFormat="1" ht="16.5" customHeight="1">
      <c r="A34" s="1061" t="s">
        <v>27</v>
      </c>
      <c r="B34" s="1061"/>
      <c r="C34" s="862">
        <f>C17+C21+C25+C29+C33</f>
        <v>55610</v>
      </c>
      <c r="D34" s="862">
        <f t="shared" ref="D34:F34" si="5">D17+D21+D25+D29+D33</f>
        <v>60272</v>
      </c>
      <c r="E34" s="862">
        <f t="shared" si="5"/>
        <v>53529</v>
      </c>
      <c r="F34" s="862">
        <f t="shared" si="5"/>
        <v>59380</v>
      </c>
      <c r="G34" s="862">
        <f>G17+G21+G25+G29+G33</f>
        <v>85788</v>
      </c>
      <c r="H34" s="862">
        <f t="shared" ref="H34:J34" si="6">H17+H21+H25+H29+H33</f>
        <v>75228</v>
      </c>
      <c r="I34" s="862">
        <f t="shared" si="6"/>
        <v>84715</v>
      </c>
      <c r="J34" s="862">
        <f t="shared" si="6"/>
        <v>74545</v>
      </c>
      <c r="K34" s="1062" t="s">
        <v>512</v>
      </c>
      <c r="L34" s="1062"/>
    </row>
    <row r="35" spans="1:14">
      <c r="A35" s="996" t="s">
        <v>786</v>
      </c>
      <c r="B35" s="996"/>
      <c r="J35" s="906" t="s">
        <v>768</v>
      </c>
      <c r="K35" s="906"/>
      <c r="L35" s="906"/>
      <c r="N35" s="66"/>
    </row>
  </sheetData>
  <mergeCells count="30">
    <mergeCell ref="A34:B34"/>
    <mergeCell ref="K34:L34"/>
    <mergeCell ref="A35:B35"/>
    <mergeCell ref="J35:L35"/>
    <mergeCell ref="A22:A25"/>
    <mergeCell ref="L22:L25"/>
    <mergeCell ref="A26:A29"/>
    <mergeCell ref="L26:L29"/>
    <mergeCell ref="A30:A33"/>
    <mergeCell ref="L30:L33"/>
    <mergeCell ref="A11:A17"/>
    <mergeCell ref="L11:L17"/>
    <mergeCell ref="A18:A21"/>
    <mergeCell ref="L18:L21"/>
    <mergeCell ref="A3:L3"/>
    <mergeCell ref="A1:L1"/>
    <mergeCell ref="K6:K10"/>
    <mergeCell ref="L6:L10"/>
    <mergeCell ref="B2:K2"/>
    <mergeCell ref="B4:K4"/>
    <mergeCell ref="C6:F6"/>
    <mergeCell ref="G6:J6"/>
    <mergeCell ref="B6:B10"/>
    <mergeCell ref="A6:A10"/>
    <mergeCell ref="C8:D8"/>
    <mergeCell ref="E8:F8"/>
    <mergeCell ref="G8:H8"/>
    <mergeCell ref="I8:J8"/>
    <mergeCell ref="C7:F7"/>
    <mergeCell ref="G7:J7"/>
  </mergeCells>
  <printOptions horizontalCentered="1" verticalCentered="1"/>
  <pageMargins left="0" right="0" top="0" bottom="0" header="0" footer="0"/>
  <pageSetup paperSize="9" scale="95"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showGridLines="0" rightToLeft="1" view="pageBreakPreview" zoomScaleNormal="100" zoomScaleSheetLayoutView="100" workbookViewId="0">
      <selection activeCell="E17" sqref="E17"/>
    </sheetView>
  </sheetViews>
  <sheetFormatPr defaultColWidth="9.140625" defaultRowHeight="13.5"/>
  <cols>
    <col min="1" max="1" width="30.7109375" style="68" customWidth="1"/>
    <col min="2" max="2" width="9.7109375" style="79" customWidth="1"/>
    <col min="3" max="3" width="13.42578125" style="79" customWidth="1"/>
    <col min="4" max="4" width="10.28515625" style="79" customWidth="1"/>
    <col min="5" max="5" width="10.42578125" style="79" customWidth="1"/>
    <col min="6" max="6" width="11.5703125" style="79" customWidth="1"/>
    <col min="7" max="7" width="11" style="79" customWidth="1"/>
    <col min="8" max="8" width="10.42578125" style="79" customWidth="1"/>
    <col min="9" max="9" width="30.7109375" style="79" customWidth="1"/>
    <col min="10" max="16384" width="9.140625" style="79"/>
  </cols>
  <sheetData>
    <row r="1" spans="1:17" s="82" customFormat="1" ht="20.25">
      <c r="A1" s="925" t="s">
        <v>990</v>
      </c>
      <c r="B1" s="925"/>
      <c r="C1" s="925"/>
      <c r="D1" s="925"/>
      <c r="E1" s="925"/>
      <c r="F1" s="925"/>
      <c r="G1" s="925"/>
      <c r="H1" s="925"/>
      <c r="I1" s="925"/>
    </row>
    <row r="2" spans="1:17" s="82" customFormat="1" ht="20.25">
      <c r="A2" s="928" t="s">
        <v>1216</v>
      </c>
      <c r="B2" s="928"/>
      <c r="C2" s="928"/>
      <c r="D2" s="928"/>
      <c r="E2" s="928"/>
      <c r="F2" s="928"/>
      <c r="G2" s="928"/>
      <c r="H2" s="928"/>
      <c r="I2" s="928"/>
    </row>
    <row r="3" spans="1:17" ht="18" customHeight="1">
      <c r="A3" s="912" t="s">
        <v>991</v>
      </c>
      <c r="B3" s="912"/>
      <c r="C3" s="912"/>
      <c r="D3" s="912"/>
      <c r="E3" s="912"/>
      <c r="F3" s="912"/>
      <c r="G3" s="912"/>
      <c r="H3" s="912"/>
      <c r="I3" s="912"/>
    </row>
    <row r="4" spans="1:17" ht="15.75">
      <c r="A4" s="913" t="s">
        <v>1213</v>
      </c>
      <c r="B4" s="913"/>
      <c r="C4" s="913"/>
      <c r="D4" s="913"/>
      <c r="E4" s="913"/>
      <c r="F4" s="913"/>
      <c r="G4" s="913"/>
      <c r="H4" s="913"/>
      <c r="I4" s="913"/>
    </row>
    <row r="5" spans="1:17" s="50" customFormat="1" ht="15.75">
      <c r="A5" s="10" t="s">
        <v>1209</v>
      </c>
      <c r="B5" s="80"/>
      <c r="C5" s="80"/>
      <c r="D5" s="80"/>
      <c r="E5" s="80"/>
      <c r="F5" s="80"/>
      <c r="G5" s="80"/>
      <c r="H5" s="80"/>
      <c r="I5" s="81" t="s">
        <v>546</v>
      </c>
      <c r="J5" s="80"/>
      <c r="K5" s="80"/>
      <c r="L5" s="80"/>
    </row>
    <row r="6" spans="1:17" ht="30.75" customHeight="1" thickBot="1">
      <c r="A6" s="1072" t="s">
        <v>795</v>
      </c>
      <c r="B6" s="1069" t="s">
        <v>514</v>
      </c>
      <c r="C6" s="1069" t="s">
        <v>789</v>
      </c>
      <c r="D6" s="1071" t="s">
        <v>798</v>
      </c>
      <c r="E6" s="1071"/>
      <c r="F6" s="1069" t="s">
        <v>791</v>
      </c>
      <c r="G6" s="1069" t="s">
        <v>792</v>
      </c>
      <c r="H6" s="1076" t="s">
        <v>797</v>
      </c>
      <c r="I6" s="1074" t="s">
        <v>796</v>
      </c>
    </row>
    <row r="7" spans="1:17" ht="29.25" customHeight="1">
      <c r="A7" s="1073"/>
      <c r="B7" s="1070"/>
      <c r="C7" s="1070"/>
      <c r="D7" s="884" t="s">
        <v>790</v>
      </c>
      <c r="E7" s="884" t="s">
        <v>627</v>
      </c>
      <c r="F7" s="1070"/>
      <c r="G7" s="1070"/>
      <c r="H7" s="1077"/>
      <c r="I7" s="1075"/>
    </row>
    <row r="8" spans="1:17" ht="21.95" customHeight="1" thickBot="1">
      <c r="A8" s="1078" t="s">
        <v>518</v>
      </c>
      <c r="B8" s="356" t="s">
        <v>793</v>
      </c>
      <c r="C8" s="357">
        <v>4054</v>
      </c>
      <c r="D8" s="357">
        <v>0</v>
      </c>
      <c r="E8" s="357">
        <v>427</v>
      </c>
      <c r="F8" s="357">
        <v>30</v>
      </c>
      <c r="G8" s="357">
        <v>172</v>
      </c>
      <c r="H8" s="358" t="s">
        <v>944</v>
      </c>
      <c r="I8" s="1082" t="s">
        <v>339</v>
      </c>
    </row>
    <row r="9" spans="1:17" ht="21.95" customHeight="1" thickBot="1">
      <c r="A9" s="1079"/>
      <c r="B9" s="350" t="s">
        <v>794</v>
      </c>
      <c r="C9" s="351">
        <v>4635</v>
      </c>
      <c r="D9" s="351">
        <v>0</v>
      </c>
      <c r="E9" s="351">
        <v>512</v>
      </c>
      <c r="F9" s="351">
        <v>36</v>
      </c>
      <c r="G9" s="351">
        <v>210</v>
      </c>
      <c r="H9" s="352" t="s">
        <v>945</v>
      </c>
      <c r="I9" s="1081"/>
    </row>
    <row r="10" spans="1:17" ht="21.95" customHeight="1" thickBot="1">
      <c r="A10" s="1079"/>
      <c r="B10" s="350" t="s">
        <v>988</v>
      </c>
      <c r="C10" s="351">
        <v>55</v>
      </c>
      <c r="D10" s="351">
        <v>0</v>
      </c>
      <c r="E10" s="351">
        <v>10</v>
      </c>
      <c r="F10" s="351">
        <v>3</v>
      </c>
      <c r="G10" s="351">
        <v>10</v>
      </c>
      <c r="H10" s="352" t="s">
        <v>989</v>
      </c>
      <c r="I10" s="1081"/>
    </row>
    <row r="11" spans="1:17" ht="21.95" customHeight="1" thickBot="1">
      <c r="A11" s="1080" t="s">
        <v>1021</v>
      </c>
      <c r="B11" s="353" t="s">
        <v>793</v>
      </c>
      <c r="C11" s="354">
        <v>27798</v>
      </c>
      <c r="D11" s="354">
        <v>950</v>
      </c>
      <c r="E11" s="354">
        <v>2375</v>
      </c>
      <c r="F11" s="354">
        <v>60</v>
      </c>
      <c r="G11" s="354">
        <v>1019</v>
      </c>
      <c r="H11" s="355" t="s">
        <v>944</v>
      </c>
      <c r="I11" s="1083" t="s">
        <v>3</v>
      </c>
    </row>
    <row r="12" spans="1:17" ht="21.95" customHeight="1" thickBot="1">
      <c r="A12" s="1080"/>
      <c r="B12" s="353" t="s">
        <v>794</v>
      </c>
      <c r="C12" s="354">
        <v>30158</v>
      </c>
      <c r="D12" s="354">
        <v>0</v>
      </c>
      <c r="E12" s="354">
        <v>3615</v>
      </c>
      <c r="F12" s="354">
        <v>55</v>
      </c>
      <c r="G12" s="354">
        <v>1094</v>
      </c>
      <c r="H12" s="355" t="s">
        <v>945</v>
      </c>
      <c r="I12" s="1083"/>
      <c r="O12" s="79">
        <v>4054</v>
      </c>
      <c r="P12" s="79">
        <v>4635</v>
      </c>
      <c r="Q12" s="79">
        <v>55</v>
      </c>
    </row>
    <row r="13" spans="1:17" ht="21.95" customHeight="1" thickBot="1">
      <c r="A13" s="1080"/>
      <c r="B13" s="353" t="s">
        <v>988</v>
      </c>
      <c r="C13" s="354">
        <v>206</v>
      </c>
      <c r="D13" s="354">
        <v>0</v>
      </c>
      <c r="E13" s="354">
        <v>68</v>
      </c>
      <c r="F13" s="354">
        <v>3</v>
      </c>
      <c r="G13" s="354">
        <v>36</v>
      </c>
      <c r="H13" s="355" t="s">
        <v>989</v>
      </c>
      <c r="I13" s="1083"/>
      <c r="O13" s="79">
        <v>27798</v>
      </c>
      <c r="P13" s="79">
        <v>30158</v>
      </c>
      <c r="Q13" s="79">
        <v>206</v>
      </c>
    </row>
    <row r="14" spans="1:17" ht="21.95" customHeight="1" thickBot="1">
      <c r="A14" s="1079" t="s">
        <v>464</v>
      </c>
      <c r="B14" s="350" t="s">
        <v>793</v>
      </c>
      <c r="C14" s="351">
        <v>13904</v>
      </c>
      <c r="D14" s="351">
        <v>1529</v>
      </c>
      <c r="E14" s="351">
        <v>0</v>
      </c>
      <c r="F14" s="351">
        <v>33</v>
      </c>
      <c r="G14" s="351">
        <v>510</v>
      </c>
      <c r="H14" s="352" t="s">
        <v>944</v>
      </c>
      <c r="I14" s="1081" t="s">
        <v>149</v>
      </c>
    </row>
    <row r="15" spans="1:17" ht="21.95" customHeight="1" thickBot="1">
      <c r="A15" s="1079"/>
      <c r="B15" s="350" t="s">
        <v>794</v>
      </c>
      <c r="C15" s="351">
        <v>15157</v>
      </c>
      <c r="D15" s="351">
        <v>0</v>
      </c>
      <c r="E15" s="351">
        <v>1590</v>
      </c>
      <c r="F15" s="351">
        <v>32</v>
      </c>
      <c r="G15" s="351">
        <v>541</v>
      </c>
      <c r="H15" s="352" t="s">
        <v>945</v>
      </c>
      <c r="I15" s="1081"/>
      <c r="O15" s="79">
        <v>13904</v>
      </c>
      <c r="P15" s="79">
        <v>15157</v>
      </c>
    </row>
    <row r="16" spans="1:17" ht="21.95" customHeight="1" thickBot="1">
      <c r="A16" s="1080" t="s">
        <v>1231</v>
      </c>
      <c r="B16" s="353" t="s">
        <v>793</v>
      </c>
      <c r="C16" s="354">
        <v>59</v>
      </c>
      <c r="D16" s="354">
        <v>22</v>
      </c>
      <c r="E16" s="354">
        <v>0</v>
      </c>
      <c r="F16" s="354">
        <v>1</v>
      </c>
      <c r="G16" s="354">
        <v>4</v>
      </c>
      <c r="H16" s="355" t="s">
        <v>944</v>
      </c>
      <c r="I16" s="1083" t="s">
        <v>1232</v>
      </c>
      <c r="O16" s="79">
        <v>59</v>
      </c>
    </row>
    <row r="17" spans="1:16" ht="21.95" customHeight="1" thickBot="1">
      <c r="A17" s="1080"/>
      <c r="B17" s="353" t="s">
        <v>794</v>
      </c>
      <c r="C17" s="354">
        <v>0</v>
      </c>
      <c r="D17" s="354">
        <v>0</v>
      </c>
      <c r="E17" s="354">
        <v>0</v>
      </c>
      <c r="F17" s="354">
        <v>0</v>
      </c>
      <c r="G17" s="354">
        <v>0</v>
      </c>
      <c r="H17" s="355" t="s">
        <v>945</v>
      </c>
      <c r="I17" s="1083"/>
      <c r="O17" s="79">
        <v>13009</v>
      </c>
      <c r="P17" s="79">
        <v>14779</v>
      </c>
    </row>
    <row r="18" spans="1:16" ht="21.95" customHeight="1" thickBot="1">
      <c r="A18" s="1079" t="s">
        <v>880</v>
      </c>
      <c r="B18" s="350" t="s">
        <v>793</v>
      </c>
      <c r="C18" s="351">
        <v>13009</v>
      </c>
      <c r="D18" s="351">
        <v>1644</v>
      </c>
      <c r="E18" s="351">
        <v>0</v>
      </c>
      <c r="F18" s="351">
        <v>31</v>
      </c>
      <c r="G18" s="351">
        <v>520</v>
      </c>
      <c r="H18" s="352" t="s">
        <v>944</v>
      </c>
      <c r="I18" s="1081" t="s">
        <v>444</v>
      </c>
      <c r="O18" s="79">
        <v>705</v>
      </c>
      <c r="P18" s="79">
        <v>109</v>
      </c>
    </row>
    <row r="19" spans="1:16" ht="21.95" customHeight="1" thickBot="1">
      <c r="A19" s="1079"/>
      <c r="B19" s="350" t="s">
        <v>794</v>
      </c>
      <c r="C19" s="351">
        <v>14779</v>
      </c>
      <c r="D19" s="351">
        <v>0</v>
      </c>
      <c r="E19" s="351">
        <v>1729</v>
      </c>
      <c r="F19" s="351">
        <v>32</v>
      </c>
      <c r="G19" s="351">
        <v>557</v>
      </c>
      <c r="H19" s="352" t="s">
        <v>945</v>
      </c>
      <c r="I19" s="1081"/>
    </row>
    <row r="20" spans="1:16" ht="21.95" customHeight="1" thickBot="1">
      <c r="A20" s="1080" t="s">
        <v>338</v>
      </c>
      <c r="B20" s="353" t="s">
        <v>793</v>
      </c>
      <c r="C20" s="354">
        <v>705</v>
      </c>
      <c r="D20" s="354">
        <v>130</v>
      </c>
      <c r="E20" s="354">
        <v>0</v>
      </c>
      <c r="F20" s="354">
        <v>3</v>
      </c>
      <c r="G20" s="354">
        <v>35</v>
      </c>
      <c r="H20" s="355" t="s">
        <v>944</v>
      </c>
      <c r="I20" s="1083" t="s">
        <v>757</v>
      </c>
    </row>
    <row r="21" spans="1:16" ht="21.95" customHeight="1">
      <c r="A21" s="1084"/>
      <c r="B21" s="698" t="s">
        <v>794</v>
      </c>
      <c r="C21" s="699">
        <v>109</v>
      </c>
      <c r="D21" s="699">
        <v>0</v>
      </c>
      <c r="E21" s="699">
        <v>21</v>
      </c>
      <c r="F21" s="699">
        <v>1</v>
      </c>
      <c r="G21" s="699">
        <v>6</v>
      </c>
      <c r="H21" s="700" t="s">
        <v>945</v>
      </c>
      <c r="I21" s="1085"/>
    </row>
    <row r="22" spans="1:16" ht="21.95" customHeight="1" thickBot="1">
      <c r="A22" s="1086" t="s">
        <v>7</v>
      </c>
      <c r="B22" s="701" t="s">
        <v>793</v>
      </c>
      <c r="C22" s="702">
        <f>SUM(C8+C11+C14+C16+C18+C20)</f>
        <v>59529</v>
      </c>
      <c r="D22" s="702">
        <f t="shared" ref="D22:G23" si="0">SUM(D8+D11+D14+D16+D18+D20)</f>
        <v>4275</v>
      </c>
      <c r="E22" s="702">
        <f t="shared" si="0"/>
        <v>2802</v>
      </c>
      <c r="F22" s="702">
        <f t="shared" si="0"/>
        <v>158</v>
      </c>
      <c r="G22" s="702">
        <f t="shared" si="0"/>
        <v>2260</v>
      </c>
      <c r="H22" s="703" t="s">
        <v>944</v>
      </c>
      <c r="I22" s="1089" t="s">
        <v>8</v>
      </c>
    </row>
    <row r="23" spans="1:16" ht="21.95" customHeight="1" thickBot="1">
      <c r="A23" s="1087"/>
      <c r="B23" s="704" t="s">
        <v>794</v>
      </c>
      <c r="C23" s="702">
        <f>SUM(C9+C12+C15+C17+C19+C21)</f>
        <v>64838</v>
      </c>
      <c r="D23" s="702">
        <f t="shared" si="0"/>
        <v>0</v>
      </c>
      <c r="E23" s="702">
        <f t="shared" si="0"/>
        <v>7467</v>
      </c>
      <c r="F23" s="702">
        <f t="shared" si="0"/>
        <v>156</v>
      </c>
      <c r="G23" s="702">
        <f t="shared" si="0"/>
        <v>2408</v>
      </c>
      <c r="H23" s="705" t="s">
        <v>945</v>
      </c>
      <c r="I23" s="1090"/>
    </row>
    <row r="24" spans="1:16" ht="21.95" customHeight="1" thickBot="1">
      <c r="A24" s="1087"/>
      <c r="B24" s="704" t="s">
        <v>988</v>
      </c>
      <c r="C24" s="706">
        <f>SUM(C10+C13)</f>
        <v>261</v>
      </c>
      <c r="D24" s="706">
        <f t="shared" ref="D24:G24" si="1">SUM(D10+D13)</f>
        <v>0</v>
      </c>
      <c r="E24" s="706">
        <f t="shared" si="1"/>
        <v>78</v>
      </c>
      <c r="F24" s="706">
        <f t="shared" si="1"/>
        <v>6</v>
      </c>
      <c r="G24" s="706">
        <f t="shared" si="1"/>
        <v>46</v>
      </c>
      <c r="H24" s="705" t="s">
        <v>989</v>
      </c>
      <c r="I24" s="1090"/>
    </row>
    <row r="25" spans="1:16" ht="21.95" customHeight="1">
      <c r="A25" s="1088"/>
      <c r="B25" s="707" t="s">
        <v>7</v>
      </c>
      <c r="C25" s="708">
        <f>SUM(C22:C24)</f>
        <v>124628</v>
      </c>
      <c r="D25" s="708">
        <f t="shared" ref="D25:G25" si="2">SUM(D22:D24)</f>
        <v>4275</v>
      </c>
      <c r="E25" s="708">
        <f t="shared" si="2"/>
        <v>10347</v>
      </c>
      <c r="F25" s="708">
        <f t="shared" si="2"/>
        <v>320</v>
      </c>
      <c r="G25" s="708">
        <f t="shared" si="2"/>
        <v>4714</v>
      </c>
      <c r="H25" s="709" t="s">
        <v>8</v>
      </c>
      <c r="I25" s="1091"/>
    </row>
    <row r="26" spans="1:16" ht="12.75">
      <c r="A26" s="1092"/>
      <c r="B26" s="1092"/>
      <c r="C26" s="1092"/>
      <c r="D26" s="1092"/>
      <c r="E26" s="1092"/>
      <c r="F26" s="1092"/>
      <c r="G26" s="1093"/>
      <c r="H26" s="1093"/>
      <c r="I26" s="1093"/>
    </row>
    <row r="28" spans="1:16">
      <c r="B28" s="238"/>
    </row>
  </sheetData>
  <mergeCells count="28">
    <mergeCell ref="A20:A21"/>
    <mergeCell ref="I20:I21"/>
    <mergeCell ref="A22:A25"/>
    <mergeCell ref="I22:I25"/>
    <mergeCell ref="A26:F26"/>
    <mergeCell ref="G26:I26"/>
    <mergeCell ref="A8:A10"/>
    <mergeCell ref="A14:A15"/>
    <mergeCell ref="A11:A13"/>
    <mergeCell ref="I18:I19"/>
    <mergeCell ref="I8:I10"/>
    <mergeCell ref="I14:I15"/>
    <mergeCell ref="I11:I13"/>
    <mergeCell ref="A18:A19"/>
    <mergeCell ref="A16:A17"/>
    <mergeCell ref="I16:I17"/>
    <mergeCell ref="A1:I1"/>
    <mergeCell ref="G6:G7"/>
    <mergeCell ref="F6:F7"/>
    <mergeCell ref="C6:C7"/>
    <mergeCell ref="A2:I2"/>
    <mergeCell ref="A4:I4"/>
    <mergeCell ref="A3:I3"/>
    <mergeCell ref="D6:E6"/>
    <mergeCell ref="A6:A7"/>
    <mergeCell ref="B6:B7"/>
    <mergeCell ref="I6:I7"/>
    <mergeCell ref="H6:H7"/>
  </mergeCells>
  <printOptions horizontalCentered="1" verticalCentered="1"/>
  <pageMargins left="0" right="0" top="0" bottom="0" header="0" footer="0"/>
  <pageSetup paperSize="9"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showGridLines="0" rightToLeft="1" view="pageBreakPreview" topLeftCell="A3" zoomScaleNormal="100" zoomScaleSheetLayoutView="100" workbookViewId="0">
      <selection activeCell="G23" sqref="G23"/>
    </sheetView>
  </sheetViews>
  <sheetFormatPr defaultColWidth="9.140625" defaultRowHeight="12.75"/>
  <cols>
    <col min="1" max="1" width="13.85546875" style="182" customWidth="1"/>
    <col min="2" max="2" width="9.140625" style="182"/>
    <col min="3" max="5" width="7.7109375" style="182" customWidth="1"/>
    <col min="6" max="6" width="8.28515625" style="182" bestFit="1" customWidth="1"/>
    <col min="7" max="7" width="8.28515625" style="182" customWidth="1"/>
    <col min="8" max="8" width="8.28515625" style="182" bestFit="1" customWidth="1"/>
    <col min="9" max="9" width="8.42578125" style="182" customWidth="1"/>
    <col min="10" max="12" width="8.85546875" style="182" customWidth="1"/>
    <col min="13" max="13" width="8.42578125" style="182" customWidth="1"/>
    <col min="14" max="14" width="8.28515625" style="182" customWidth="1"/>
    <col min="15" max="16" width="8.7109375" style="182" customWidth="1"/>
    <col min="17" max="17" width="8.28515625" style="182" bestFit="1" customWidth="1"/>
    <col min="18" max="18" width="8.28515625" style="182" customWidth="1"/>
    <col min="19" max="19" width="8.28515625" style="182" bestFit="1" customWidth="1"/>
    <col min="20" max="20" width="8.5703125" style="182" customWidth="1"/>
    <col min="21" max="21" width="16.85546875" style="182" customWidth="1"/>
    <col min="22" max="16384" width="9.140625" style="17"/>
  </cols>
  <sheetData>
    <row r="1" spans="1:21" s="15" customFormat="1" ht="20.100000000000001" customHeight="1">
      <c r="A1" s="925" t="s">
        <v>801</v>
      </c>
      <c r="B1" s="925"/>
      <c r="C1" s="925"/>
      <c r="D1" s="925"/>
      <c r="E1" s="925"/>
      <c r="F1" s="925"/>
      <c r="G1" s="925"/>
      <c r="H1" s="925"/>
      <c r="I1" s="925"/>
      <c r="J1" s="925"/>
      <c r="K1" s="925"/>
      <c r="L1" s="925"/>
      <c r="M1" s="925"/>
      <c r="N1" s="925"/>
      <c r="O1" s="925"/>
      <c r="P1" s="925"/>
      <c r="Q1" s="925"/>
      <c r="R1" s="925"/>
      <c r="S1" s="925"/>
      <c r="T1" s="925"/>
      <c r="U1" s="925"/>
    </row>
    <row r="2" spans="1:21" s="16" customFormat="1" ht="20.100000000000001" customHeight="1">
      <c r="A2" s="928" t="s">
        <v>1216</v>
      </c>
      <c r="B2" s="928"/>
      <c r="C2" s="928"/>
      <c r="D2" s="928"/>
      <c r="E2" s="928"/>
      <c r="F2" s="928"/>
      <c r="G2" s="928"/>
      <c r="H2" s="928"/>
      <c r="I2" s="928"/>
      <c r="J2" s="928"/>
      <c r="K2" s="928"/>
      <c r="L2" s="928"/>
      <c r="M2" s="928"/>
      <c r="N2" s="928"/>
      <c r="O2" s="928"/>
      <c r="P2" s="928"/>
      <c r="Q2" s="928"/>
      <c r="R2" s="928"/>
      <c r="S2" s="928"/>
      <c r="T2" s="928"/>
      <c r="U2" s="928"/>
    </row>
    <row r="3" spans="1:21" ht="20.100000000000001" customHeight="1">
      <c r="A3" s="912" t="s">
        <v>800</v>
      </c>
      <c r="B3" s="912"/>
      <c r="C3" s="912"/>
      <c r="D3" s="912"/>
      <c r="E3" s="912"/>
      <c r="F3" s="912"/>
      <c r="G3" s="912"/>
      <c r="H3" s="912"/>
      <c r="I3" s="912"/>
      <c r="J3" s="912"/>
      <c r="K3" s="912"/>
      <c r="L3" s="912"/>
      <c r="M3" s="912"/>
      <c r="N3" s="912"/>
      <c r="O3" s="912"/>
      <c r="P3" s="912"/>
      <c r="Q3" s="912"/>
      <c r="R3" s="912"/>
      <c r="S3" s="912"/>
      <c r="T3" s="912"/>
      <c r="U3" s="912"/>
    </row>
    <row r="4" spans="1:21" ht="20.100000000000001" customHeight="1">
      <c r="A4" s="913" t="s">
        <v>1213</v>
      </c>
      <c r="B4" s="913"/>
      <c r="C4" s="913"/>
      <c r="D4" s="913"/>
      <c r="E4" s="913"/>
      <c r="F4" s="913"/>
      <c r="G4" s="913"/>
      <c r="H4" s="913"/>
      <c r="I4" s="913"/>
      <c r="J4" s="913"/>
      <c r="K4" s="913"/>
      <c r="L4" s="913"/>
      <c r="M4" s="913"/>
      <c r="N4" s="913"/>
      <c r="O4" s="913"/>
      <c r="P4" s="913"/>
      <c r="Q4" s="913"/>
      <c r="R4" s="913"/>
      <c r="S4" s="913"/>
      <c r="T4" s="913"/>
      <c r="U4" s="913"/>
    </row>
    <row r="5" spans="1:21" ht="16.5" customHeight="1">
      <c r="A5" s="10" t="s">
        <v>547</v>
      </c>
      <c r="B5" s="13"/>
      <c r="C5" s="13"/>
      <c r="D5" s="13"/>
      <c r="E5" s="13"/>
      <c r="F5" s="13"/>
      <c r="G5" s="13"/>
      <c r="H5" s="13"/>
      <c r="I5" s="13"/>
      <c r="J5" s="13"/>
      <c r="K5" s="13"/>
      <c r="L5" s="13"/>
      <c r="M5" s="13"/>
      <c r="N5" s="13"/>
      <c r="O5" s="13"/>
      <c r="P5" s="13"/>
      <c r="Q5" s="13"/>
      <c r="R5" s="13"/>
      <c r="S5" s="13"/>
      <c r="T5" s="13"/>
      <c r="U5" s="24" t="s">
        <v>548</v>
      </c>
    </row>
    <row r="6" spans="1:21" s="177" customFormat="1" ht="18" customHeight="1" thickBot="1">
      <c r="A6" s="915" t="s">
        <v>934</v>
      </c>
      <c r="B6" s="915"/>
      <c r="C6" s="1098" t="s">
        <v>518</v>
      </c>
      <c r="D6" s="1098"/>
      <c r="E6" s="1098"/>
      <c r="F6" s="1098" t="s">
        <v>194</v>
      </c>
      <c r="G6" s="1098"/>
      <c r="H6" s="1098"/>
      <c r="I6" s="1098" t="s">
        <v>465</v>
      </c>
      <c r="J6" s="1098"/>
      <c r="K6" s="1098" t="s">
        <v>1234</v>
      </c>
      <c r="L6" s="1098"/>
      <c r="M6" s="1098" t="s">
        <v>193</v>
      </c>
      <c r="N6" s="1098"/>
      <c r="O6" s="1103" t="s">
        <v>338</v>
      </c>
      <c r="P6" s="1103"/>
      <c r="Q6" s="1104" t="s">
        <v>7</v>
      </c>
      <c r="R6" s="1104"/>
      <c r="S6" s="1104"/>
      <c r="T6" s="926" t="s">
        <v>933</v>
      </c>
      <c r="U6" s="926"/>
    </row>
    <row r="7" spans="1:21" s="177" customFormat="1" ht="24" customHeight="1" thickBot="1">
      <c r="A7" s="1096"/>
      <c r="B7" s="1096"/>
      <c r="C7" s="1097" t="s">
        <v>339</v>
      </c>
      <c r="D7" s="1097"/>
      <c r="E7" s="1097"/>
      <c r="F7" s="1097" t="s">
        <v>299</v>
      </c>
      <c r="G7" s="1097"/>
      <c r="H7" s="1097"/>
      <c r="I7" s="1097" t="s">
        <v>149</v>
      </c>
      <c r="J7" s="1097"/>
      <c r="K7" s="1097" t="s">
        <v>1232</v>
      </c>
      <c r="L7" s="1097"/>
      <c r="M7" s="1097" t="s">
        <v>799</v>
      </c>
      <c r="N7" s="1097"/>
      <c r="O7" s="1097" t="s">
        <v>757</v>
      </c>
      <c r="P7" s="1097"/>
      <c r="Q7" s="1106" t="s">
        <v>8</v>
      </c>
      <c r="R7" s="1106"/>
      <c r="S7" s="1106"/>
      <c r="T7" s="1105"/>
      <c r="U7" s="1105"/>
    </row>
    <row r="8" spans="1:21" s="177" customFormat="1" ht="16.5" customHeight="1" thickBot="1">
      <c r="A8" s="1096"/>
      <c r="B8" s="1096"/>
      <c r="C8" s="697" t="s">
        <v>793</v>
      </c>
      <c r="D8" s="697" t="s">
        <v>794</v>
      </c>
      <c r="E8" s="697" t="s">
        <v>988</v>
      </c>
      <c r="F8" s="697" t="s">
        <v>793</v>
      </c>
      <c r="G8" s="697" t="s">
        <v>794</v>
      </c>
      <c r="H8" s="697" t="s">
        <v>988</v>
      </c>
      <c r="I8" s="697" t="s">
        <v>793</v>
      </c>
      <c r="J8" s="697" t="s">
        <v>794</v>
      </c>
      <c r="K8" s="697" t="s">
        <v>793</v>
      </c>
      <c r="L8" s="697" t="s">
        <v>794</v>
      </c>
      <c r="M8" s="697" t="s">
        <v>793</v>
      </c>
      <c r="N8" s="697" t="s">
        <v>794</v>
      </c>
      <c r="O8" s="697" t="s">
        <v>793</v>
      </c>
      <c r="P8" s="697" t="s">
        <v>794</v>
      </c>
      <c r="Q8" s="697" t="s">
        <v>793</v>
      </c>
      <c r="R8" s="697" t="s">
        <v>794</v>
      </c>
      <c r="S8" s="697" t="s">
        <v>988</v>
      </c>
      <c r="T8" s="1105"/>
      <c r="U8" s="1105"/>
    </row>
    <row r="9" spans="1:21" s="177" customFormat="1" ht="14.25" customHeight="1">
      <c r="A9" s="916"/>
      <c r="B9" s="916"/>
      <c r="C9" s="628" t="s">
        <v>944</v>
      </c>
      <c r="D9" s="682" t="s">
        <v>945</v>
      </c>
      <c r="E9" s="682" t="s">
        <v>989</v>
      </c>
      <c r="F9" s="682" t="s">
        <v>944</v>
      </c>
      <c r="G9" s="682" t="s">
        <v>945</v>
      </c>
      <c r="H9" s="682" t="s">
        <v>989</v>
      </c>
      <c r="I9" s="682" t="s">
        <v>944</v>
      </c>
      <c r="J9" s="682" t="s">
        <v>945</v>
      </c>
      <c r="K9" s="628" t="s">
        <v>944</v>
      </c>
      <c r="L9" s="628" t="s">
        <v>945</v>
      </c>
      <c r="M9" s="628" t="s">
        <v>944</v>
      </c>
      <c r="N9" s="628" t="s">
        <v>945</v>
      </c>
      <c r="O9" s="628" t="s">
        <v>944</v>
      </c>
      <c r="P9" s="682" t="s">
        <v>945</v>
      </c>
      <c r="Q9" s="628" t="s">
        <v>944</v>
      </c>
      <c r="R9" s="682" t="s">
        <v>945</v>
      </c>
      <c r="S9" s="682" t="s">
        <v>989</v>
      </c>
      <c r="T9" s="927"/>
      <c r="U9" s="927"/>
    </row>
    <row r="10" spans="1:21" ht="18" customHeight="1" thickBot="1">
      <c r="A10" s="1101" t="s">
        <v>16</v>
      </c>
      <c r="B10" s="376" t="s">
        <v>17</v>
      </c>
      <c r="C10" s="629">
        <v>698</v>
      </c>
      <c r="D10" s="377">
        <v>699</v>
      </c>
      <c r="E10" s="377">
        <v>47</v>
      </c>
      <c r="F10" s="300">
        <v>6339</v>
      </c>
      <c r="G10" s="300">
        <v>7528</v>
      </c>
      <c r="H10" s="300">
        <v>84</v>
      </c>
      <c r="I10" s="300">
        <v>4024</v>
      </c>
      <c r="J10" s="300">
        <v>4119</v>
      </c>
      <c r="K10" s="710">
        <v>0</v>
      </c>
      <c r="L10" s="710">
        <v>0</v>
      </c>
      <c r="M10" s="308">
        <v>4497</v>
      </c>
      <c r="N10" s="308">
        <v>4338</v>
      </c>
      <c r="O10" s="710">
        <v>0</v>
      </c>
      <c r="P10" s="300">
        <v>109</v>
      </c>
      <c r="Q10" s="711">
        <f>SUM(C10+F10+I10+K10+M10+O10)</f>
        <v>15558</v>
      </c>
      <c r="R10" s="711">
        <f>SUM(D10+G10+J10+L10+N10+P10)</f>
        <v>16793</v>
      </c>
      <c r="S10" s="712">
        <f t="shared" ref="S10:S25" si="0">SUM(E10+H10)</f>
        <v>131</v>
      </c>
      <c r="T10" s="378" t="s">
        <v>18</v>
      </c>
      <c r="U10" s="1112" t="s">
        <v>19</v>
      </c>
    </row>
    <row r="11" spans="1:21" ht="18" customHeight="1" thickBot="1">
      <c r="A11" s="1102"/>
      <c r="B11" s="359" t="s">
        <v>6</v>
      </c>
      <c r="C11" s="362">
        <v>7</v>
      </c>
      <c r="D11" s="362">
        <v>6</v>
      </c>
      <c r="E11" s="360">
        <v>2</v>
      </c>
      <c r="F11" s="277">
        <v>15</v>
      </c>
      <c r="G11" s="277">
        <v>14</v>
      </c>
      <c r="H11" s="277">
        <v>1</v>
      </c>
      <c r="I11" s="277">
        <v>8</v>
      </c>
      <c r="J11" s="363">
        <v>7</v>
      </c>
      <c r="K11" s="363">
        <v>0</v>
      </c>
      <c r="L11" s="363">
        <v>0</v>
      </c>
      <c r="M11" s="363">
        <v>8</v>
      </c>
      <c r="N11" s="363">
        <v>8</v>
      </c>
      <c r="O11" s="360">
        <v>0</v>
      </c>
      <c r="P11" s="277">
        <v>1</v>
      </c>
      <c r="Q11" s="711">
        <f t="shared" ref="Q11:R25" si="1">SUM(C11+F11+I11+K11+M11+O11)</f>
        <v>38</v>
      </c>
      <c r="R11" s="711">
        <f t="shared" si="1"/>
        <v>36</v>
      </c>
      <c r="S11" s="712">
        <f t="shared" si="0"/>
        <v>3</v>
      </c>
      <c r="T11" s="361" t="s">
        <v>20</v>
      </c>
      <c r="U11" s="1108"/>
    </row>
    <row r="12" spans="1:21" ht="18" customHeight="1" thickBot="1">
      <c r="A12" s="1099" t="s">
        <v>21</v>
      </c>
      <c r="B12" s="364" t="s">
        <v>17</v>
      </c>
      <c r="C12" s="365">
        <v>2072</v>
      </c>
      <c r="D12" s="365">
        <v>2342</v>
      </c>
      <c r="E12" s="365">
        <v>0</v>
      </c>
      <c r="F12" s="275">
        <v>12620</v>
      </c>
      <c r="G12" s="275">
        <v>12997</v>
      </c>
      <c r="H12" s="365">
        <v>0</v>
      </c>
      <c r="I12" s="275">
        <v>6051</v>
      </c>
      <c r="J12" s="275">
        <v>6308</v>
      </c>
      <c r="K12" s="275">
        <v>59</v>
      </c>
      <c r="L12" s="365">
        <v>0</v>
      </c>
      <c r="M12" s="275">
        <v>4892</v>
      </c>
      <c r="N12" s="275">
        <v>5366</v>
      </c>
      <c r="O12" s="275">
        <v>705</v>
      </c>
      <c r="P12" s="275"/>
      <c r="Q12" s="713">
        <f t="shared" si="1"/>
        <v>26399</v>
      </c>
      <c r="R12" s="713">
        <f>SUM(D12+G12+J12+L12+N12+P12)</f>
        <v>27013</v>
      </c>
      <c r="S12" s="713">
        <f t="shared" si="0"/>
        <v>0</v>
      </c>
      <c r="T12" s="366" t="s">
        <v>18</v>
      </c>
      <c r="U12" s="1107" t="s">
        <v>1022</v>
      </c>
    </row>
    <row r="13" spans="1:21" ht="18" customHeight="1" thickBot="1">
      <c r="A13" s="1099"/>
      <c r="B13" s="364" t="s">
        <v>6</v>
      </c>
      <c r="C13" s="365">
        <v>14</v>
      </c>
      <c r="D13" s="365">
        <v>16</v>
      </c>
      <c r="E13" s="365">
        <v>0</v>
      </c>
      <c r="F13" s="275">
        <v>22</v>
      </c>
      <c r="G13" s="275">
        <v>21</v>
      </c>
      <c r="H13" s="365">
        <v>0</v>
      </c>
      <c r="I13" s="275">
        <v>11</v>
      </c>
      <c r="J13" s="275">
        <v>10</v>
      </c>
      <c r="K13" s="275">
        <v>1</v>
      </c>
      <c r="L13" s="365">
        <v>0</v>
      </c>
      <c r="M13" s="275">
        <v>10</v>
      </c>
      <c r="N13" s="275">
        <v>9</v>
      </c>
      <c r="O13" s="275">
        <v>3</v>
      </c>
      <c r="P13" s="275">
        <v>0</v>
      </c>
      <c r="Q13" s="713">
        <f t="shared" si="1"/>
        <v>61</v>
      </c>
      <c r="R13" s="713">
        <f t="shared" si="1"/>
        <v>56</v>
      </c>
      <c r="S13" s="713">
        <f t="shared" si="0"/>
        <v>0</v>
      </c>
      <c r="T13" s="366" t="s">
        <v>20</v>
      </c>
      <c r="U13" s="1107"/>
    </row>
    <row r="14" spans="1:21" ht="18" customHeight="1" thickBot="1">
      <c r="A14" s="1102" t="s">
        <v>22</v>
      </c>
      <c r="B14" s="359" t="s">
        <v>17</v>
      </c>
      <c r="C14" s="360">
        <v>284</v>
      </c>
      <c r="D14" s="360">
        <v>282</v>
      </c>
      <c r="E14" s="360">
        <v>0</v>
      </c>
      <c r="F14" s="277">
        <v>2429</v>
      </c>
      <c r="G14" s="277">
        <v>2199</v>
      </c>
      <c r="H14" s="360">
        <v>0</v>
      </c>
      <c r="I14" s="277">
        <v>1080</v>
      </c>
      <c r="J14" s="277">
        <v>1266</v>
      </c>
      <c r="K14" s="360">
        <v>0</v>
      </c>
      <c r="L14" s="360">
        <v>0</v>
      </c>
      <c r="M14" s="277">
        <v>966</v>
      </c>
      <c r="N14" s="277">
        <v>1154</v>
      </c>
      <c r="O14" s="360">
        <v>0</v>
      </c>
      <c r="P14" s="360">
        <v>0</v>
      </c>
      <c r="Q14" s="711">
        <f t="shared" si="1"/>
        <v>4759</v>
      </c>
      <c r="R14" s="711">
        <f>SUM(D14+G14+J14+L14+N14+P14)</f>
        <v>4901</v>
      </c>
      <c r="S14" s="712">
        <f t="shared" si="0"/>
        <v>0</v>
      </c>
      <c r="T14" s="361" t="s">
        <v>18</v>
      </c>
      <c r="U14" s="1108" t="s">
        <v>1023</v>
      </c>
    </row>
    <row r="15" spans="1:21" ht="18" customHeight="1" thickBot="1">
      <c r="A15" s="1102"/>
      <c r="B15" s="359" t="s">
        <v>6</v>
      </c>
      <c r="C15" s="362">
        <v>2</v>
      </c>
      <c r="D15" s="362">
        <v>2</v>
      </c>
      <c r="E15" s="360">
        <v>0</v>
      </c>
      <c r="F15" s="277">
        <v>5</v>
      </c>
      <c r="G15" s="277">
        <v>4</v>
      </c>
      <c r="H15" s="360">
        <v>0</v>
      </c>
      <c r="I15" s="362">
        <v>2</v>
      </c>
      <c r="J15" s="362">
        <v>3</v>
      </c>
      <c r="K15" s="360">
        <v>0</v>
      </c>
      <c r="L15" s="360">
        <v>0</v>
      </c>
      <c r="M15" s="362">
        <v>2</v>
      </c>
      <c r="N15" s="362">
        <v>3</v>
      </c>
      <c r="O15" s="360">
        <v>0</v>
      </c>
      <c r="P15" s="360">
        <v>0</v>
      </c>
      <c r="Q15" s="711">
        <f t="shared" si="1"/>
        <v>11</v>
      </c>
      <c r="R15" s="711">
        <f t="shared" si="1"/>
        <v>12</v>
      </c>
      <c r="S15" s="712">
        <f t="shared" si="0"/>
        <v>0</v>
      </c>
      <c r="T15" s="361" t="s">
        <v>20</v>
      </c>
      <c r="U15" s="1108"/>
    </row>
    <row r="16" spans="1:21" ht="18" customHeight="1" thickBot="1">
      <c r="A16" s="1099" t="s">
        <v>1026</v>
      </c>
      <c r="B16" s="364" t="s">
        <v>17</v>
      </c>
      <c r="C16" s="365">
        <v>400</v>
      </c>
      <c r="D16" s="365">
        <v>484</v>
      </c>
      <c r="E16" s="365">
        <v>0</v>
      </c>
      <c r="F16" s="275">
        <v>2717</v>
      </c>
      <c r="G16" s="275">
        <v>2505</v>
      </c>
      <c r="H16" s="365">
        <v>0</v>
      </c>
      <c r="I16" s="275">
        <v>759</v>
      </c>
      <c r="J16" s="275">
        <v>737</v>
      </c>
      <c r="K16" s="365">
        <v>0</v>
      </c>
      <c r="L16" s="365">
        <v>0</v>
      </c>
      <c r="M16" s="275">
        <v>1158</v>
      </c>
      <c r="N16" s="275">
        <v>763</v>
      </c>
      <c r="O16" s="365">
        <v>0</v>
      </c>
      <c r="P16" s="365">
        <v>0</v>
      </c>
      <c r="Q16" s="713">
        <f t="shared" si="1"/>
        <v>5034</v>
      </c>
      <c r="R16" s="713">
        <f>SUM(D16+G16+J16+L16+N16+P16)</f>
        <v>4489</v>
      </c>
      <c r="S16" s="713">
        <f t="shared" si="0"/>
        <v>0</v>
      </c>
      <c r="T16" s="366" t="s">
        <v>18</v>
      </c>
      <c r="U16" s="1107" t="s">
        <v>23</v>
      </c>
    </row>
    <row r="17" spans="1:21" ht="18" customHeight="1" thickBot="1">
      <c r="A17" s="1099"/>
      <c r="B17" s="364" t="s">
        <v>6</v>
      </c>
      <c r="C17" s="365">
        <v>2</v>
      </c>
      <c r="D17" s="365">
        <v>3</v>
      </c>
      <c r="E17" s="365">
        <v>0</v>
      </c>
      <c r="F17" s="275">
        <v>4</v>
      </c>
      <c r="G17" s="275">
        <v>3</v>
      </c>
      <c r="H17" s="365">
        <v>0</v>
      </c>
      <c r="I17" s="275">
        <v>1</v>
      </c>
      <c r="J17" s="275">
        <v>1</v>
      </c>
      <c r="K17" s="365">
        <v>0</v>
      </c>
      <c r="L17" s="365">
        <v>0</v>
      </c>
      <c r="M17" s="275">
        <v>2</v>
      </c>
      <c r="N17" s="275">
        <v>1</v>
      </c>
      <c r="O17" s="365">
        <v>0</v>
      </c>
      <c r="P17" s="365">
        <v>0</v>
      </c>
      <c r="Q17" s="713">
        <f t="shared" si="1"/>
        <v>9</v>
      </c>
      <c r="R17" s="713">
        <f t="shared" si="1"/>
        <v>8</v>
      </c>
      <c r="S17" s="713">
        <f t="shared" si="0"/>
        <v>0</v>
      </c>
      <c r="T17" s="366" t="s">
        <v>20</v>
      </c>
      <c r="U17" s="1107"/>
    </row>
    <row r="18" spans="1:21" ht="18" customHeight="1" thickBot="1">
      <c r="A18" s="1102" t="s">
        <v>24</v>
      </c>
      <c r="B18" s="359" t="s">
        <v>17</v>
      </c>
      <c r="C18" s="360">
        <v>163</v>
      </c>
      <c r="D18" s="360">
        <v>166</v>
      </c>
      <c r="E18" s="360">
        <v>0</v>
      </c>
      <c r="F18" s="277">
        <v>855</v>
      </c>
      <c r="G18" s="277">
        <v>1295</v>
      </c>
      <c r="H18" s="360">
        <v>0</v>
      </c>
      <c r="I18" s="277">
        <v>526</v>
      </c>
      <c r="J18" s="277">
        <v>530</v>
      </c>
      <c r="K18" s="360">
        <v>0</v>
      </c>
      <c r="L18" s="360">
        <v>0</v>
      </c>
      <c r="M18" s="277">
        <v>492</v>
      </c>
      <c r="N18" s="277">
        <v>658</v>
      </c>
      <c r="O18" s="360">
        <v>0</v>
      </c>
      <c r="P18" s="360">
        <v>0</v>
      </c>
      <c r="Q18" s="711">
        <f t="shared" si="1"/>
        <v>2036</v>
      </c>
      <c r="R18" s="711">
        <f>SUM(D18+G18+J18+L18+N18+P18)</f>
        <v>2649</v>
      </c>
      <c r="S18" s="712">
        <f t="shared" si="0"/>
        <v>0</v>
      </c>
      <c r="T18" s="361" t="s">
        <v>18</v>
      </c>
      <c r="U18" s="1108" t="s">
        <v>1024</v>
      </c>
    </row>
    <row r="19" spans="1:21" ht="18" customHeight="1" thickBot="1">
      <c r="A19" s="1102"/>
      <c r="B19" s="359" t="s">
        <v>6</v>
      </c>
      <c r="C19" s="362">
        <v>2</v>
      </c>
      <c r="D19" s="362">
        <v>2</v>
      </c>
      <c r="E19" s="360">
        <v>0</v>
      </c>
      <c r="F19" s="277">
        <v>3</v>
      </c>
      <c r="G19" s="277">
        <v>3</v>
      </c>
      <c r="H19" s="360">
        <v>0</v>
      </c>
      <c r="I19" s="362">
        <v>2</v>
      </c>
      <c r="J19" s="362">
        <v>2</v>
      </c>
      <c r="K19" s="360">
        <v>0</v>
      </c>
      <c r="L19" s="360">
        <v>0</v>
      </c>
      <c r="M19" s="362">
        <v>2</v>
      </c>
      <c r="N19" s="362">
        <v>2</v>
      </c>
      <c r="O19" s="360">
        <v>0</v>
      </c>
      <c r="P19" s="360">
        <v>0</v>
      </c>
      <c r="Q19" s="711">
        <f t="shared" si="1"/>
        <v>9</v>
      </c>
      <c r="R19" s="711">
        <f t="shared" si="1"/>
        <v>9</v>
      </c>
      <c r="S19" s="712">
        <f t="shared" si="0"/>
        <v>0</v>
      </c>
      <c r="T19" s="361" t="s">
        <v>20</v>
      </c>
      <c r="U19" s="1108"/>
    </row>
    <row r="20" spans="1:21" ht="18" customHeight="1" thickBot="1">
      <c r="A20" s="1099" t="s">
        <v>25</v>
      </c>
      <c r="B20" s="364" t="s">
        <v>17</v>
      </c>
      <c r="C20" s="365">
        <v>40</v>
      </c>
      <c r="D20" s="365">
        <v>36</v>
      </c>
      <c r="E20" s="365">
        <v>0</v>
      </c>
      <c r="F20" s="275">
        <v>509</v>
      </c>
      <c r="G20" s="275">
        <v>513</v>
      </c>
      <c r="H20" s="365">
        <v>0</v>
      </c>
      <c r="I20" s="275">
        <v>234</v>
      </c>
      <c r="J20" s="275">
        <v>201</v>
      </c>
      <c r="K20" s="365">
        <v>0</v>
      </c>
      <c r="L20" s="365">
        <v>0</v>
      </c>
      <c r="M20" s="275">
        <v>156</v>
      </c>
      <c r="N20" s="275">
        <v>166</v>
      </c>
      <c r="O20" s="365">
        <v>0</v>
      </c>
      <c r="P20" s="365">
        <v>0</v>
      </c>
      <c r="Q20" s="713">
        <f t="shared" si="1"/>
        <v>939</v>
      </c>
      <c r="R20" s="713">
        <f>SUM(D20+G20+J20+L20+N20+P20)</f>
        <v>916</v>
      </c>
      <c r="S20" s="713">
        <f t="shared" si="0"/>
        <v>0</v>
      </c>
      <c r="T20" s="366" t="s">
        <v>18</v>
      </c>
      <c r="U20" s="1107" t="s">
        <v>1025</v>
      </c>
    </row>
    <row r="21" spans="1:21" ht="18" customHeight="1" thickBot="1">
      <c r="A21" s="1099"/>
      <c r="B21" s="364" t="s">
        <v>6</v>
      </c>
      <c r="C21" s="365">
        <v>1</v>
      </c>
      <c r="D21" s="365">
        <v>1</v>
      </c>
      <c r="E21" s="365">
        <v>0</v>
      </c>
      <c r="F21" s="275">
        <v>4</v>
      </c>
      <c r="G21" s="275">
        <v>2</v>
      </c>
      <c r="H21" s="365">
        <v>0</v>
      </c>
      <c r="I21" s="275">
        <v>2</v>
      </c>
      <c r="J21" s="275">
        <v>2</v>
      </c>
      <c r="K21" s="365">
        <v>0</v>
      </c>
      <c r="L21" s="365">
        <v>0</v>
      </c>
      <c r="M21" s="275">
        <v>2</v>
      </c>
      <c r="N21" s="275">
        <v>2</v>
      </c>
      <c r="O21" s="365">
        <v>0</v>
      </c>
      <c r="P21" s="365">
        <v>0</v>
      </c>
      <c r="Q21" s="713">
        <f t="shared" si="1"/>
        <v>9</v>
      </c>
      <c r="R21" s="713">
        <f t="shared" si="1"/>
        <v>7</v>
      </c>
      <c r="S21" s="713">
        <f t="shared" si="0"/>
        <v>0</v>
      </c>
      <c r="T21" s="366" t="s">
        <v>20</v>
      </c>
      <c r="U21" s="1107"/>
    </row>
    <row r="22" spans="1:21" ht="18" customHeight="1" thickBot="1">
      <c r="A22" s="1102" t="s">
        <v>192</v>
      </c>
      <c r="B22" s="359" t="s">
        <v>17</v>
      </c>
      <c r="C22" s="360">
        <v>222</v>
      </c>
      <c r="D22" s="360">
        <v>332</v>
      </c>
      <c r="E22" s="360">
        <v>8</v>
      </c>
      <c r="F22" s="277">
        <v>1199</v>
      </c>
      <c r="G22" s="277">
        <v>1890</v>
      </c>
      <c r="H22" s="277">
        <v>122</v>
      </c>
      <c r="I22" s="277">
        <v>695</v>
      </c>
      <c r="J22" s="277">
        <v>1480</v>
      </c>
      <c r="K22" s="360">
        <v>0</v>
      </c>
      <c r="L22" s="360">
        <v>0</v>
      </c>
      <c r="M22" s="277">
        <v>193</v>
      </c>
      <c r="N22" s="277">
        <v>1822</v>
      </c>
      <c r="O22" s="360">
        <v>0</v>
      </c>
      <c r="P22" s="360">
        <v>0</v>
      </c>
      <c r="Q22" s="711">
        <f t="shared" si="1"/>
        <v>2309</v>
      </c>
      <c r="R22" s="711">
        <f>SUM(D22+G22+J22+L22+N22+P22)</f>
        <v>5524</v>
      </c>
      <c r="S22" s="712">
        <f t="shared" si="0"/>
        <v>130</v>
      </c>
      <c r="T22" s="361" t="s">
        <v>18</v>
      </c>
      <c r="U22" s="1108" t="s">
        <v>314</v>
      </c>
    </row>
    <row r="23" spans="1:21" ht="18" customHeight="1" thickBot="1">
      <c r="A23" s="1102"/>
      <c r="B23" s="359" t="s">
        <v>6</v>
      </c>
      <c r="C23" s="362">
        <v>1</v>
      </c>
      <c r="D23" s="362">
        <v>2</v>
      </c>
      <c r="E23" s="360">
        <v>1</v>
      </c>
      <c r="F23" s="277">
        <v>2</v>
      </c>
      <c r="G23" s="277">
        <v>3</v>
      </c>
      <c r="H23" s="277">
        <v>2</v>
      </c>
      <c r="I23" s="362">
        <v>2</v>
      </c>
      <c r="J23" s="362">
        <v>3</v>
      </c>
      <c r="K23" s="360">
        <v>0</v>
      </c>
      <c r="L23" s="360">
        <v>0</v>
      </c>
      <c r="M23" s="362">
        <v>1</v>
      </c>
      <c r="N23" s="362">
        <v>3</v>
      </c>
      <c r="O23" s="360">
        <v>0</v>
      </c>
      <c r="P23" s="360">
        <v>0</v>
      </c>
      <c r="Q23" s="711">
        <f t="shared" si="1"/>
        <v>6</v>
      </c>
      <c r="R23" s="711">
        <f t="shared" si="1"/>
        <v>11</v>
      </c>
      <c r="S23" s="712">
        <f t="shared" si="0"/>
        <v>3</v>
      </c>
      <c r="T23" s="361" t="s">
        <v>20</v>
      </c>
      <c r="U23" s="1108"/>
    </row>
    <row r="24" spans="1:21" ht="18" customHeight="1" thickBot="1">
      <c r="A24" s="1099" t="s">
        <v>1203</v>
      </c>
      <c r="B24" s="364" t="s">
        <v>17</v>
      </c>
      <c r="C24" s="365">
        <v>175</v>
      </c>
      <c r="D24" s="365">
        <v>294</v>
      </c>
      <c r="E24" s="365">
        <v>0</v>
      </c>
      <c r="F24" s="275">
        <v>1130</v>
      </c>
      <c r="G24" s="275">
        <v>1231</v>
      </c>
      <c r="H24" s="365">
        <v>0</v>
      </c>
      <c r="I24" s="275">
        <v>535</v>
      </c>
      <c r="J24" s="275">
        <v>516</v>
      </c>
      <c r="K24" s="365">
        <v>0</v>
      </c>
      <c r="L24" s="365">
        <v>0</v>
      </c>
      <c r="M24" s="275">
        <v>655</v>
      </c>
      <c r="N24" s="275">
        <v>512</v>
      </c>
      <c r="O24" s="365">
        <v>0</v>
      </c>
      <c r="P24" s="365">
        <v>0</v>
      </c>
      <c r="Q24" s="713">
        <f t="shared" si="1"/>
        <v>2495</v>
      </c>
      <c r="R24" s="713">
        <f>SUM(D24+G24+J24+L24+N24+P24)</f>
        <v>2553</v>
      </c>
      <c r="S24" s="713">
        <f t="shared" si="0"/>
        <v>0</v>
      </c>
      <c r="T24" s="366" t="s">
        <v>18</v>
      </c>
      <c r="U24" s="1107" t="s">
        <v>520</v>
      </c>
    </row>
    <row r="25" spans="1:21" ht="18" customHeight="1">
      <c r="A25" s="1100"/>
      <c r="B25" s="370" t="s">
        <v>6</v>
      </c>
      <c r="C25" s="371">
        <v>1</v>
      </c>
      <c r="D25" s="371">
        <v>4</v>
      </c>
      <c r="E25" s="371">
        <v>0</v>
      </c>
      <c r="F25" s="302">
        <v>5</v>
      </c>
      <c r="G25" s="302">
        <v>5</v>
      </c>
      <c r="H25" s="371">
        <v>0</v>
      </c>
      <c r="I25" s="302">
        <v>5</v>
      </c>
      <c r="J25" s="302">
        <v>4</v>
      </c>
      <c r="K25" s="371">
        <v>0</v>
      </c>
      <c r="L25" s="371">
        <v>0</v>
      </c>
      <c r="M25" s="302">
        <v>4</v>
      </c>
      <c r="N25" s="302">
        <v>4</v>
      </c>
      <c r="O25" s="371">
        <v>0</v>
      </c>
      <c r="P25" s="371">
        <v>0</v>
      </c>
      <c r="Q25" s="714">
        <f t="shared" si="1"/>
        <v>15</v>
      </c>
      <c r="R25" s="714">
        <f t="shared" si="1"/>
        <v>17</v>
      </c>
      <c r="S25" s="714">
        <f t="shared" si="0"/>
        <v>0</v>
      </c>
      <c r="T25" s="372" t="s">
        <v>20</v>
      </c>
      <c r="U25" s="1109"/>
    </row>
    <row r="26" spans="1:21" ht="24.75" customHeight="1" thickBot="1">
      <c r="A26" s="1094" t="s">
        <v>7</v>
      </c>
      <c r="B26" s="373" t="s">
        <v>17</v>
      </c>
      <c r="C26" s="374">
        <f t="shared" ref="C26:S27" si="2">SUM(C10+C12+C14+C16+C18+C20+C22+C24)</f>
        <v>4054</v>
      </c>
      <c r="D26" s="374">
        <f t="shared" si="2"/>
        <v>4635</v>
      </c>
      <c r="E26" s="374">
        <f t="shared" si="2"/>
        <v>55</v>
      </c>
      <c r="F26" s="374">
        <f t="shared" si="2"/>
        <v>27798</v>
      </c>
      <c r="G26" s="374">
        <f t="shared" si="2"/>
        <v>30158</v>
      </c>
      <c r="H26" s="374">
        <f t="shared" si="2"/>
        <v>206</v>
      </c>
      <c r="I26" s="374">
        <f t="shared" si="2"/>
        <v>13904</v>
      </c>
      <c r="J26" s="374">
        <f t="shared" si="2"/>
        <v>15157</v>
      </c>
      <c r="K26" s="374">
        <f t="shared" si="2"/>
        <v>59</v>
      </c>
      <c r="L26" s="374">
        <f t="shared" si="2"/>
        <v>0</v>
      </c>
      <c r="M26" s="374">
        <f t="shared" si="2"/>
        <v>13009</v>
      </c>
      <c r="N26" s="374">
        <f t="shared" si="2"/>
        <v>14779</v>
      </c>
      <c r="O26" s="374">
        <f t="shared" si="2"/>
        <v>705</v>
      </c>
      <c r="P26" s="374">
        <f t="shared" si="2"/>
        <v>109</v>
      </c>
      <c r="Q26" s="374">
        <f t="shared" si="2"/>
        <v>59529</v>
      </c>
      <c r="R26" s="374">
        <f t="shared" si="2"/>
        <v>64838</v>
      </c>
      <c r="S26" s="374">
        <f t="shared" si="2"/>
        <v>261</v>
      </c>
      <c r="T26" s="375" t="s">
        <v>18</v>
      </c>
      <c r="U26" s="1110" t="s">
        <v>26</v>
      </c>
    </row>
    <row r="27" spans="1:21" ht="24.75" customHeight="1">
      <c r="A27" s="1095"/>
      <c r="B27" s="367" t="s">
        <v>6</v>
      </c>
      <c r="C27" s="368">
        <f>SUM(C11+C13+C15+C17+C19+C21+C23+C25)</f>
        <v>30</v>
      </c>
      <c r="D27" s="368">
        <f t="shared" si="2"/>
        <v>36</v>
      </c>
      <c r="E27" s="368">
        <f t="shared" si="2"/>
        <v>3</v>
      </c>
      <c r="F27" s="368">
        <f t="shared" si="2"/>
        <v>60</v>
      </c>
      <c r="G27" s="368">
        <f t="shared" si="2"/>
        <v>55</v>
      </c>
      <c r="H27" s="368">
        <f t="shared" si="2"/>
        <v>3</v>
      </c>
      <c r="I27" s="368">
        <f t="shared" si="2"/>
        <v>33</v>
      </c>
      <c r="J27" s="368">
        <f t="shared" si="2"/>
        <v>32</v>
      </c>
      <c r="K27" s="368">
        <f t="shared" si="2"/>
        <v>1</v>
      </c>
      <c r="L27" s="368">
        <f t="shared" si="2"/>
        <v>0</v>
      </c>
      <c r="M27" s="368">
        <f t="shared" si="2"/>
        <v>31</v>
      </c>
      <c r="N27" s="368">
        <f t="shared" si="2"/>
        <v>32</v>
      </c>
      <c r="O27" s="368">
        <f t="shared" si="2"/>
        <v>3</v>
      </c>
      <c r="P27" s="368">
        <f t="shared" si="2"/>
        <v>1</v>
      </c>
      <c r="Q27" s="368">
        <f t="shared" si="2"/>
        <v>158</v>
      </c>
      <c r="R27" s="368">
        <f t="shared" si="2"/>
        <v>156</v>
      </c>
      <c r="S27" s="368">
        <f t="shared" si="2"/>
        <v>6</v>
      </c>
      <c r="T27" s="369" t="s">
        <v>20</v>
      </c>
      <c r="U27" s="1111"/>
    </row>
    <row r="29" spans="1:21">
      <c r="C29" s="182">
        <v>4155</v>
      </c>
      <c r="D29" s="182">
        <v>4732</v>
      </c>
      <c r="E29" s="182">
        <v>53</v>
      </c>
      <c r="F29" s="182">
        <v>27219</v>
      </c>
      <c r="G29" s="182">
        <v>29334</v>
      </c>
      <c r="H29" s="182">
        <v>124</v>
      </c>
    </row>
    <row r="30" spans="1:21">
      <c r="C30" s="627">
        <f>SUM(C26-C29)</f>
        <v>-101</v>
      </c>
      <c r="D30" s="627">
        <f>SUM(D26-D29)</f>
        <v>-97</v>
      </c>
      <c r="F30" s="182">
        <v>27309</v>
      </c>
      <c r="G30" s="182">
        <v>29368</v>
      </c>
    </row>
    <row r="31" spans="1:21">
      <c r="F31" s="182">
        <f>SUM(F30-F29)</f>
        <v>90</v>
      </c>
      <c r="G31" s="182">
        <f>SUM(G30-G29)</f>
        <v>34</v>
      </c>
    </row>
  </sheetData>
  <mergeCells count="38">
    <mergeCell ref="U20:U21"/>
    <mergeCell ref="U22:U23"/>
    <mergeCell ref="U24:U25"/>
    <mergeCell ref="U26:U27"/>
    <mergeCell ref="U10:U11"/>
    <mergeCell ref="U12:U13"/>
    <mergeCell ref="U14:U15"/>
    <mergeCell ref="U16:U17"/>
    <mergeCell ref="U18:U19"/>
    <mergeCell ref="A1:U1"/>
    <mergeCell ref="A2:U2"/>
    <mergeCell ref="A3:U3"/>
    <mergeCell ref="A4:U4"/>
    <mergeCell ref="O6:P6"/>
    <mergeCell ref="Q6:S6"/>
    <mergeCell ref="T6:U9"/>
    <mergeCell ref="O7:P7"/>
    <mergeCell ref="Q7:S7"/>
    <mergeCell ref="F6:H6"/>
    <mergeCell ref="F7:H7"/>
    <mergeCell ref="I6:J6"/>
    <mergeCell ref="I7:J7"/>
    <mergeCell ref="M6:N6"/>
    <mergeCell ref="C6:E6"/>
    <mergeCell ref="C7:E7"/>
    <mergeCell ref="A26:A27"/>
    <mergeCell ref="A6:B9"/>
    <mergeCell ref="M7:N7"/>
    <mergeCell ref="K6:L6"/>
    <mergeCell ref="K7:L7"/>
    <mergeCell ref="A24:A25"/>
    <mergeCell ref="A10:A11"/>
    <mergeCell ref="A14:A15"/>
    <mergeCell ref="A18:A19"/>
    <mergeCell ref="A22:A23"/>
    <mergeCell ref="A20:A21"/>
    <mergeCell ref="A16:A17"/>
    <mergeCell ref="A12:A13"/>
  </mergeCells>
  <phoneticPr fontId="19" type="noConversion"/>
  <printOptions horizontalCentered="1" verticalCentered="1"/>
  <pageMargins left="0" right="0" top="0" bottom="0" header="0" footer="0"/>
  <pageSetup paperSize="9" scale="77"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showGridLines="0" rightToLeft="1" view="pageBreakPreview" zoomScaleNormal="100" zoomScaleSheetLayoutView="100" workbookViewId="0">
      <selection activeCell="O11" sqref="O11"/>
    </sheetView>
  </sheetViews>
  <sheetFormatPr defaultColWidth="9.140625" defaultRowHeight="12.75"/>
  <cols>
    <col min="1" max="1" width="25.7109375" style="187" customWidth="1"/>
    <col min="2" max="9" width="9.7109375" style="187" customWidth="1"/>
    <col min="10" max="10" width="10.7109375" style="187" customWidth="1"/>
    <col min="11" max="11" width="26.140625" style="187" customWidth="1"/>
    <col min="12" max="16384" width="9.140625" style="185"/>
  </cols>
  <sheetData>
    <row r="1" spans="1:14" s="17" customFormat="1" ht="20.100000000000001" customHeight="1">
      <c r="A1" s="925" t="s">
        <v>1027</v>
      </c>
      <c r="B1" s="925"/>
      <c r="C1" s="925"/>
      <c r="D1" s="925"/>
      <c r="E1" s="925"/>
      <c r="F1" s="925"/>
      <c r="G1" s="925"/>
      <c r="H1" s="925"/>
      <c r="I1" s="925"/>
      <c r="J1" s="925"/>
      <c r="K1" s="925"/>
    </row>
    <row r="2" spans="1:14" s="18" customFormat="1" ht="20.100000000000001" customHeight="1">
      <c r="A2" s="928" t="s">
        <v>1216</v>
      </c>
      <c r="B2" s="928"/>
      <c r="C2" s="928"/>
      <c r="D2" s="928"/>
      <c r="E2" s="928"/>
      <c r="F2" s="928"/>
      <c r="G2" s="928"/>
      <c r="H2" s="928"/>
      <c r="I2" s="928"/>
      <c r="J2" s="928"/>
      <c r="K2" s="928"/>
    </row>
    <row r="3" spans="1:14" s="17" customFormat="1" ht="31.5" customHeight="1">
      <c r="A3" s="912" t="s">
        <v>932</v>
      </c>
      <c r="B3" s="912"/>
      <c r="C3" s="912"/>
      <c r="D3" s="912"/>
      <c r="E3" s="912"/>
      <c r="F3" s="912"/>
      <c r="G3" s="912"/>
      <c r="H3" s="912"/>
      <c r="I3" s="912"/>
      <c r="J3" s="912"/>
      <c r="K3" s="912"/>
    </row>
    <row r="4" spans="1:14" s="17" customFormat="1" ht="20.100000000000001" customHeight="1">
      <c r="A4" s="913" t="s">
        <v>1213</v>
      </c>
      <c r="B4" s="913"/>
      <c r="C4" s="913"/>
      <c r="D4" s="913"/>
      <c r="E4" s="913"/>
      <c r="F4" s="913"/>
      <c r="G4" s="913"/>
      <c r="H4" s="913"/>
      <c r="I4" s="913"/>
      <c r="J4" s="913"/>
      <c r="K4" s="913"/>
    </row>
    <row r="5" spans="1:14" s="17" customFormat="1" ht="20.100000000000001" customHeight="1">
      <c r="A5" s="10" t="s">
        <v>1210</v>
      </c>
      <c r="B5" s="13"/>
      <c r="C5" s="13"/>
      <c r="D5" s="13"/>
      <c r="E5" s="13"/>
      <c r="F5" s="13"/>
      <c r="G5" s="13"/>
      <c r="H5" s="13"/>
      <c r="I5" s="13"/>
      <c r="J5" s="13"/>
      <c r="K5" s="24" t="s">
        <v>549</v>
      </c>
    </row>
    <row r="6" spans="1:14" s="183" customFormat="1" ht="25.5" customHeight="1" thickBot="1">
      <c r="A6" s="1113" t="s">
        <v>802</v>
      </c>
      <c r="B6" s="922" t="s">
        <v>1013</v>
      </c>
      <c r="C6" s="922"/>
      <c r="D6" s="922"/>
      <c r="E6" s="922" t="s">
        <v>1014</v>
      </c>
      <c r="F6" s="922"/>
      <c r="G6" s="922"/>
      <c r="H6" s="922" t="s">
        <v>377</v>
      </c>
      <c r="I6" s="922"/>
      <c r="J6" s="922"/>
      <c r="K6" s="1115" t="s">
        <v>301</v>
      </c>
    </row>
    <row r="7" spans="1:14" s="183" customFormat="1" ht="25.5" customHeight="1" thickTop="1">
      <c r="A7" s="1114"/>
      <c r="B7" s="381" t="s">
        <v>626</v>
      </c>
      <c r="C7" s="381" t="s">
        <v>627</v>
      </c>
      <c r="D7" s="381" t="s">
        <v>381</v>
      </c>
      <c r="E7" s="381" t="s">
        <v>626</v>
      </c>
      <c r="F7" s="381" t="s">
        <v>627</v>
      </c>
      <c r="G7" s="381" t="s">
        <v>381</v>
      </c>
      <c r="H7" s="381" t="s">
        <v>626</v>
      </c>
      <c r="I7" s="381" t="s">
        <v>627</v>
      </c>
      <c r="J7" s="382" t="s">
        <v>380</v>
      </c>
      <c r="K7" s="1116"/>
      <c r="N7" s="266"/>
    </row>
    <row r="8" spans="1:14" ht="27" customHeight="1" thickBot="1">
      <c r="A8" s="554" t="s">
        <v>518</v>
      </c>
      <c r="B8" s="308">
        <v>0</v>
      </c>
      <c r="C8" s="308">
        <v>595</v>
      </c>
      <c r="D8" s="309">
        <f t="shared" ref="D8:D15" si="0">SUM(B8:C8)</f>
        <v>595</v>
      </c>
      <c r="E8" s="308">
        <v>0</v>
      </c>
      <c r="F8" s="308">
        <v>354</v>
      </c>
      <c r="G8" s="309">
        <f t="shared" ref="G8:G15" si="1">SUM(E8:F8)</f>
        <v>354</v>
      </c>
      <c r="H8" s="309">
        <f t="shared" ref="H8:I15" si="2">SUM(B8+E8)</f>
        <v>0</v>
      </c>
      <c r="I8" s="309">
        <f t="shared" si="2"/>
        <v>949</v>
      </c>
      <c r="J8" s="309">
        <f t="shared" ref="J8:J15" si="3">SUM(H8:I8)</f>
        <v>949</v>
      </c>
      <c r="K8" s="555" t="s">
        <v>339</v>
      </c>
    </row>
    <row r="9" spans="1:14" ht="27" customHeight="1" thickBot="1">
      <c r="A9" s="433" t="s">
        <v>1028</v>
      </c>
      <c r="B9" s="275">
        <v>51</v>
      </c>
      <c r="C9" s="275">
        <v>2192</v>
      </c>
      <c r="D9" s="276">
        <f t="shared" si="0"/>
        <v>2243</v>
      </c>
      <c r="E9" s="275">
        <v>899</v>
      </c>
      <c r="F9" s="275">
        <v>3866</v>
      </c>
      <c r="G9" s="276">
        <f t="shared" si="1"/>
        <v>4765</v>
      </c>
      <c r="H9" s="276">
        <f t="shared" si="2"/>
        <v>950</v>
      </c>
      <c r="I9" s="276">
        <f t="shared" si="2"/>
        <v>6058</v>
      </c>
      <c r="J9" s="276">
        <f t="shared" si="3"/>
        <v>7008</v>
      </c>
      <c r="K9" s="556" t="s">
        <v>299</v>
      </c>
    </row>
    <row r="10" spans="1:14" ht="27" customHeight="1" thickBot="1">
      <c r="A10" s="431" t="s">
        <v>465</v>
      </c>
      <c r="B10" s="277">
        <v>97</v>
      </c>
      <c r="C10" s="277">
        <v>538</v>
      </c>
      <c r="D10" s="310">
        <f t="shared" si="0"/>
        <v>635</v>
      </c>
      <c r="E10" s="277">
        <v>1432</v>
      </c>
      <c r="F10" s="277">
        <v>1052</v>
      </c>
      <c r="G10" s="310">
        <f t="shared" si="1"/>
        <v>2484</v>
      </c>
      <c r="H10" s="310">
        <f t="shared" si="2"/>
        <v>1529</v>
      </c>
      <c r="I10" s="310">
        <f t="shared" si="2"/>
        <v>1590</v>
      </c>
      <c r="J10" s="310">
        <f t="shared" si="3"/>
        <v>3119</v>
      </c>
      <c r="K10" s="557" t="s">
        <v>4</v>
      </c>
    </row>
    <row r="11" spans="1:14" ht="27" customHeight="1" thickBot="1">
      <c r="A11" s="433" t="s">
        <v>1234</v>
      </c>
      <c r="B11" s="275">
        <v>0</v>
      </c>
      <c r="C11" s="275">
        <v>0</v>
      </c>
      <c r="D11" s="276">
        <f t="shared" ref="D11" si="4">SUM(B11:C11)</f>
        <v>0</v>
      </c>
      <c r="E11" s="275">
        <v>22</v>
      </c>
      <c r="F11" s="275">
        <v>0</v>
      </c>
      <c r="G11" s="276">
        <f t="shared" si="1"/>
        <v>22</v>
      </c>
      <c r="H11" s="276">
        <f t="shared" si="2"/>
        <v>22</v>
      </c>
      <c r="I11" s="276">
        <f t="shared" si="2"/>
        <v>0</v>
      </c>
      <c r="J11" s="276">
        <f t="shared" si="3"/>
        <v>22</v>
      </c>
      <c r="K11" s="556" t="s">
        <v>1229</v>
      </c>
    </row>
    <row r="12" spans="1:14" ht="27" customHeight="1" thickBot="1">
      <c r="A12" s="431" t="s">
        <v>193</v>
      </c>
      <c r="B12" s="277">
        <v>60</v>
      </c>
      <c r="C12" s="277">
        <v>390</v>
      </c>
      <c r="D12" s="310">
        <f t="shared" si="0"/>
        <v>450</v>
      </c>
      <c r="E12" s="277">
        <v>1584</v>
      </c>
      <c r="F12" s="277">
        <v>1339</v>
      </c>
      <c r="G12" s="310">
        <f t="shared" si="1"/>
        <v>2923</v>
      </c>
      <c r="H12" s="310">
        <f t="shared" si="2"/>
        <v>1644</v>
      </c>
      <c r="I12" s="310">
        <f t="shared" si="2"/>
        <v>1729</v>
      </c>
      <c r="J12" s="310">
        <f t="shared" si="3"/>
        <v>3373</v>
      </c>
      <c r="K12" s="557" t="s">
        <v>5</v>
      </c>
    </row>
    <row r="13" spans="1:14" ht="27" customHeight="1">
      <c r="A13" s="440" t="s">
        <v>1235</v>
      </c>
      <c r="B13" s="302">
        <v>8</v>
      </c>
      <c r="C13" s="302">
        <v>6</v>
      </c>
      <c r="D13" s="325">
        <f t="shared" si="0"/>
        <v>14</v>
      </c>
      <c r="E13" s="302">
        <v>122</v>
      </c>
      <c r="F13" s="302">
        <v>15</v>
      </c>
      <c r="G13" s="325">
        <f>SUM(E13:F13)</f>
        <v>137</v>
      </c>
      <c r="H13" s="325">
        <f t="shared" si="2"/>
        <v>130</v>
      </c>
      <c r="I13" s="325">
        <f t="shared" si="2"/>
        <v>21</v>
      </c>
      <c r="J13" s="325">
        <f t="shared" si="3"/>
        <v>151</v>
      </c>
      <c r="K13" s="622" t="s">
        <v>757</v>
      </c>
    </row>
    <row r="14" spans="1:14" ht="27" customHeight="1">
      <c r="A14" s="855" t="s">
        <v>126</v>
      </c>
      <c r="B14" s="631">
        <f>SUM(B8:B13)</f>
        <v>216</v>
      </c>
      <c r="C14" s="631">
        <f>SUM(C8:C13)</f>
        <v>3721</v>
      </c>
      <c r="D14" s="631">
        <f>SUM(B14:C14)</f>
        <v>3937</v>
      </c>
      <c r="E14" s="631">
        <f>SUM(E8:E13)</f>
        <v>4059</v>
      </c>
      <c r="F14" s="631">
        <f>SUM(F8:F13)</f>
        <v>6626</v>
      </c>
      <c r="G14" s="631">
        <f>SUM(E14:F14)</f>
        <v>10685</v>
      </c>
      <c r="H14" s="631">
        <f>SUM(B14+E14)</f>
        <v>4275</v>
      </c>
      <c r="I14" s="631">
        <f>SUM(C14+F14)</f>
        <v>10347</v>
      </c>
      <c r="J14" s="631">
        <f>SUM(H14:I14)</f>
        <v>14622</v>
      </c>
      <c r="K14" s="853" t="s">
        <v>32</v>
      </c>
    </row>
    <row r="15" spans="1:14" ht="27" customHeight="1">
      <c r="A15" s="856" t="s">
        <v>278</v>
      </c>
      <c r="B15" s="715">
        <v>545</v>
      </c>
      <c r="C15" s="715">
        <v>5989</v>
      </c>
      <c r="D15" s="715">
        <f t="shared" si="0"/>
        <v>6534</v>
      </c>
      <c r="E15" s="715">
        <v>2225</v>
      </c>
      <c r="F15" s="715">
        <v>2268</v>
      </c>
      <c r="G15" s="715">
        <f t="shared" si="1"/>
        <v>4493</v>
      </c>
      <c r="H15" s="715">
        <f t="shared" si="2"/>
        <v>2770</v>
      </c>
      <c r="I15" s="715">
        <f t="shared" si="2"/>
        <v>8257</v>
      </c>
      <c r="J15" s="715">
        <f t="shared" si="3"/>
        <v>11027</v>
      </c>
      <c r="K15" s="854" t="s">
        <v>127</v>
      </c>
    </row>
    <row r="16" spans="1:14" ht="30" customHeight="1">
      <c r="A16" s="791" t="s">
        <v>30</v>
      </c>
      <c r="B16" s="329">
        <f t="shared" ref="B16:J16" si="5">SUM(B14+B15)</f>
        <v>761</v>
      </c>
      <c r="C16" s="329">
        <f t="shared" si="5"/>
        <v>9710</v>
      </c>
      <c r="D16" s="329">
        <f t="shared" si="5"/>
        <v>10471</v>
      </c>
      <c r="E16" s="329">
        <f t="shared" si="5"/>
        <v>6284</v>
      </c>
      <c r="F16" s="329">
        <f t="shared" si="5"/>
        <v>8894</v>
      </c>
      <c r="G16" s="329">
        <f t="shared" si="5"/>
        <v>15178</v>
      </c>
      <c r="H16" s="329">
        <f t="shared" si="5"/>
        <v>7045</v>
      </c>
      <c r="I16" s="329">
        <f t="shared" si="5"/>
        <v>18604</v>
      </c>
      <c r="J16" s="329">
        <f t="shared" si="5"/>
        <v>25649</v>
      </c>
      <c r="K16" s="842" t="s">
        <v>14</v>
      </c>
    </row>
    <row r="19" spans="1:11" ht="12.75" customHeight="1">
      <c r="A19" s="186"/>
      <c r="B19" s="294"/>
      <c r="C19" s="8"/>
      <c r="D19" s="9"/>
      <c r="F19" s="185"/>
      <c r="G19" s="185"/>
      <c r="H19" s="185"/>
      <c r="I19" s="185"/>
      <c r="J19" s="185"/>
      <c r="K19" s="185"/>
    </row>
    <row r="20" spans="1:11" ht="12.75" customHeight="1">
      <c r="A20" s="186"/>
      <c r="B20" s="186"/>
      <c r="C20" s="186"/>
      <c r="D20" s="186"/>
      <c r="F20" s="185"/>
      <c r="G20" s="185"/>
      <c r="H20" s="185"/>
      <c r="I20" s="185"/>
      <c r="J20" s="185"/>
      <c r="K20" s="185"/>
    </row>
    <row r="21" spans="1:11">
      <c r="A21" s="186"/>
      <c r="B21" s="186"/>
      <c r="C21" s="186"/>
      <c r="D21" s="186"/>
      <c r="E21" s="186"/>
      <c r="F21" s="186"/>
      <c r="G21" s="103"/>
    </row>
    <row r="22" spans="1:11">
      <c r="A22" s="186"/>
      <c r="B22" s="186"/>
      <c r="C22" s="186"/>
      <c r="D22" s="186"/>
      <c r="E22" s="186"/>
      <c r="F22" s="186"/>
      <c r="G22" s="103"/>
    </row>
    <row r="23" spans="1:11">
      <c r="A23" s="186"/>
      <c r="B23" s="186"/>
      <c r="C23" s="186"/>
      <c r="D23" s="186"/>
      <c r="E23" s="186"/>
      <c r="F23" s="186"/>
      <c r="G23" s="103"/>
    </row>
    <row r="24" spans="1:11">
      <c r="A24" s="186"/>
      <c r="B24" s="186"/>
      <c r="C24" s="186"/>
      <c r="D24" s="186"/>
      <c r="E24" s="186"/>
      <c r="F24" s="186"/>
      <c r="G24" s="103"/>
    </row>
    <row r="25" spans="1:11">
      <c r="A25" s="186"/>
      <c r="B25" s="186"/>
      <c r="C25" s="186"/>
      <c r="D25" s="186"/>
      <c r="E25" s="186"/>
      <c r="F25" s="186"/>
      <c r="G25" s="103"/>
    </row>
  </sheetData>
  <mergeCells count="9">
    <mergeCell ref="A1:K1"/>
    <mergeCell ref="A6:A7"/>
    <mergeCell ref="B6:D6"/>
    <mergeCell ref="E6:G6"/>
    <mergeCell ref="K6:K7"/>
    <mergeCell ref="A4:K4"/>
    <mergeCell ref="A3:K3"/>
    <mergeCell ref="A2:K2"/>
    <mergeCell ref="H6:J6"/>
  </mergeCells>
  <printOptions horizontalCentered="1" verticalCentered="1"/>
  <pageMargins left="0" right="0" top="0" bottom="0" header="0" footer="0"/>
  <pageSetup paperSize="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showGridLines="0" rightToLeft="1" view="pageBreakPreview" zoomScaleNormal="100" zoomScaleSheetLayoutView="100" workbookViewId="0">
      <selection activeCell="B17" sqref="B17"/>
    </sheetView>
  </sheetViews>
  <sheetFormatPr defaultColWidth="9.140625" defaultRowHeight="14.25"/>
  <cols>
    <col min="1" max="1" width="15.140625" style="103" customWidth="1"/>
    <col min="2" max="2" width="11.140625" style="190" customWidth="1"/>
    <col min="3" max="7" width="14.28515625" style="103" customWidth="1"/>
    <col min="8" max="8" width="11.42578125" style="103" customWidth="1"/>
    <col min="9" max="9" width="16.140625" style="103" customWidth="1"/>
    <col min="10" max="16384" width="9.140625" style="11"/>
  </cols>
  <sheetData>
    <row r="1" spans="1:14" s="26" customFormat="1" ht="20.100000000000001" customHeight="1">
      <c r="A1" s="925" t="s">
        <v>286</v>
      </c>
      <c r="B1" s="925"/>
      <c r="C1" s="925"/>
      <c r="D1" s="925"/>
      <c r="E1" s="925"/>
      <c r="F1" s="925"/>
      <c r="G1" s="925"/>
      <c r="H1" s="925"/>
      <c r="I1" s="925"/>
    </row>
    <row r="2" spans="1:14" s="27" customFormat="1" ht="20.100000000000001" customHeight="1">
      <c r="A2" s="928" t="s">
        <v>1214</v>
      </c>
      <c r="B2" s="928"/>
      <c r="C2" s="928"/>
      <c r="D2" s="928"/>
      <c r="E2" s="928"/>
      <c r="F2" s="928"/>
      <c r="G2" s="928"/>
      <c r="H2" s="928"/>
      <c r="I2" s="928"/>
    </row>
    <row r="3" spans="1:14" s="26" customFormat="1" ht="20.100000000000001" customHeight="1">
      <c r="A3" s="912" t="s">
        <v>285</v>
      </c>
      <c r="B3" s="912"/>
      <c r="C3" s="912"/>
      <c r="D3" s="912"/>
      <c r="E3" s="912"/>
      <c r="F3" s="912"/>
      <c r="G3" s="912"/>
      <c r="H3" s="912"/>
      <c r="I3" s="912"/>
    </row>
    <row r="4" spans="1:14" s="26" customFormat="1" ht="20.100000000000001" customHeight="1">
      <c r="A4" s="913" t="s">
        <v>1215</v>
      </c>
      <c r="B4" s="913"/>
      <c r="C4" s="913"/>
      <c r="D4" s="913"/>
      <c r="E4" s="913"/>
      <c r="F4" s="913"/>
      <c r="G4" s="913"/>
      <c r="H4" s="913"/>
      <c r="I4" s="913"/>
    </row>
    <row r="5" spans="1:14" ht="20.100000000000001" customHeight="1">
      <c r="A5" s="10" t="s">
        <v>550</v>
      </c>
      <c r="B5" s="188"/>
      <c r="C5" s="189"/>
      <c r="D5" s="189"/>
      <c r="E5" s="189"/>
      <c r="F5" s="189"/>
      <c r="G5" s="189"/>
      <c r="H5" s="189"/>
      <c r="I5" s="24" t="s">
        <v>551</v>
      </c>
    </row>
    <row r="6" spans="1:14" s="183" customFormat="1" ht="22.5" customHeight="1" thickBot="1">
      <c r="A6" s="1122" t="s">
        <v>803</v>
      </c>
      <c r="B6" s="1122"/>
      <c r="C6" s="1131" t="s">
        <v>597</v>
      </c>
      <c r="D6" s="1131" t="s">
        <v>643</v>
      </c>
      <c r="E6" s="1131" t="s">
        <v>960</v>
      </c>
      <c r="F6" s="1128" t="s">
        <v>1140</v>
      </c>
      <c r="G6" s="1128" t="s">
        <v>1213</v>
      </c>
      <c r="H6" s="1125" t="s">
        <v>804</v>
      </c>
      <c r="I6" s="1125"/>
    </row>
    <row r="7" spans="1:14" s="183" customFormat="1" ht="22.5" customHeight="1" thickTop="1" thickBot="1">
      <c r="A7" s="1123"/>
      <c r="B7" s="1123"/>
      <c r="C7" s="1132"/>
      <c r="D7" s="1132"/>
      <c r="E7" s="1132"/>
      <c r="F7" s="1129"/>
      <c r="G7" s="1129"/>
      <c r="H7" s="1126"/>
      <c r="I7" s="1126"/>
    </row>
    <row r="8" spans="1:14" s="183" customFormat="1" ht="22.5" customHeight="1" thickTop="1">
      <c r="A8" s="1124"/>
      <c r="B8" s="1124"/>
      <c r="C8" s="1133"/>
      <c r="D8" s="1133"/>
      <c r="E8" s="1133"/>
      <c r="F8" s="1130"/>
      <c r="G8" s="1130"/>
      <c r="H8" s="1127"/>
      <c r="I8" s="1127"/>
      <c r="M8" s="183">
        <v>148</v>
      </c>
      <c r="N8" s="183">
        <v>128</v>
      </c>
    </row>
    <row r="9" spans="1:14" ht="21.75" customHeight="1" thickBot="1">
      <c r="A9" s="956" t="s">
        <v>930</v>
      </c>
      <c r="B9" s="692" t="s">
        <v>9</v>
      </c>
      <c r="C9" s="308">
        <v>6519</v>
      </c>
      <c r="D9" s="308">
        <v>6156</v>
      </c>
      <c r="E9" s="308">
        <v>6222</v>
      </c>
      <c r="F9" s="308">
        <v>5665</v>
      </c>
      <c r="G9" s="308">
        <v>6276</v>
      </c>
      <c r="H9" s="693" t="s">
        <v>532</v>
      </c>
      <c r="I9" s="944" t="s">
        <v>1347</v>
      </c>
      <c r="M9" s="11">
        <v>6128</v>
      </c>
      <c r="N9" s="11">
        <v>4000</v>
      </c>
    </row>
    <row r="10" spans="1:14" ht="21.75" customHeight="1" thickBot="1">
      <c r="A10" s="914"/>
      <c r="B10" s="480" t="s">
        <v>531</v>
      </c>
      <c r="C10" s="339">
        <v>4298</v>
      </c>
      <c r="D10" s="339">
        <v>4070</v>
      </c>
      <c r="E10" s="339">
        <v>3860</v>
      </c>
      <c r="F10" s="339">
        <v>3644</v>
      </c>
      <c r="G10" s="339">
        <v>4128</v>
      </c>
      <c r="H10" s="479" t="s">
        <v>533</v>
      </c>
      <c r="I10" s="911"/>
    </row>
    <row r="11" spans="1:14" ht="21.75" customHeight="1" thickBot="1">
      <c r="A11" s="914"/>
      <c r="B11" s="695" t="s">
        <v>7</v>
      </c>
      <c r="C11" s="389">
        <f t="shared" ref="C11" si="0">SUM(C10+C9)</f>
        <v>10817</v>
      </c>
      <c r="D11" s="389">
        <f>SUM(D10+D9)</f>
        <v>10226</v>
      </c>
      <c r="E11" s="389">
        <f t="shared" ref="E11:G11" si="1">SUM(E10+E9)</f>
        <v>10082</v>
      </c>
      <c r="F11" s="389">
        <f t="shared" si="1"/>
        <v>9309</v>
      </c>
      <c r="G11" s="389">
        <f t="shared" si="1"/>
        <v>10404</v>
      </c>
      <c r="H11" s="696" t="s">
        <v>8</v>
      </c>
      <c r="I11" s="911"/>
    </row>
    <row r="12" spans="1:14" ht="21.75" customHeight="1" thickBot="1">
      <c r="A12" s="921" t="s">
        <v>931</v>
      </c>
      <c r="B12" s="334" t="s">
        <v>9</v>
      </c>
      <c r="C12" s="335">
        <v>89555</v>
      </c>
      <c r="D12" s="335">
        <v>95197</v>
      </c>
      <c r="E12" s="335">
        <v>98914</v>
      </c>
      <c r="F12" s="335">
        <v>100419</v>
      </c>
      <c r="G12" s="335">
        <v>104144</v>
      </c>
      <c r="H12" s="337" t="s">
        <v>532</v>
      </c>
      <c r="I12" s="919" t="s">
        <v>1348</v>
      </c>
      <c r="M12" s="11">
        <v>2359</v>
      </c>
      <c r="N12" s="11">
        <v>1893</v>
      </c>
    </row>
    <row r="13" spans="1:14" ht="21.75" customHeight="1" thickBot="1">
      <c r="A13" s="921"/>
      <c r="B13" s="685" t="s">
        <v>531</v>
      </c>
      <c r="C13" s="302">
        <v>80276</v>
      </c>
      <c r="D13" s="302">
        <v>85335</v>
      </c>
      <c r="E13" s="302">
        <v>88878</v>
      </c>
      <c r="F13" s="302">
        <v>90289</v>
      </c>
      <c r="G13" s="302">
        <v>93482</v>
      </c>
      <c r="H13" s="686" t="s">
        <v>533</v>
      </c>
      <c r="I13" s="919"/>
      <c r="M13" s="11">
        <v>15235</v>
      </c>
      <c r="N13" s="11">
        <v>14513</v>
      </c>
    </row>
    <row r="14" spans="1:14" ht="21.75" customHeight="1">
      <c r="A14" s="931"/>
      <c r="B14" s="340" t="s">
        <v>7</v>
      </c>
      <c r="C14" s="390">
        <f t="shared" ref="C14" si="2">SUM(C13+C12)</f>
        <v>169831</v>
      </c>
      <c r="D14" s="390">
        <f>SUM(D13+D12)</f>
        <v>180532</v>
      </c>
      <c r="E14" s="390">
        <f t="shared" ref="E14:G14" si="3">SUM(E13+E12)</f>
        <v>187792</v>
      </c>
      <c r="F14" s="390">
        <f t="shared" si="3"/>
        <v>190708</v>
      </c>
      <c r="G14" s="390">
        <f t="shared" si="3"/>
        <v>197626</v>
      </c>
      <c r="H14" s="341" t="s">
        <v>8</v>
      </c>
      <c r="I14" s="935"/>
      <c r="M14" s="11">
        <v>86261</v>
      </c>
      <c r="N14" s="11">
        <v>77076</v>
      </c>
    </row>
    <row r="15" spans="1:14" ht="21.75" customHeight="1" thickBot="1">
      <c r="A15" s="1094" t="s">
        <v>1386</v>
      </c>
      <c r="B15" s="387" t="s">
        <v>9</v>
      </c>
      <c r="C15" s="326">
        <f t="shared" ref="C15:D17" si="4">SUM(C12+C9)</f>
        <v>96074</v>
      </c>
      <c r="D15" s="326">
        <f t="shared" si="4"/>
        <v>101353</v>
      </c>
      <c r="E15" s="326">
        <f>SUM(E12+E9)</f>
        <v>105136</v>
      </c>
      <c r="F15" s="326">
        <f t="shared" ref="F15:G17" si="5">SUM(F12+F9)</f>
        <v>106084</v>
      </c>
      <c r="G15" s="326">
        <f t="shared" si="5"/>
        <v>110420</v>
      </c>
      <c r="H15" s="388" t="s">
        <v>532</v>
      </c>
      <c r="I15" s="1110" t="s">
        <v>512</v>
      </c>
      <c r="M15" s="11">
        <v>289</v>
      </c>
    </row>
    <row r="16" spans="1:14" ht="21.75" customHeight="1" thickBot="1">
      <c r="A16" s="1134"/>
      <c r="B16" s="588" t="s">
        <v>531</v>
      </c>
      <c r="C16" s="589">
        <f t="shared" si="4"/>
        <v>84574</v>
      </c>
      <c r="D16" s="589">
        <f t="shared" si="4"/>
        <v>89405</v>
      </c>
      <c r="E16" s="589">
        <f>SUM(E13+E10)</f>
        <v>92738</v>
      </c>
      <c r="F16" s="589">
        <f t="shared" si="5"/>
        <v>93933</v>
      </c>
      <c r="G16" s="589">
        <f t="shared" si="5"/>
        <v>97610</v>
      </c>
      <c r="H16" s="590" t="s">
        <v>533</v>
      </c>
      <c r="I16" s="1117"/>
    </row>
    <row r="17" spans="1:10" ht="21.75" customHeight="1">
      <c r="A17" s="1095"/>
      <c r="B17" s="591" t="s">
        <v>15</v>
      </c>
      <c r="C17" s="383">
        <f t="shared" si="4"/>
        <v>180648</v>
      </c>
      <c r="D17" s="383">
        <f t="shared" si="4"/>
        <v>190758</v>
      </c>
      <c r="E17" s="383">
        <f>SUM(E14+E11)</f>
        <v>197874</v>
      </c>
      <c r="F17" s="383">
        <f t="shared" si="5"/>
        <v>200017</v>
      </c>
      <c r="G17" s="383">
        <f t="shared" si="5"/>
        <v>208030</v>
      </c>
      <c r="H17" s="592" t="s">
        <v>8</v>
      </c>
      <c r="I17" s="1111"/>
    </row>
    <row r="18" spans="1:10" ht="15" customHeight="1">
      <c r="A18" s="1118" t="s">
        <v>805</v>
      </c>
      <c r="B18" s="1118"/>
      <c r="C18" s="1118"/>
      <c r="D18" s="267"/>
      <c r="E18" s="1119" t="s">
        <v>806</v>
      </c>
      <c r="F18" s="1119"/>
      <c r="G18" s="1119"/>
      <c r="H18" s="1119"/>
      <c r="I18" s="1120"/>
    </row>
    <row r="19" spans="1:10" ht="15" customHeight="1">
      <c r="A19" s="996" t="s">
        <v>1029</v>
      </c>
      <c r="B19" s="996"/>
      <c r="C19" s="996"/>
      <c r="D19" s="996"/>
      <c r="E19" s="1121" t="s">
        <v>807</v>
      </c>
      <c r="F19" s="1121"/>
      <c r="G19" s="1121"/>
      <c r="H19" s="1121"/>
      <c r="I19" s="1121"/>
    </row>
    <row r="20" spans="1:10" ht="12.75">
      <c r="A20" s="186"/>
      <c r="B20" s="8"/>
      <c r="D20" s="187"/>
      <c r="E20" s="187"/>
      <c r="F20" s="187"/>
      <c r="G20" s="187"/>
      <c r="H20" s="187"/>
      <c r="I20" s="187"/>
      <c r="J20" s="187"/>
    </row>
    <row r="21" spans="1:10" ht="12.75">
      <c r="A21" s="186"/>
      <c r="B21" s="186"/>
      <c r="D21" s="187"/>
      <c r="E21" s="187"/>
      <c r="F21" s="187"/>
      <c r="G21" s="187"/>
      <c r="H21" s="187"/>
      <c r="I21" s="187"/>
      <c r="J21" s="187"/>
    </row>
    <row r="22" spans="1:10" ht="12.75">
      <c r="A22" s="186"/>
      <c r="B22" s="186"/>
      <c r="D22" s="187"/>
      <c r="E22" s="187"/>
      <c r="F22" s="187"/>
      <c r="G22" s="187"/>
      <c r="H22" s="187"/>
      <c r="I22" s="187"/>
      <c r="J22" s="187"/>
    </row>
    <row r="23" spans="1:10" ht="12.75">
      <c r="A23" s="186"/>
      <c r="B23" s="186"/>
      <c r="D23" s="187"/>
      <c r="E23" s="187"/>
      <c r="F23" s="187"/>
      <c r="G23" s="187"/>
      <c r="H23" s="187"/>
      <c r="I23" s="187"/>
      <c r="J23" s="187"/>
    </row>
    <row r="24" spans="1:10" ht="12.75">
      <c r="A24" s="186"/>
      <c r="B24" s="186"/>
      <c r="D24" s="187"/>
      <c r="E24" s="187"/>
      <c r="F24" s="187"/>
      <c r="G24" s="187"/>
      <c r="H24" s="187"/>
      <c r="I24" s="187"/>
      <c r="J24" s="187"/>
    </row>
    <row r="25" spans="1:10" ht="12.75">
      <c r="A25" s="186"/>
      <c r="B25" s="186"/>
      <c r="D25" s="187"/>
      <c r="E25" s="187"/>
      <c r="F25" s="187"/>
      <c r="G25" s="187"/>
      <c r="H25" s="187"/>
      <c r="I25" s="187"/>
      <c r="J25" s="187"/>
    </row>
    <row r="26" spans="1:10" ht="12.75">
      <c r="A26" s="186"/>
      <c r="B26" s="186"/>
      <c r="D26" s="187"/>
      <c r="E26" s="187"/>
      <c r="F26" s="187"/>
      <c r="G26" s="187"/>
      <c r="H26" s="187"/>
      <c r="I26" s="187"/>
      <c r="J26" s="187"/>
    </row>
    <row r="27" spans="1:10">
      <c r="C27" s="11"/>
      <c r="D27" s="11"/>
      <c r="E27" s="11"/>
      <c r="F27" s="11"/>
      <c r="G27" s="11"/>
      <c r="H27" s="11"/>
      <c r="I27" s="11"/>
    </row>
    <row r="28" spans="1:10">
      <c r="C28" s="11"/>
      <c r="D28" s="11"/>
      <c r="E28" s="11"/>
      <c r="F28" s="11"/>
      <c r="G28" s="11"/>
      <c r="H28" s="11"/>
      <c r="I28" s="11"/>
    </row>
    <row r="29" spans="1:10">
      <c r="C29" s="11"/>
      <c r="D29" s="11"/>
      <c r="E29" s="11"/>
      <c r="F29" s="11"/>
      <c r="G29" s="11"/>
      <c r="H29" s="11"/>
      <c r="I29" s="11"/>
    </row>
    <row r="30" spans="1:10">
      <c r="C30" s="11"/>
      <c r="D30" s="11"/>
      <c r="E30" s="11"/>
      <c r="F30" s="11"/>
      <c r="G30" s="11"/>
      <c r="H30" s="11"/>
      <c r="I30" s="11"/>
    </row>
  </sheetData>
  <mergeCells count="21">
    <mergeCell ref="A18:C18"/>
    <mergeCell ref="A19:D19"/>
    <mergeCell ref="E18:I18"/>
    <mergeCell ref="E19:I19"/>
    <mergeCell ref="A1:I1"/>
    <mergeCell ref="A2:I2"/>
    <mergeCell ref="A3:I3"/>
    <mergeCell ref="A4:I4"/>
    <mergeCell ref="A6:B8"/>
    <mergeCell ref="H6:I8"/>
    <mergeCell ref="G6:G8"/>
    <mergeCell ref="C6:C8"/>
    <mergeCell ref="D6:D8"/>
    <mergeCell ref="E6:E8"/>
    <mergeCell ref="F6:F8"/>
    <mergeCell ref="A15:A17"/>
    <mergeCell ref="I15:I17"/>
    <mergeCell ref="A9:A11"/>
    <mergeCell ref="I9:I11"/>
    <mergeCell ref="A12:A14"/>
    <mergeCell ref="I12:I14"/>
  </mergeCells>
  <phoneticPr fontId="19" type="noConversion"/>
  <printOptions horizontalCentered="1" verticalCentered="1"/>
  <pageMargins left="0" right="0" top="0" bottom="0" header="0" footer="0"/>
  <pageSetup paperSize="9"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showGridLines="0" rightToLeft="1" view="pageBreakPreview" topLeftCell="A10" zoomScale="110" zoomScaleNormal="100" zoomScaleSheetLayoutView="110" workbookViewId="0">
      <selection activeCell="F14" sqref="F14"/>
    </sheetView>
  </sheetViews>
  <sheetFormatPr defaultColWidth="9.140625" defaultRowHeight="12.75"/>
  <cols>
    <col min="1" max="1" width="18.140625" style="103" customWidth="1"/>
    <col min="2" max="2" width="10.5703125" style="103" customWidth="1"/>
    <col min="3" max="3" width="7.7109375" style="103" customWidth="1"/>
    <col min="4" max="4" width="8.5703125" style="103" customWidth="1"/>
    <col min="5" max="6" width="8.7109375" style="103" customWidth="1"/>
    <col min="7" max="7" width="8.85546875" style="103" customWidth="1"/>
    <col min="8" max="8" width="9.28515625" style="103" customWidth="1"/>
    <col min="9" max="9" width="9.5703125" style="103" customWidth="1"/>
    <col min="10" max="10" width="8.7109375" style="103" customWidth="1"/>
    <col min="11" max="11" width="9.28515625" style="103" customWidth="1"/>
    <col min="12" max="12" width="10.7109375" style="103" customWidth="1"/>
    <col min="13" max="13" width="18.28515625" style="12" customWidth="1"/>
    <col min="14" max="16384" width="9.140625" style="11"/>
  </cols>
  <sheetData>
    <row r="1" spans="1:22" s="28" customFormat="1" ht="20.100000000000001" customHeight="1">
      <c r="A1" s="925" t="s">
        <v>808</v>
      </c>
      <c r="B1" s="925"/>
      <c r="C1" s="925"/>
      <c r="D1" s="925"/>
      <c r="E1" s="925"/>
      <c r="F1" s="925"/>
      <c r="G1" s="925"/>
      <c r="H1" s="925"/>
      <c r="I1" s="925"/>
      <c r="J1" s="925"/>
      <c r="K1" s="925"/>
      <c r="L1" s="925"/>
      <c r="M1" s="925"/>
    </row>
    <row r="2" spans="1:22" s="29" customFormat="1" ht="20.100000000000001" customHeight="1">
      <c r="A2" s="928" t="s">
        <v>1216</v>
      </c>
      <c r="B2" s="928"/>
      <c r="C2" s="928"/>
      <c r="D2" s="928"/>
      <c r="E2" s="928"/>
      <c r="F2" s="928"/>
      <c r="G2" s="928"/>
      <c r="H2" s="928"/>
      <c r="I2" s="928"/>
      <c r="J2" s="928"/>
      <c r="K2" s="928"/>
      <c r="L2" s="928"/>
      <c r="M2" s="928"/>
    </row>
    <row r="3" spans="1:22" s="26" customFormat="1" ht="20.100000000000001" customHeight="1">
      <c r="A3" s="912" t="s">
        <v>809</v>
      </c>
      <c r="B3" s="912"/>
      <c r="C3" s="912"/>
      <c r="D3" s="912"/>
      <c r="E3" s="912"/>
      <c r="F3" s="912"/>
      <c r="G3" s="912"/>
      <c r="H3" s="912"/>
      <c r="I3" s="912"/>
      <c r="J3" s="912"/>
      <c r="K3" s="912"/>
      <c r="L3" s="912"/>
      <c r="M3" s="912"/>
    </row>
    <row r="4" spans="1:22" s="26" customFormat="1" ht="20.100000000000001" customHeight="1">
      <c r="A4" s="913" t="s">
        <v>1213</v>
      </c>
      <c r="B4" s="913"/>
      <c r="C4" s="913"/>
      <c r="D4" s="913"/>
      <c r="E4" s="913"/>
      <c r="F4" s="913"/>
      <c r="G4" s="913"/>
      <c r="H4" s="913"/>
      <c r="I4" s="913"/>
      <c r="J4" s="913"/>
      <c r="K4" s="913"/>
      <c r="L4" s="913"/>
      <c r="M4" s="913"/>
    </row>
    <row r="5" spans="1:22" ht="20.100000000000001" customHeight="1">
      <c r="A5" s="10" t="s">
        <v>552</v>
      </c>
      <c r="B5" s="189"/>
      <c r="C5" s="189"/>
      <c r="D5" s="189"/>
      <c r="E5" s="189"/>
      <c r="F5" s="189"/>
      <c r="G5" s="189"/>
      <c r="H5" s="189"/>
      <c r="I5" s="189"/>
      <c r="J5" s="189"/>
      <c r="K5" s="189"/>
      <c r="L5" s="189"/>
      <c r="M5" s="24" t="s">
        <v>553</v>
      </c>
    </row>
    <row r="6" spans="1:22" s="183" customFormat="1" ht="18.75" customHeight="1" thickBot="1">
      <c r="A6" s="915" t="s">
        <v>1043</v>
      </c>
      <c r="B6" s="915"/>
      <c r="C6" s="1140" t="s">
        <v>128</v>
      </c>
      <c r="D6" s="1140" t="s">
        <v>129</v>
      </c>
      <c r="E6" s="1103" t="s">
        <v>1015</v>
      </c>
      <c r="F6" s="1103"/>
      <c r="G6" s="1103" t="s">
        <v>1016</v>
      </c>
      <c r="H6" s="1103"/>
      <c r="I6" s="1104" t="s">
        <v>377</v>
      </c>
      <c r="J6" s="1146"/>
      <c r="K6" s="929" t="s">
        <v>378</v>
      </c>
      <c r="L6" s="926" t="s">
        <v>1353</v>
      </c>
      <c r="M6" s="926"/>
    </row>
    <row r="7" spans="1:22" s="183" customFormat="1" ht="17.25" customHeight="1" thickBot="1">
      <c r="A7" s="1096"/>
      <c r="B7" s="1096"/>
      <c r="C7" s="1145"/>
      <c r="D7" s="1145"/>
      <c r="E7" s="1140" t="s">
        <v>626</v>
      </c>
      <c r="F7" s="1140" t="s">
        <v>627</v>
      </c>
      <c r="G7" s="1140" t="s">
        <v>626</v>
      </c>
      <c r="H7" s="1140" t="s">
        <v>627</v>
      </c>
      <c r="I7" s="1140" t="s">
        <v>626</v>
      </c>
      <c r="J7" s="1140" t="s">
        <v>627</v>
      </c>
      <c r="K7" s="1144"/>
      <c r="L7" s="1105"/>
      <c r="M7" s="1105"/>
    </row>
    <row r="8" spans="1:22" s="183" customFormat="1" ht="22.5" customHeight="1">
      <c r="A8" s="916"/>
      <c r="B8" s="916"/>
      <c r="C8" s="1141"/>
      <c r="D8" s="1141"/>
      <c r="E8" s="1141"/>
      <c r="F8" s="1141"/>
      <c r="G8" s="1141"/>
      <c r="H8" s="1141"/>
      <c r="I8" s="1141"/>
      <c r="J8" s="1141"/>
      <c r="K8" s="930"/>
      <c r="L8" s="927"/>
      <c r="M8" s="927"/>
    </row>
    <row r="9" spans="1:22" s="183" customFormat="1" ht="22.5" customHeight="1" thickBot="1">
      <c r="A9" s="920" t="s">
        <v>1031</v>
      </c>
      <c r="B9" s="689" t="s">
        <v>1038</v>
      </c>
      <c r="C9" s="300">
        <v>29</v>
      </c>
      <c r="D9" s="300">
        <v>65</v>
      </c>
      <c r="E9" s="300">
        <v>38</v>
      </c>
      <c r="F9" s="300">
        <v>31</v>
      </c>
      <c r="G9" s="300">
        <v>110</v>
      </c>
      <c r="H9" s="300">
        <v>97</v>
      </c>
      <c r="I9" s="338">
        <f t="shared" ref="I9:J13" si="0">SUM(E9+G9)</f>
        <v>148</v>
      </c>
      <c r="J9" s="338">
        <f t="shared" si="0"/>
        <v>128</v>
      </c>
      <c r="K9" s="391">
        <f>SUM(J9+I9)</f>
        <v>276</v>
      </c>
      <c r="L9" s="690" t="s">
        <v>1041</v>
      </c>
      <c r="M9" s="1142" t="s">
        <v>1035</v>
      </c>
    </row>
    <row r="10" spans="1:22" s="183" customFormat="1" ht="22.5" customHeight="1" thickBot="1">
      <c r="A10" s="914"/>
      <c r="B10" s="480" t="s">
        <v>1032</v>
      </c>
      <c r="C10" s="339">
        <v>167</v>
      </c>
      <c r="D10" s="339">
        <v>1083</v>
      </c>
      <c r="E10" s="339">
        <v>796</v>
      </c>
      <c r="F10" s="339">
        <v>662</v>
      </c>
      <c r="G10" s="339">
        <v>1563</v>
      </c>
      <c r="H10" s="339">
        <v>1231</v>
      </c>
      <c r="I10" s="333">
        <f t="shared" si="0"/>
        <v>2359</v>
      </c>
      <c r="J10" s="333">
        <f t="shared" si="0"/>
        <v>1893</v>
      </c>
      <c r="K10" s="392">
        <f>SUM(J10+I10)</f>
        <v>4252</v>
      </c>
      <c r="L10" s="479" t="s">
        <v>1040</v>
      </c>
      <c r="M10" s="1143"/>
    </row>
    <row r="11" spans="1:22" s="183" customFormat="1" ht="22.5" customHeight="1" thickBot="1">
      <c r="A11" s="914"/>
      <c r="B11" s="885" t="s">
        <v>7</v>
      </c>
      <c r="C11" s="886">
        <f t="shared" ref="C11:H11" si="1">SUM(C9:C10)</f>
        <v>196</v>
      </c>
      <c r="D11" s="886">
        <f t="shared" si="1"/>
        <v>1148</v>
      </c>
      <c r="E11" s="886">
        <f t="shared" si="1"/>
        <v>834</v>
      </c>
      <c r="F11" s="886">
        <f t="shared" si="1"/>
        <v>693</v>
      </c>
      <c r="G11" s="886">
        <f t="shared" si="1"/>
        <v>1673</v>
      </c>
      <c r="H11" s="886">
        <f t="shared" si="1"/>
        <v>1328</v>
      </c>
      <c r="I11" s="886">
        <f>SUM(E11+G11)</f>
        <v>2507</v>
      </c>
      <c r="J11" s="886">
        <f>SUM(F11+H11)</f>
        <v>2021</v>
      </c>
      <c r="K11" s="886">
        <f>SUM(J11+I11)</f>
        <v>4528</v>
      </c>
      <c r="L11" s="887" t="s">
        <v>26</v>
      </c>
      <c r="M11" s="1143"/>
    </row>
    <row r="12" spans="1:22" ht="21.95" customHeight="1" thickBot="1">
      <c r="A12" s="921" t="s">
        <v>1033</v>
      </c>
      <c r="B12" s="334" t="s">
        <v>1038</v>
      </c>
      <c r="C12" s="335">
        <v>23</v>
      </c>
      <c r="D12" s="335">
        <v>156</v>
      </c>
      <c r="E12" s="335">
        <v>175</v>
      </c>
      <c r="F12" s="335">
        <v>108</v>
      </c>
      <c r="G12" s="335">
        <v>1522</v>
      </c>
      <c r="H12" s="335">
        <v>1552</v>
      </c>
      <c r="I12" s="336">
        <f t="shared" si="0"/>
        <v>1697</v>
      </c>
      <c r="J12" s="336">
        <f t="shared" si="0"/>
        <v>1660</v>
      </c>
      <c r="K12" s="394">
        <f t="shared" ref="K12:K22" si="2">SUM(J12+I12)</f>
        <v>3357</v>
      </c>
      <c r="L12" s="337" t="s">
        <v>1041</v>
      </c>
      <c r="M12" s="919" t="s">
        <v>1036</v>
      </c>
      <c r="R12" s="716"/>
      <c r="S12" s="716"/>
      <c r="T12" s="716"/>
      <c r="U12" s="716"/>
      <c r="V12" s="716"/>
    </row>
    <row r="13" spans="1:22" ht="21.95" customHeight="1" thickBot="1">
      <c r="A13" s="921"/>
      <c r="B13" s="685" t="s">
        <v>1032</v>
      </c>
      <c r="C13" s="302">
        <v>223</v>
      </c>
      <c r="D13" s="302">
        <v>1754</v>
      </c>
      <c r="E13" s="302">
        <v>4709</v>
      </c>
      <c r="F13" s="302">
        <v>4014</v>
      </c>
      <c r="G13" s="302">
        <v>15681</v>
      </c>
      <c r="H13" s="302">
        <v>14650</v>
      </c>
      <c r="I13" s="325">
        <f t="shared" si="0"/>
        <v>20390</v>
      </c>
      <c r="J13" s="325">
        <f t="shared" si="0"/>
        <v>18664</v>
      </c>
      <c r="K13" s="386">
        <f t="shared" si="2"/>
        <v>39054</v>
      </c>
      <c r="L13" s="686" t="s">
        <v>1040</v>
      </c>
      <c r="M13" s="919"/>
      <c r="Q13" s="716"/>
      <c r="R13" s="716"/>
      <c r="S13" s="716"/>
      <c r="T13" s="716"/>
      <c r="U13" s="716"/>
      <c r="V13" s="716"/>
    </row>
    <row r="14" spans="1:22" ht="21.95" customHeight="1" thickBot="1">
      <c r="A14" s="921"/>
      <c r="B14" s="888" t="s">
        <v>7</v>
      </c>
      <c r="C14" s="889">
        <f t="shared" ref="C14:H14" si="3">SUM(C12:C13)</f>
        <v>246</v>
      </c>
      <c r="D14" s="889">
        <f t="shared" si="3"/>
        <v>1910</v>
      </c>
      <c r="E14" s="889">
        <f t="shared" si="3"/>
        <v>4884</v>
      </c>
      <c r="F14" s="889">
        <f t="shared" si="3"/>
        <v>4122</v>
      </c>
      <c r="G14" s="889">
        <f t="shared" si="3"/>
        <v>17203</v>
      </c>
      <c r="H14" s="889">
        <f t="shared" si="3"/>
        <v>16202</v>
      </c>
      <c r="I14" s="889">
        <f>SUM(E14+G14)</f>
        <v>22087</v>
      </c>
      <c r="J14" s="889">
        <f>SUM(F14+H14)</f>
        <v>20324</v>
      </c>
      <c r="K14" s="889">
        <f>SUM(J14+I14)</f>
        <v>42411</v>
      </c>
      <c r="L14" s="890" t="s">
        <v>26</v>
      </c>
      <c r="M14" s="919"/>
      <c r="P14" s="11">
        <v>2247</v>
      </c>
      <c r="Q14" s="11">
        <v>1490</v>
      </c>
      <c r="R14" s="11">
        <v>9300</v>
      </c>
      <c r="S14" s="11">
        <v>8753</v>
      </c>
    </row>
    <row r="15" spans="1:22" ht="21.95" customHeight="1" thickBot="1">
      <c r="A15" s="914" t="s">
        <v>1034</v>
      </c>
      <c r="B15" s="689" t="s">
        <v>1030</v>
      </c>
      <c r="C15" s="300">
        <v>10</v>
      </c>
      <c r="D15" s="300">
        <v>157</v>
      </c>
      <c r="E15" s="300">
        <v>824</v>
      </c>
      <c r="F15" s="300">
        <v>173</v>
      </c>
      <c r="G15" s="300">
        <v>1211</v>
      </c>
      <c r="H15" s="300">
        <v>1173</v>
      </c>
      <c r="I15" s="338">
        <f t="shared" ref="I15:J22" si="4">SUM(E15+G15)</f>
        <v>2035</v>
      </c>
      <c r="J15" s="338">
        <f t="shared" si="4"/>
        <v>1346</v>
      </c>
      <c r="K15" s="391">
        <f t="shared" si="2"/>
        <v>3381</v>
      </c>
      <c r="L15" s="690" t="s">
        <v>1041</v>
      </c>
      <c r="M15" s="911" t="s">
        <v>1037</v>
      </c>
      <c r="P15" s="11">
        <v>71</v>
      </c>
      <c r="R15" s="11">
        <v>77</v>
      </c>
    </row>
    <row r="16" spans="1:22" ht="21.95" customHeight="1" thickBot="1">
      <c r="A16" s="914"/>
      <c r="B16" s="480" t="s">
        <v>1032</v>
      </c>
      <c r="C16" s="339">
        <v>187</v>
      </c>
      <c r="D16" s="339">
        <v>4190</v>
      </c>
      <c r="E16" s="339">
        <v>9752</v>
      </c>
      <c r="F16" s="339">
        <v>7892</v>
      </c>
      <c r="G16" s="339">
        <v>42907</v>
      </c>
      <c r="H16" s="339">
        <v>39794</v>
      </c>
      <c r="I16" s="333">
        <f t="shared" si="4"/>
        <v>52659</v>
      </c>
      <c r="J16" s="333">
        <f t="shared" si="4"/>
        <v>47686</v>
      </c>
      <c r="K16" s="392">
        <f t="shared" si="2"/>
        <v>100345</v>
      </c>
      <c r="L16" s="479" t="s">
        <v>1040</v>
      </c>
      <c r="M16" s="911"/>
      <c r="P16" s="11">
        <f>SUM(P14:P15)</f>
        <v>2318</v>
      </c>
      <c r="Q16" s="11">
        <f t="shared" ref="Q16:T16" si="5">SUM(Q14:Q15)</f>
        <v>1490</v>
      </c>
      <c r="R16" s="11">
        <f t="shared" si="5"/>
        <v>9377</v>
      </c>
      <c r="S16" s="11">
        <f t="shared" si="5"/>
        <v>8753</v>
      </c>
      <c r="T16" s="11">
        <f t="shared" si="5"/>
        <v>0</v>
      </c>
    </row>
    <row r="17" spans="1:13" ht="21.95" customHeight="1" thickBot="1">
      <c r="A17" s="914"/>
      <c r="B17" s="891" t="s">
        <v>7</v>
      </c>
      <c r="C17" s="892">
        <f t="shared" ref="C17:H17" si="6">SUM(C15:C16)</f>
        <v>197</v>
      </c>
      <c r="D17" s="892">
        <f t="shared" si="6"/>
        <v>4347</v>
      </c>
      <c r="E17" s="892">
        <f t="shared" si="6"/>
        <v>10576</v>
      </c>
      <c r="F17" s="892">
        <f t="shared" si="6"/>
        <v>8065</v>
      </c>
      <c r="G17" s="892">
        <f t="shared" si="6"/>
        <v>44118</v>
      </c>
      <c r="H17" s="892">
        <f t="shared" si="6"/>
        <v>40967</v>
      </c>
      <c r="I17" s="892">
        <f>SUM(E17+G17)</f>
        <v>54694</v>
      </c>
      <c r="J17" s="892">
        <f>SUM(F17+H17)</f>
        <v>49032</v>
      </c>
      <c r="K17" s="892">
        <f>SUM(J17+I17)</f>
        <v>103726</v>
      </c>
      <c r="L17" s="893" t="s">
        <v>26</v>
      </c>
      <c r="M17" s="911"/>
    </row>
    <row r="18" spans="1:13" ht="21.95" customHeight="1" thickBot="1">
      <c r="A18" s="921" t="s">
        <v>1349</v>
      </c>
      <c r="B18" s="334" t="s">
        <v>1038</v>
      </c>
      <c r="C18" s="335">
        <v>9</v>
      </c>
      <c r="D18" s="335">
        <v>71</v>
      </c>
      <c r="E18" s="335">
        <v>767</v>
      </c>
      <c r="F18" s="335">
        <v>126</v>
      </c>
      <c r="G18" s="335">
        <v>381</v>
      </c>
      <c r="H18" s="335">
        <v>347</v>
      </c>
      <c r="I18" s="336">
        <f t="shared" si="4"/>
        <v>1148</v>
      </c>
      <c r="J18" s="336">
        <f t="shared" si="4"/>
        <v>473</v>
      </c>
      <c r="K18" s="394">
        <f t="shared" si="2"/>
        <v>1621</v>
      </c>
      <c r="L18" s="337" t="s">
        <v>1041</v>
      </c>
      <c r="M18" s="919" t="s">
        <v>1377</v>
      </c>
    </row>
    <row r="19" spans="1:13" ht="21.95" customHeight="1" thickBot="1">
      <c r="A19" s="921"/>
      <c r="B19" s="685" t="s">
        <v>1032</v>
      </c>
      <c r="C19" s="302">
        <v>116</v>
      </c>
      <c r="D19" s="302">
        <v>1365</v>
      </c>
      <c r="E19" s="302">
        <v>3235</v>
      </c>
      <c r="F19" s="302">
        <v>2376</v>
      </c>
      <c r="G19" s="302">
        <v>13806</v>
      </c>
      <c r="H19" s="302">
        <v>12620</v>
      </c>
      <c r="I19" s="386">
        <f t="shared" si="4"/>
        <v>17041</v>
      </c>
      <c r="J19" s="386">
        <f t="shared" si="4"/>
        <v>14996</v>
      </c>
      <c r="K19" s="386">
        <f t="shared" si="2"/>
        <v>32037</v>
      </c>
      <c r="L19" s="686" t="s">
        <v>1040</v>
      </c>
      <c r="M19" s="919"/>
    </row>
    <row r="20" spans="1:13" ht="21.95" customHeight="1" thickBot="1">
      <c r="A20" s="921"/>
      <c r="B20" s="888" t="s">
        <v>15</v>
      </c>
      <c r="C20" s="889">
        <f>SUM(C18:C19)</f>
        <v>125</v>
      </c>
      <c r="D20" s="889">
        <f t="shared" ref="D20:H20" si="7">SUM(D18:D19)</f>
        <v>1436</v>
      </c>
      <c r="E20" s="889">
        <f t="shared" si="7"/>
        <v>4002</v>
      </c>
      <c r="F20" s="889">
        <f t="shared" si="7"/>
        <v>2502</v>
      </c>
      <c r="G20" s="889">
        <f t="shared" si="7"/>
        <v>14187</v>
      </c>
      <c r="H20" s="889">
        <f t="shared" si="7"/>
        <v>12967</v>
      </c>
      <c r="I20" s="889">
        <f>SUM(E20+G20)</f>
        <v>18189</v>
      </c>
      <c r="J20" s="889">
        <f>SUM(F20+H20)</f>
        <v>15469</v>
      </c>
      <c r="K20" s="889">
        <f>SUM(J20+I20)</f>
        <v>33658</v>
      </c>
      <c r="L20" s="890" t="s">
        <v>8</v>
      </c>
      <c r="M20" s="935"/>
    </row>
    <row r="21" spans="1:13" ht="21.95" customHeight="1" thickBot="1">
      <c r="A21" s="914" t="s">
        <v>1350</v>
      </c>
      <c r="B21" s="689" t="s">
        <v>1038</v>
      </c>
      <c r="C21" s="300">
        <v>6</v>
      </c>
      <c r="D21" s="300">
        <v>73</v>
      </c>
      <c r="E21" s="300">
        <v>752</v>
      </c>
      <c r="F21" s="300">
        <v>76</v>
      </c>
      <c r="G21" s="300">
        <v>496</v>
      </c>
      <c r="H21" s="300">
        <v>445</v>
      </c>
      <c r="I21" s="391">
        <f t="shared" si="4"/>
        <v>1248</v>
      </c>
      <c r="J21" s="391">
        <f t="shared" si="4"/>
        <v>521</v>
      </c>
      <c r="K21" s="391">
        <f t="shared" si="2"/>
        <v>1769</v>
      </c>
      <c r="L21" s="690" t="s">
        <v>1039</v>
      </c>
      <c r="M21" s="910" t="s">
        <v>1352</v>
      </c>
    </row>
    <row r="22" spans="1:13" ht="21.95" customHeight="1" thickBot="1">
      <c r="A22" s="914"/>
      <c r="B22" s="480" t="s">
        <v>1032</v>
      </c>
      <c r="C22" s="339">
        <v>94</v>
      </c>
      <c r="D22" s="339">
        <v>1053</v>
      </c>
      <c r="E22" s="339">
        <v>2318</v>
      </c>
      <c r="F22" s="339">
        <v>1490</v>
      </c>
      <c r="G22" s="339">
        <v>9377</v>
      </c>
      <c r="H22" s="339">
        <v>8753</v>
      </c>
      <c r="I22" s="333">
        <f t="shared" si="4"/>
        <v>11695</v>
      </c>
      <c r="J22" s="333">
        <f t="shared" si="4"/>
        <v>10243</v>
      </c>
      <c r="K22" s="392">
        <f t="shared" si="2"/>
        <v>21938</v>
      </c>
      <c r="L22" s="479" t="s">
        <v>1042</v>
      </c>
      <c r="M22" s="911"/>
    </row>
    <row r="23" spans="1:13" ht="21.95" customHeight="1">
      <c r="A23" s="999"/>
      <c r="B23" s="891" t="s">
        <v>7</v>
      </c>
      <c r="C23" s="892">
        <f t="shared" ref="C23:H23" si="8">SUM(C21:C22)</f>
        <v>100</v>
      </c>
      <c r="D23" s="892">
        <f t="shared" si="8"/>
        <v>1126</v>
      </c>
      <c r="E23" s="892">
        <f t="shared" si="8"/>
        <v>3070</v>
      </c>
      <c r="F23" s="892">
        <f t="shared" si="8"/>
        <v>1566</v>
      </c>
      <c r="G23" s="892">
        <f t="shared" si="8"/>
        <v>9873</v>
      </c>
      <c r="H23" s="892">
        <f t="shared" si="8"/>
        <v>9198</v>
      </c>
      <c r="I23" s="892">
        <f>SUM(E23+G23)</f>
        <v>12943</v>
      </c>
      <c r="J23" s="892">
        <f>SUM(F23+H23)</f>
        <v>10764</v>
      </c>
      <c r="K23" s="892">
        <f>SUM(J23+I23)</f>
        <v>23707</v>
      </c>
      <c r="L23" s="893" t="s">
        <v>8</v>
      </c>
      <c r="M23" s="1139"/>
    </row>
    <row r="24" spans="1:13" ht="27.75" customHeight="1">
      <c r="A24" s="1135" t="s">
        <v>36</v>
      </c>
      <c r="B24" s="1136"/>
      <c r="C24" s="393">
        <f>SUM(C11+C14+C17+C20+C23)</f>
        <v>864</v>
      </c>
      <c r="D24" s="393">
        <f t="shared" ref="D24:K24" si="9">SUM(D11+D14+D17+D20+D23)</f>
        <v>9967</v>
      </c>
      <c r="E24" s="393">
        <f t="shared" si="9"/>
        <v>23366</v>
      </c>
      <c r="F24" s="393">
        <f t="shared" si="9"/>
        <v>16948</v>
      </c>
      <c r="G24" s="393">
        <f t="shared" si="9"/>
        <v>87054</v>
      </c>
      <c r="H24" s="393">
        <f t="shared" si="9"/>
        <v>80662</v>
      </c>
      <c r="I24" s="393">
        <f t="shared" si="9"/>
        <v>110420</v>
      </c>
      <c r="J24" s="393">
        <f t="shared" si="9"/>
        <v>97610</v>
      </c>
      <c r="K24" s="393">
        <f t="shared" si="9"/>
        <v>208030</v>
      </c>
      <c r="L24" s="1137" t="s">
        <v>14</v>
      </c>
      <c r="M24" s="1138"/>
    </row>
    <row r="25" spans="1:13" ht="14.1" customHeight="1">
      <c r="A25" s="1118" t="s">
        <v>1236</v>
      </c>
      <c r="B25" s="1118"/>
      <c r="C25" s="1118"/>
      <c r="D25" s="267"/>
      <c r="M25" s="790" t="s">
        <v>1351</v>
      </c>
    </row>
    <row r="26" spans="1:13" ht="14.1" customHeight="1">
      <c r="A26" s="996" t="s">
        <v>1237</v>
      </c>
      <c r="B26" s="996"/>
      <c r="C26" s="996"/>
      <c r="D26" s="996"/>
      <c r="M26" s="790" t="s">
        <v>1238</v>
      </c>
    </row>
    <row r="48" spans="7:7">
      <c r="G48" s="191"/>
    </row>
  </sheetData>
  <mergeCells count="32">
    <mergeCell ref="A25:C25"/>
    <mergeCell ref="A26:D26"/>
    <mergeCell ref="A2:M2"/>
    <mergeCell ref="A1:M1"/>
    <mergeCell ref="A3:M3"/>
    <mergeCell ref="A4:M4"/>
    <mergeCell ref="E7:E8"/>
    <mergeCell ref="F7:F8"/>
    <mergeCell ref="K6:K8"/>
    <mergeCell ref="I7:I8"/>
    <mergeCell ref="J7:J8"/>
    <mergeCell ref="E6:F6"/>
    <mergeCell ref="C6:C8"/>
    <mergeCell ref="D6:D8"/>
    <mergeCell ref="G6:H6"/>
    <mergeCell ref="I6:J6"/>
    <mergeCell ref="A6:B8"/>
    <mergeCell ref="L6:M8"/>
    <mergeCell ref="A9:A11"/>
    <mergeCell ref="A12:A14"/>
    <mergeCell ref="A15:A17"/>
    <mergeCell ref="G7:G8"/>
    <mergeCell ref="H7:H8"/>
    <mergeCell ref="M9:M11"/>
    <mergeCell ref="M12:M14"/>
    <mergeCell ref="M15:M17"/>
    <mergeCell ref="A24:B24"/>
    <mergeCell ref="L24:M24"/>
    <mergeCell ref="M18:M20"/>
    <mergeCell ref="M21:M23"/>
    <mergeCell ref="A18:A20"/>
    <mergeCell ref="A21:A23"/>
  </mergeCells>
  <phoneticPr fontId="19" type="noConversion"/>
  <printOptions horizontalCentered="1" verticalCentered="1"/>
  <pageMargins left="0" right="0" top="0" bottom="0" header="0" footer="0"/>
  <pageSetup paperSize="9"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showGridLines="0" rightToLeft="1" view="pageBreakPreview" topLeftCell="A4" zoomScaleNormal="100" zoomScaleSheetLayoutView="100" workbookViewId="0">
      <selection activeCell="C28" sqref="C28"/>
    </sheetView>
  </sheetViews>
  <sheetFormatPr defaultColWidth="9.140625" defaultRowHeight="12.75"/>
  <cols>
    <col min="1" max="1" width="13.42578125" style="182" customWidth="1"/>
    <col min="2" max="2" width="11.140625" style="182" customWidth="1"/>
    <col min="3" max="3" width="11" style="182" customWidth="1"/>
    <col min="4" max="8" width="13.7109375" style="182" customWidth="1"/>
    <col min="9" max="9" width="11.7109375" style="182" customWidth="1"/>
    <col min="10" max="10" width="14.5703125" style="182" customWidth="1"/>
    <col min="11" max="11" width="16" style="182" customWidth="1"/>
    <col min="12" max="16384" width="9.140625" style="17"/>
  </cols>
  <sheetData>
    <row r="1" spans="1:24" ht="20.25">
      <c r="A1" s="925" t="s">
        <v>1109</v>
      </c>
      <c r="B1" s="925"/>
      <c r="C1" s="925"/>
      <c r="D1" s="925"/>
      <c r="E1" s="925"/>
      <c r="F1" s="925"/>
      <c r="G1" s="925"/>
      <c r="H1" s="925"/>
      <c r="I1" s="925"/>
      <c r="J1" s="925"/>
      <c r="K1" s="925"/>
    </row>
    <row r="2" spans="1:24" s="18" customFormat="1" ht="20.25">
      <c r="A2" s="928" t="s">
        <v>1214</v>
      </c>
      <c r="B2" s="928"/>
      <c r="C2" s="928"/>
      <c r="D2" s="928"/>
      <c r="E2" s="928"/>
      <c r="F2" s="928"/>
      <c r="G2" s="928"/>
      <c r="H2" s="928"/>
      <c r="I2" s="928"/>
      <c r="J2" s="928"/>
      <c r="K2" s="928"/>
    </row>
    <row r="3" spans="1:24" ht="33" customHeight="1">
      <c r="A3" s="912" t="s">
        <v>624</v>
      </c>
      <c r="B3" s="912"/>
      <c r="C3" s="912"/>
      <c r="D3" s="912"/>
      <c r="E3" s="912"/>
      <c r="F3" s="912"/>
      <c r="G3" s="912"/>
      <c r="H3" s="912"/>
      <c r="I3" s="912"/>
      <c r="J3" s="912"/>
      <c r="K3" s="912"/>
    </row>
    <row r="4" spans="1:24" ht="15.75">
      <c r="A4" s="913" t="s">
        <v>1215</v>
      </c>
      <c r="B4" s="913"/>
      <c r="C4" s="913"/>
      <c r="D4" s="913"/>
      <c r="E4" s="913"/>
      <c r="F4" s="913"/>
      <c r="G4" s="913"/>
      <c r="H4" s="913"/>
      <c r="I4" s="913"/>
      <c r="J4" s="913"/>
      <c r="K4" s="913"/>
    </row>
    <row r="5" spans="1:24" ht="15.75">
      <c r="A5" s="10" t="s">
        <v>554</v>
      </c>
      <c r="B5" s="10"/>
      <c r="C5" s="13"/>
      <c r="D5" s="13"/>
      <c r="E5" s="13"/>
      <c r="F5" s="13"/>
      <c r="G5" s="13"/>
      <c r="H5" s="13"/>
      <c r="I5" s="13"/>
      <c r="J5" s="13"/>
      <c r="K5" s="24" t="s">
        <v>555</v>
      </c>
    </row>
    <row r="6" spans="1:24" s="177" customFormat="1" ht="22.5" customHeight="1" thickBot="1">
      <c r="A6" s="1158" t="s">
        <v>810</v>
      </c>
      <c r="B6" s="1159"/>
      <c r="C6" s="1159"/>
      <c r="D6" s="1098" t="s">
        <v>597</v>
      </c>
      <c r="E6" s="1098" t="s">
        <v>643</v>
      </c>
      <c r="F6" s="1098" t="s">
        <v>960</v>
      </c>
      <c r="G6" s="1103" t="s">
        <v>1140</v>
      </c>
      <c r="H6" s="1103" t="s">
        <v>1213</v>
      </c>
      <c r="I6" s="1152" t="s">
        <v>811</v>
      </c>
      <c r="J6" s="1152"/>
      <c r="K6" s="1153"/>
    </row>
    <row r="7" spans="1:24" s="177" customFormat="1" ht="22.5" customHeight="1" thickTop="1">
      <c r="A7" s="1160"/>
      <c r="B7" s="1161"/>
      <c r="C7" s="1161"/>
      <c r="D7" s="1156"/>
      <c r="E7" s="1156"/>
      <c r="F7" s="1156"/>
      <c r="G7" s="1157"/>
      <c r="H7" s="1157"/>
      <c r="I7" s="1154"/>
      <c r="J7" s="1154"/>
      <c r="K7" s="1155"/>
    </row>
    <row r="8" spans="1:24" s="26" customFormat="1" ht="15.95" customHeight="1" thickBot="1">
      <c r="A8" s="920" t="s">
        <v>166</v>
      </c>
      <c r="B8" s="1169" t="s">
        <v>31</v>
      </c>
      <c r="C8" s="689" t="s">
        <v>9</v>
      </c>
      <c r="D8" s="395">
        <v>273</v>
      </c>
      <c r="E8" s="395">
        <v>264</v>
      </c>
      <c r="F8" s="395">
        <v>268</v>
      </c>
      <c r="G8" s="395">
        <v>242</v>
      </c>
      <c r="H8" s="395">
        <v>284</v>
      </c>
      <c r="I8" s="690" t="s">
        <v>532</v>
      </c>
      <c r="J8" s="1170" t="s">
        <v>32</v>
      </c>
      <c r="K8" s="910" t="s">
        <v>167</v>
      </c>
      <c r="M8" s="281"/>
    </row>
    <row r="9" spans="1:24" s="26" customFormat="1" ht="15.95" customHeight="1" thickBot="1">
      <c r="A9" s="914"/>
      <c r="B9" s="1150"/>
      <c r="C9" s="480" t="s">
        <v>531</v>
      </c>
      <c r="D9" s="400">
        <v>539</v>
      </c>
      <c r="E9" s="400">
        <v>390</v>
      </c>
      <c r="F9" s="400">
        <v>420</v>
      </c>
      <c r="G9" s="400">
        <v>443</v>
      </c>
      <c r="H9" s="400">
        <v>490</v>
      </c>
      <c r="I9" s="479" t="s">
        <v>533</v>
      </c>
      <c r="J9" s="1147"/>
      <c r="K9" s="911"/>
      <c r="M9" s="281"/>
      <c r="Q9" s="26">
        <v>596</v>
      </c>
      <c r="R9" s="26">
        <v>1097</v>
      </c>
      <c r="U9" s="26">
        <v>214</v>
      </c>
      <c r="V9" s="26">
        <v>403</v>
      </c>
    </row>
    <row r="10" spans="1:24" s="26" customFormat="1" ht="15.95" customHeight="1" thickBot="1">
      <c r="A10" s="914"/>
      <c r="B10" s="1150"/>
      <c r="C10" s="891" t="s">
        <v>7</v>
      </c>
      <c r="D10" s="894">
        <f>SUM(D9+D8)</f>
        <v>812</v>
      </c>
      <c r="E10" s="894">
        <f>SUM(E9+E8)</f>
        <v>654</v>
      </c>
      <c r="F10" s="894">
        <f>SUM(F9+F8)</f>
        <v>688</v>
      </c>
      <c r="G10" s="894">
        <f>SUM(G9+G8)</f>
        <v>685</v>
      </c>
      <c r="H10" s="894">
        <f>SUM(H9+H8)</f>
        <v>774</v>
      </c>
      <c r="I10" s="893" t="s">
        <v>8</v>
      </c>
      <c r="J10" s="1147"/>
      <c r="K10" s="911"/>
      <c r="Q10" s="26">
        <v>2630</v>
      </c>
      <c r="R10" s="26">
        <v>7475</v>
      </c>
      <c r="U10" s="26">
        <v>893</v>
      </c>
      <c r="V10" s="26">
        <v>3780</v>
      </c>
    </row>
    <row r="11" spans="1:24" s="26" customFormat="1" ht="15.95" customHeight="1" thickBot="1">
      <c r="A11" s="914"/>
      <c r="B11" s="1150" t="s">
        <v>466</v>
      </c>
      <c r="C11" s="689" t="s">
        <v>9</v>
      </c>
      <c r="D11" s="395">
        <v>108</v>
      </c>
      <c r="E11" s="395">
        <v>91</v>
      </c>
      <c r="F11" s="395">
        <v>96</v>
      </c>
      <c r="G11" s="395">
        <v>240</v>
      </c>
      <c r="H11" s="395">
        <v>87</v>
      </c>
      <c r="I11" s="690" t="s">
        <v>532</v>
      </c>
      <c r="J11" s="1147" t="s">
        <v>127</v>
      </c>
      <c r="K11" s="911"/>
      <c r="Q11" s="26">
        <v>47</v>
      </c>
      <c r="R11" s="26">
        <v>6</v>
      </c>
    </row>
    <row r="12" spans="1:24" s="26" customFormat="1" ht="15.95" customHeight="1" thickBot="1">
      <c r="A12" s="914"/>
      <c r="B12" s="1150"/>
      <c r="C12" s="480" t="s">
        <v>531</v>
      </c>
      <c r="D12" s="400">
        <v>306</v>
      </c>
      <c r="E12" s="400">
        <v>241</v>
      </c>
      <c r="F12" s="400">
        <v>219</v>
      </c>
      <c r="G12" s="400">
        <v>337</v>
      </c>
      <c r="H12" s="400">
        <v>299</v>
      </c>
      <c r="I12" s="479" t="s">
        <v>533</v>
      </c>
      <c r="J12" s="1147"/>
      <c r="K12" s="911"/>
      <c r="Q12" s="26">
        <v>1</v>
      </c>
      <c r="R12" s="26">
        <v>906</v>
      </c>
      <c r="U12" s="26">
        <v>1</v>
      </c>
      <c r="V12" s="26">
        <v>321</v>
      </c>
    </row>
    <row r="13" spans="1:24" s="26" customFormat="1" ht="15.95" customHeight="1" thickBot="1">
      <c r="A13" s="914"/>
      <c r="B13" s="1150"/>
      <c r="C13" s="891" t="s">
        <v>7</v>
      </c>
      <c r="D13" s="894">
        <f>SUM(D12+D11)</f>
        <v>414</v>
      </c>
      <c r="E13" s="894">
        <f>SUM(E12+E11)</f>
        <v>332</v>
      </c>
      <c r="F13" s="894">
        <f>SUM(F12+F11)</f>
        <v>315</v>
      </c>
      <c r="G13" s="894">
        <f>SUM(G12+G11)</f>
        <v>577</v>
      </c>
      <c r="H13" s="894">
        <f>SUM(H12+H11)</f>
        <v>386</v>
      </c>
      <c r="I13" s="893" t="s">
        <v>8</v>
      </c>
      <c r="J13" s="1147"/>
      <c r="K13" s="911"/>
      <c r="Q13" s="26">
        <f>SUM(Q9:Q12)</f>
        <v>3274</v>
      </c>
      <c r="R13" s="26">
        <f>SUM(R9:R12)</f>
        <v>9484</v>
      </c>
      <c r="S13" s="26">
        <f t="shared" ref="S13:X13" si="0">SUM(S9:S12)</f>
        <v>0</v>
      </c>
      <c r="T13" s="26">
        <f t="shared" si="0"/>
        <v>0</v>
      </c>
      <c r="U13" s="26">
        <f t="shared" si="0"/>
        <v>1108</v>
      </c>
      <c r="V13" s="26">
        <f t="shared" si="0"/>
        <v>4504</v>
      </c>
      <c r="W13" s="26">
        <f t="shared" si="0"/>
        <v>0</v>
      </c>
      <c r="X13" s="26">
        <f t="shared" si="0"/>
        <v>0</v>
      </c>
    </row>
    <row r="14" spans="1:24" s="26" customFormat="1" ht="15.95" customHeight="1" thickBot="1">
      <c r="A14" s="921" t="s">
        <v>1354</v>
      </c>
      <c r="B14" s="1099" t="s">
        <v>33</v>
      </c>
      <c r="C14" s="334" t="s">
        <v>9</v>
      </c>
      <c r="D14" s="403">
        <v>2659</v>
      </c>
      <c r="E14" s="403">
        <v>2829</v>
      </c>
      <c r="F14" s="403">
        <v>3077</v>
      </c>
      <c r="G14" s="403">
        <v>2848</v>
      </c>
      <c r="H14" s="403">
        <v>3274</v>
      </c>
      <c r="I14" s="337" t="s">
        <v>532</v>
      </c>
      <c r="J14" s="1107" t="s">
        <v>32</v>
      </c>
      <c r="K14" s="919" t="s">
        <v>1355</v>
      </c>
      <c r="M14" s="281"/>
    </row>
    <row r="15" spans="1:24" s="26" customFormat="1" ht="15.95" customHeight="1" thickBot="1">
      <c r="A15" s="921"/>
      <c r="B15" s="1099"/>
      <c r="C15" s="685" t="s">
        <v>531</v>
      </c>
      <c r="D15" s="399">
        <v>7730</v>
      </c>
      <c r="E15" s="399">
        <v>8419</v>
      </c>
      <c r="F15" s="399">
        <v>9250</v>
      </c>
      <c r="G15" s="399">
        <v>10068</v>
      </c>
      <c r="H15" s="399">
        <v>9484</v>
      </c>
      <c r="I15" s="686" t="s">
        <v>533</v>
      </c>
      <c r="J15" s="1107"/>
      <c r="K15" s="919"/>
      <c r="M15" s="281"/>
    </row>
    <row r="16" spans="1:24" s="26" customFormat="1" ht="15.95" customHeight="1" thickBot="1">
      <c r="A16" s="921"/>
      <c r="B16" s="1099"/>
      <c r="C16" s="888" t="s">
        <v>7</v>
      </c>
      <c r="D16" s="895">
        <f>SUM(D15+D14)</f>
        <v>10389</v>
      </c>
      <c r="E16" s="895">
        <f t="shared" ref="E16:H16" si="1">SUM(E15+E14)</f>
        <v>11248</v>
      </c>
      <c r="F16" s="895">
        <f t="shared" si="1"/>
        <v>12327</v>
      </c>
      <c r="G16" s="895">
        <f t="shared" si="1"/>
        <v>12916</v>
      </c>
      <c r="H16" s="895">
        <f t="shared" si="1"/>
        <v>12758</v>
      </c>
      <c r="I16" s="890" t="s">
        <v>8</v>
      </c>
      <c r="J16" s="1107"/>
      <c r="K16" s="919"/>
    </row>
    <row r="17" spans="1:11" s="26" customFormat="1" ht="15.95" customHeight="1" thickBot="1">
      <c r="A17" s="921"/>
      <c r="B17" s="1099" t="s">
        <v>467</v>
      </c>
      <c r="C17" s="334" t="s">
        <v>9</v>
      </c>
      <c r="D17" s="403">
        <v>901</v>
      </c>
      <c r="E17" s="403">
        <v>911</v>
      </c>
      <c r="F17" s="403">
        <v>963</v>
      </c>
      <c r="G17" s="403">
        <v>2421</v>
      </c>
      <c r="H17" s="403">
        <v>1108</v>
      </c>
      <c r="I17" s="337" t="s">
        <v>532</v>
      </c>
      <c r="J17" s="1107" t="s">
        <v>127</v>
      </c>
      <c r="K17" s="919"/>
    </row>
    <row r="18" spans="1:11" s="26" customFormat="1" ht="15.95" customHeight="1" thickBot="1">
      <c r="A18" s="921"/>
      <c r="B18" s="1099"/>
      <c r="C18" s="685" t="s">
        <v>531</v>
      </c>
      <c r="D18" s="399">
        <v>4817</v>
      </c>
      <c r="E18" s="399">
        <v>3873</v>
      </c>
      <c r="F18" s="399">
        <v>3927</v>
      </c>
      <c r="G18" s="399">
        <v>5192</v>
      </c>
      <c r="H18" s="399">
        <v>4504</v>
      </c>
      <c r="I18" s="686" t="s">
        <v>533</v>
      </c>
      <c r="J18" s="1107"/>
      <c r="K18" s="919"/>
    </row>
    <row r="19" spans="1:11" s="26" customFormat="1" ht="15.95" customHeight="1">
      <c r="A19" s="931"/>
      <c r="B19" s="1100"/>
      <c r="C19" s="888" t="s">
        <v>7</v>
      </c>
      <c r="D19" s="895">
        <f>SUM(D18+D17)</f>
        <v>5718</v>
      </c>
      <c r="E19" s="895">
        <f>SUM(E18+E17)</f>
        <v>4784</v>
      </c>
      <c r="F19" s="895">
        <f>SUM(F18+F17)</f>
        <v>4890</v>
      </c>
      <c r="G19" s="895">
        <f>SUM(G18+G17)</f>
        <v>7613</v>
      </c>
      <c r="H19" s="895">
        <f>SUM(H18+H17)</f>
        <v>5612</v>
      </c>
      <c r="I19" s="890" t="s">
        <v>8</v>
      </c>
      <c r="J19" s="1109"/>
      <c r="K19" s="935"/>
    </row>
    <row r="20" spans="1:11" s="26" customFormat="1" ht="15.95" customHeight="1" thickBot="1">
      <c r="A20" s="956" t="s">
        <v>34</v>
      </c>
      <c r="B20" s="1149" t="s">
        <v>33</v>
      </c>
      <c r="C20" s="692" t="s">
        <v>9</v>
      </c>
      <c r="D20" s="595">
        <f t="shared" ref="D20:H21" si="2">SUM(D14+D8)</f>
        <v>2932</v>
      </c>
      <c r="E20" s="595">
        <f t="shared" si="2"/>
        <v>3093</v>
      </c>
      <c r="F20" s="595">
        <f t="shared" si="2"/>
        <v>3345</v>
      </c>
      <c r="G20" s="595">
        <f t="shared" si="2"/>
        <v>3090</v>
      </c>
      <c r="H20" s="595">
        <f t="shared" si="2"/>
        <v>3558</v>
      </c>
      <c r="I20" s="693" t="s">
        <v>532</v>
      </c>
      <c r="J20" s="1151" t="s">
        <v>32</v>
      </c>
      <c r="K20" s="944" t="s">
        <v>35</v>
      </c>
    </row>
    <row r="21" spans="1:11" s="26" customFormat="1" ht="15.95" customHeight="1" thickBot="1">
      <c r="A21" s="914"/>
      <c r="B21" s="1150"/>
      <c r="C21" s="480" t="s">
        <v>531</v>
      </c>
      <c r="D21" s="398">
        <f t="shared" si="2"/>
        <v>8269</v>
      </c>
      <c r="E21" s="398">
        <f t="shared" si="2"/>
        <v>8809</v>
      </c>
      <c r="F21" s="398">
        <f t="shared" si="2"/>
        <v>9670</v>
      </c>
      <c r="G21" s="398">
        <f t="shared" si="2"/>
        <v>10511</v>
      </c>
      <c r="H21" s="398">
        <f t="shared" si="2"/>
        <v>9974</v>
      </c>
      <c r="I21" s="479" t="s">
        <v>533</v>
      </c>
      <c r="J21" s="1147"/>
      <c r="K21" s="911"/>
    </row>
    <row r="22" spans="1:11" s="26" customFormat="1" ht="15.95" customHeight="1" thickBot="1">
      <c r="A22" s="914"/>
      <c r="B22" s="1150"/>
      <c r="C22" s="891" t="s">
        <v>7</v>
      </c>
      <c r="D22" s="894">
        <f>D20+D21</f>
        <v>11201</v>
      </c>
      <c r="E22" s="894">
        <f>E20+E21</f>
        <v>11902</v>
      </c>
      <c r="F22" s="894">
        <f>F20+F21</f>
        <v>13015</v>
      </c>
      <c r="G22" s="894">
        <f>G20+G21</f>
        <v>13601</v>
      </c>
      <c r="H22" s="894">
        <f>H20+H21</f>
        <v>13532</v>
      </c>
      <c r="I22" s="893" t="s">
        <v>8</v>
      </c>
      <c r="J22" s="1147"/>
      <c r="K22" s="911"/>
    </row>
    <row r="23" spans="1:11" s="26" customFormat="1" ht="15.95" customHeight="1" thickBot="1">
      <c r="A23" s="914"/>
      <c r="B23" s="1150" t="s">
        <v>467</v>
      </c>
      <c r="C23" s="689" t="s">
        <v>9</v>
      </c>
      <c r="D23" s="402">
        <f t="shared" ref="D23:H24" si="3">SUM(D17+D11)</f>
        <v>1009</v>
      </c>
      <c r="E23" s="402">
        <f t="shared" si="3"/>
        <v>1002</v>
      </c>
      <c r="F23" s="402">
        <f t="shared" si="3"/>
        <v>1059</v>
      </c>
      <c r="G23" s="402">
        <f t="shared" si="3"/>
        <v>2661</v>
      </c>
      <c r="H23" s="402">
        <f t="shared" si="3"/>
        <v>1195</v>
      </c>
      <c r="I23" s="690" t="s">
        <v>532</v>
      </c>
      <c r="J23" s="1147" t="s">
        <v>127</v>
      </c>
      <c r="K23" s="911"/>
    </row>
    <row r="24" spans="1:11" s="26" customFormat="1" ht="15.95" customHeight="1" thickBot="1">
      <c r="A24" s="914"/>
      <c r="B24" s="1150"/>
      <c r="C24" s="480" t="s">
        <v>531</v>
      </c>
      <c r="D24" s="398">
        <f t="shared" si="3"/>
        <v>5123</v>
      </c>
      <c r="E24" s="398">
        <f t="shared" si="3"/>
        <v>4114</v>
      </c>
      <c r="F24" s="398">
        <f t="shared" si="3"/>
        <v>4146</v>
      </c>
      <c r="G24" s="398">
        <f t="shared" si="3"/>
        <v>5529</v>
      </c>
      <c r="H24" s="398">
        <f t="shared" si="3"/>
        <v>4803</v>
      </c>
      <c r="I24" s="479" t="s">
        <v>533</v>
      </c>
      <c r="J24" s="1147"/>
      <c r="K24" s="911"/>
    </row>
    <row r="25" spans="1:11" s="26" customFormat="1" ht="15.95" customHeight="1">
      <c r="A25" s="999"/>
      <c r="B25" s="1168"/>
      <c r="C25" s="891" t="s">
        <v>7</v>
      </c>
      <c r="D25" s="894">
        <f>SUM(D23:D24)</f>
        <v>6132</v>
      </c>
      <c r="E25" s="894">
        <f>SUM(E23:E24)</f>
        <v>5116</v>
      </c>
      <c r="F25" s="894">
        <f>SUM(F23:F24)</f>
        <v>5205</v>
      </c>
      <c r="G25" s="894">
        <f>SUM(G23:G24)</f>
        <v>8190</v>
      </c>
      <c r="H25" s="894">
        <f>SUM(H23:H24)</f>
        <v>5998</v>
      </c>
      <c r="I25" s="893" t="s">
        <v>8</v>
      </c>
      <c r="J25" s="1148"/>
      <c r="K25" s="1139"/>
    </row>
    <row r="26" spans="1:11" ht="20.25" customHeight="1" thickBot="1">
      <c r="A26" s="1162" t="s">
        <v>513</v>
      </c>
      <c r="B26" s="1162"/>
      <c r="C26" s="410" t="s">
        <v>9</v>
      </c>
      <c r="D26" s="401">
        <f t="shared" ref="D26:H28" si="4">SUM(D20+D23)</f>
        <v>3941</v>
      </c>
      <c r="E26" s="401">
        <f t="shared" si="4"/>
        <v>4095</v>
      </c>
      <c r="F26" s="401">
        <f t="shared" si="4"/>
        <v>4404</v>
      </c>
      <c r="G26" s="401">
        <f t="shared" si="4"/>
        <v>5751</v>
      </c>
      <c r="H26" s="401">
        <f t="shared" si="4"/>
        <v>4753</v>
      </c>
      <c r="I26" s="337" t="s">
        <v>532</v>
      </c>
      <c r="J26" s="1165" t="s">
        <v>14</v>
      </c>
      <c r="K26" s="1165"/>
    </row>
    <row r="27" spans="1:11" ht="20.25" customHeight="1" thickBot="1">
      <c r="A27" s="1163"/>
      <c r="B27" s="1163"/>
      <c r="C27" s="596" t="s">
        <v>531</v>
      </c>
      <c r="D27" s="599">
        <f t="shared" si="4"/>
        <v>13392</v>
      </c>
      <c r="E27" s="599">
        <f t="shared" si="4"/>
        <v>12923</v>
      </c>
      <c r="F27" s="599">
        <f t="shared" si="4"/>
        <v>13816</v>
      </c>
      <c r="G27" s="599">
        <f t="shared" si="4"/>
        <v>16040</v>
      </c>
      <c r="H27" s="599">
        <f t="shared" si="4"/>
        <v>14777</v>
      </c>
      <c r="I27" s="686" t="s">
        <v>533</v>
      </c>
      <c r="J27" s="1166"/>
      <c r="K27" s="1166"/>
    </row>
    <row r="28" spans="1:11" ht="20.25" customHeight="1">
      <c r="A28" s="1164"/>
      <c r="B28" s="1164"/>
      <c r="C28" s="896" t="s">
        <v>15</v>
      </c>
      <c r="D28" s="897">
        <f t="shared" si="4"/>
        <v>17333</v>
      </c>
      <c r="E28" s="897">
        <f t="shared" si="4"/>
        <v>17018</v>
      </c>
      <c r="F28" s="897">
        <f t="shared" si="4"/>
        <v>18220</v>
      </c>
      <c r="G28" s="897">
        <f t="shared" si="4"/>
        <v>21791</v>
      </c>
      <c r="H28" s="897">
        <f t="shared" si="4"/>
        <v>19530</v>
      </c>
      <c r="I28" s="898" t="s">
        <v>8</v>
      </c>
      <c r="J28" s="1167"/>
      <c r="K28" s="1167"/>
    </row>
    <row r="29" spans="1:11">
      <c r="A29" s="1118" t="s">
        <v>1239</v>
      </c>
      <c r="B29" s="1118"/>
      <c r="C29" s="1118"/>
      <c r="K29" s="199" t="s">
        <v>1382</v>
      </c>
    </row>
  </sheetData>
  <mergeCells count="32">
    <mergeCell ref="A29:C29"/>
    <mergeCell ref="K20:K25"/>
    <mergeCell ref="K14:K19"/>
    <mergeCell ref="K8:K13"/>
    <mergeCell ref="A26:B28"/>
    <mergeCell ref="J26:K28"/>
    <mergeCell ref="B23:B25"/>
    <mergeCell ref="B11:B13"/>
    <mergeCell ref="B8:B10"/>
    <mergeCell ref="A8:A13"/>
    <mergeCell ref="B14:B16"/>
    <mergeCell ref="B17:B19"/>
    <mergeCell ref="A14:A19"/>
    <mergeCell ref="A20:A25"/>
    <mergeCell ref="J8:J10"/>
    <mergeCell ref="J11:J13"/>
    <mergeCell ref="A2:K2"/>
    <mergeCell ref="A1:K1"/>
    <mergeCell ref="A3:K3"/>
    <mergeCell ref="A4:K4"/>
    <mergeCell ref="J23:J25"/>
    <mergeCell ref="B20:B22"/>
    <mergeCell ref="J20:J22"/>
    <mergeCell ref="I6:K7"/>
    <mergeCell ref="J14:J16"/>
    <mergeCell ref="J17:J19"/>
    <mergeCell ref="D6:D7"/>
    <mergeCell ref="E6:E7"/>
    <mergeCell ref="F6:F7"/>
    <mergeCell ref="G6:G7"/>
    <mergeCell ref="H6:H7"/>
    <mergeCell ref="A6:C7"/>
  </mergeCells>
  <phoneticPr fontId="19" type="noConversion"/>
  <printOptions horizontalCentered="1" verticalCentered="1"/>
  <pageMargins left="0" right="0" top="0" bottom="0" header="0" footer="0"/>
  <pageSetup paperSize="9"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
  <sheetViews>
    <sheetView showGridLines="0" rightToLeft="1" view="pageBreakPreview" zoomScaleNormal="100" zoomScaleSheetLayoutView="100" workbookViewId="0">
      <selection activeCell="F20" sqref="F20"/>
    </sheetView>
  </sheetViews>
  <sheetFormatPr defaultColWidth="9.140625" defaultRowHeight="12.75"/>
  <cols>
    <col min="1" max="1" width="25.7109375" style="187" customWidth="1"/>
    <col min="2" max="9" width="9.7109375" style="187" customWidth="1"/>
    <col min="10" max="10" width="10.7109375" style="187" customWidth="1"/>
    <col min="11" max="11" width="30.140625" style="187" customWidth="1"/>
    <col min="12" max="16384" width="9.140625" style="185"/>
  </cols>
  <sheetData>
    <row r="1" spans="1:21" s="17" customFormat="1" ht="20.100000000000001" customHeight="1">
      <c r="A1" s="925" t="s">
        <v>812</v>
      </c>
      <c r="B1" s="925"/>
      <c r="C1" s="925"/>
      <c r="D1" s="925"/>
      <c r="E1" s="925"/>
      <c r="F1" s="925"/>
      <c r="G1" s="925"/>
      <c r="H1" s="925"/>
      <c r="I1" s="925"/>
      <c r="J1" s="925"/>
      <c r="K1" s="925"/>
    </row>
    <row r="2" spans="1:21" s="18" customFormat="1" ht="20.100000000000001" customHeight="1">
      <c r="A2" s="928" t="s">
        <v>1216</v>
      </c>
      <c r="B2" s="928"/>
      <c r="C2" s="928"/>
      <c r="D2" s="928"/>
      <c r="E2" s="928"/>
      <c r="F2" s="928"/>
      <c r="G2" s="928"/>
      <c r="H2" s="928"/>
      <c r="I2" s="928"/>
      <c r="J2" s="928"/>
      <c r="K2" s="928"/>
    </row>
    <row r="3" spans="1:21" s="17" customFormat="1" ht="34.5" customHeight="1">
      <c r="A3" s="912" t="s">
        <v>813</v>
      </c>
      <c r="B3" s="912"/>
      <c r="C3" s="912"/>
      <c r="D3" s="912"/>
      <c r="E3" s="912"/>
      <c r="F3" s="912"/>
      <c r="G3" s="912"/>
      <c r="H3" s="912"/>
      <c r="I3" s="912"/>
      <c r="J3" s="912"/>
      <c r="K3" s="912"/>
    </row>
    <row r="4" spans="1:21" s="17" customFormat="1" ht="20.100000000000001" customHeight="1">
      <c r="A4" s="913" t="s">
        <v>1213</v>
      </c>
      <c r="B4" s="913"/>
      <c r="C4" s="913"/>
      <c r="D4" s="913"/>
      <c r="E4" s="913"/>
      <c r="F4" s="913"/>
      <c r="G4" s="913"/>
      <c r="H4" s="913"/>
      <c r="I4" s="913"/>
      <c r="J4" s="913"/>
      <c r="K4" s="913"/>
    </row>
    <row r="5" spans="1:21" s="17" customFormat="1" ht="20.100000000000001" customHeight="1">
      <c r="A5" s="10" t="s">
        <v>557</v>
      </c>
      <c r="B5" s="13"/>
      <c r="C5" s="13"/>
      <c r="D5" s="13"/>
      <c r="E5" s="13"/>
      <c r="F5" s="13"/>
      <c r="G5" s="13"/>
      <c r="H5" s="13"/>
      <c r="I5" s="13"/>
      <c r="J5" s="13"/>
      <c r="K5" s="24" t="s">
        <v>556</v>
      </c>
    </row>
    <row r="6" spans="1:21" s="183" customFormat="1" ht="25.5" customHeight="1" thickBot="1">
      <c r="A6" s="915" t="s">
        <v>802</v>
      </c>
      <c r="B6" s="1171" t="s">
        <v>1015</v>
      </c>
      <c r="C6" s="1171"/>
      <c r="D6" s="1171"/>
      <c r="E6" s="1171" t="s">
        <v>1017</v>
      </c>
      <c r="F6" s="1171"/>
      <c r="G6" s="1171"/>
      <c r="H6" s="922" t="s">
        <v>377</v>
      </c>
      <c r="I6" s="922"/>
      <c r="J6" s="922"/>
      <c r="K6" s="926" t="s">
        <v>929</v>
      </c>
    </row>
    <row r="7" spans="1:21" s="183" customFormat="1" ht="25.5" customHeight="1">
      <c r="A7" s="916"/>
      <c r="B7" s="381" t="s">
        <v>626</v>
      </c>
      <c r="C7" s="381" t="s">
        <v>627</v>
      </c>
      <c r="D7" s="381" t="s">
        <v>381</v>
      </c>
      <c r="E7" s="381" t="s">
        <v>626</v>
      </c>
      <c r="F7" s="381" t="s">
        <v>627</v>
      </c>
      <c r="G7" s="381" t="s">
        <v>381</v>
      </c>
      <c r="H7" s="381" t="s">
        <v>626</v>
      </c>
      <c r="I7" s="381" t="s">
        <v>627</v>
      </c>
      <c r="J7" s="382" t="s">
        <v>380</v>
      </c>
      <c r="K7" s="927"/>
      <c r="N7" s="266"/>
    </row>
    <row r="8" spans="1:21" ht="23.25" customHeight="1" thickBot="1">
      <c r="A8" s="857" t="s">
        <v>1336</v>
      </c>
      <c r="B8" s="300">
        <v>0</v>
      </c>
      <c r="C8" s="300">
        <v>7</v>
      </c>
      <c r="D8" s="338">
        <f t="shared" ref="D8:D15" si="0">SUM(B8:C8)</f>
        <v>7</v>
      </c>
      <c r="E8" s="300">
        <v>1</v>
      </c>
      <c r="F8" s="300">
        <v>3418</v>
      </c>
      <c r="G8" s="338">
        <f>SUM(E8:F8)</f>
        <v>3419</v>
      </c>
      <c r="H8" s="338">
        <f>SUM(B8+E8)</f>
        <v>1</v>
      </c>
      <c r="I8" s="338">
        <f>SUM(C8+F8)</f>
        <v>3425</v>
      </c>
      <c r="J8" s="338">
        <f>SUM(H8:I8)</f>
        <v>3426</v>
      </c>
      <c r="K8" s="817" t="s">
        <v>763</v>
      </c>
    </row>
    <row r="9" spans="1:21" ht="23.25" customHeight="1" thickBot="1">
      <c r="A9" s="433" t="s">
        <v>1028</v>
      </c>
      <c r="B9" s="275">
        <v>5</v>
      </c>
      <c r="C9" s="275">
        <v>11</v>
      </c>
      <c r="D9" s="276">
        <f t="shared" si="0"/>
        <v>16</v>
      </c>
      <c r="E9" s="275">
        <v>2097</v>
      </c>
      <c r="F9" s="275">
        <v>4010</v>
      </c>
      <c r="G9" s="276">
        <f t="shared" ref="G9:G15" si="1">SUM(E9:F9)</f>
        <v>6107</v>
      </c>
      <c r="H9" s="276">
        <f t="shared" ref="H9:I15" si="2">SUM(B9+E9)</f>
        <v>2102</v>
      </c>
      <c r="I9" s="276">
        <f t="shared" si="2"/>
        <v>4021</v>
      </c>
      <c r="J9" s="276">
        <f t="shared" ref="J9:J15" si="3">SUM(H9:I9)</f>
        <v>6123</v>
      </c>
      <c r="K9" s="556" t="s">
        <v>299</v>
      </c>
    </row>
    <row r="10" spans="1:21" ht="23.25" customHeight="1" thickBot="1">
      <c r="A10" s="431" t="s">
        <v>1240</v>
      </c>
      <c r="B10" s="277">
        <v>0</v>
      </c>
      <c r="C10" s="277">
        <v>2</v>
      </c>
      <c r="D10" s="338">
        <f t="shared" si="0"/>
        <v>2</v>
      </c>
      <c r="E10" s="277">
        <v>613</v>
      </c>
      <c r="F10" s="277">
        <v>1244</v>
      </c>
      <c r="G10" s="338">
        <f>SUM(E10:F10)</f>
        <v>1857</v>
      </c>
      <c r="H10" s="338">
        <f>SUM(B10+E10)</f>
        <v>613</v>
      </c>
      <c r="I10" s="338">
        <f>SUM(C10+F10)</f>
        <v>1246</v>
      </c>
      <c r="J10" s="338">
        <f>SUM(H10:I10)</f>
        <v>1859</v>
      </c>
      <c r="K10" s="557" t="s">
        <v>4</v>
      </c>
    </row>
    <row r="11" spans="1:21" ht="23.25" customHeight="1" thickBot="1">
      <c r="A11" s="433" t="s">
        <v>1234</v>
      </c>
      <c r="B11" s="275">
        <v>0</v>
      </c>
      <c r="C11" s="275">
        <v>0</v>
      </c>
      <c r="D11" s="276">
        <f t="shared" si="0"/>
        <v>0</v>
      </c>
      <c r="E11" s="275">
        <v>2</v>
      </c>
      <c r="F11" s="275">
        <v>2</v>
      </c>
      <c r="G11" s="276">
        <f t="shared" si="1"/>
        <v>4</v>
      </c>
      <c r="H11" s="276">
        <f t="shared" si="2"/>
        <v>2</v>
      </c>
      <c r="I11" s="276">
        <f t="shared" si="2"/>
        <v>2</v>
      </c>
      <c r="J11" s="276">
        <f t="shared" si="3"/>
        <v>4</v>
      </c>
      <c r="K11" s="556" t="s">
        <v>1229</v>
      </c>
      <c r="P11" s="717"/>
      <c r="Q11" s="717"/>
      <c r="R11" s="717"/>
      <c r="S11" s="717"/>
    </row>
    <row r="12" spans="1:21" ht="23.25" customHeight="1" thickBot="1">
      <c r="A12" s="431" t="s">
        <v>193</v>
      </c>
      <c r="B12" s="277">
        <v>1</v>
      </c>
      <c r="C12" s="277">
        <v>1</v>
      </c>
      <c r="D12" s="338">
        <f t="shared" si="0"/>
        <v>2</v>
      </c>
      <c r="E12" s="277">
        <v>822</v>
      </c>
      <c r="F12" s="277">
        <v>1273</v>
      </c>
      <c r="G12" s="338">
        <f>SUM(E12:F12)</f>
        <v>2095</v>
      </c>
      <c r="H12" s="338">
        <f>SUM(B12+E12)</f>
        <v>823</v>
      </c>
      <c r="I12" s="338">
        <f>SUM(C12+F12)</f>
        <v>1274</v>
      </c>
      <c r="J12" s="338">
        <f>SUM(H12:I12)</f>
        <v>2097</v>
      </c>
      <c r="K12" s="557" t="s">
        <v>5</v>
      </c>
      <c r="Q12" s="717"/>
      <c r="R12" s="717"/>
      <c r="S12" s="717"/>
      <c r="T12" s="717"/>
      <c r="U12" s="717"/>
    </row>
    <row r="13" spans="1:21" ht="23.25" customHeight="1">
      <c r="A13" s="440" t="s">
        <v>1235</v>
      </c>
      <c r="B13" s="302">
        <v>0</v>
      </c>
      <c r="C13" s="302">
        <v>0</v>
      </c>
      <c r="D13" s="325">
        <f t="shared" si="0"/>
        <v>0</v>
      </c>
      <c r="E13" s="302">
        <v>17</v>
      </c>
      <c r="F13" s="302">
        <v>6</v>
      </c>
      <c r="G13" s="325">
        <f t="shared" si="1"/>
        <v>23</v>
      </c>
      <c r="H13" s="325">
        <f t="shared" si="2"/>
        <v>17</v>
      </c>
      <c r="I13" s="325">
        <f t="shared" si="2"/>
        <v>6</v>
      </c>
      <c r="J13" s="325">
        <f t="shared" si="3"/>
        <v>23</v>
      </c>
      <c r="K13" s="622" t="s">
        <v>757</v>
      </c>
    </row>
    <row r="14" spans="1:21" ht="23.25" customHeight="1">
      <c r="A14" s="858" t="s">
        <v>126</v>
      </c>
      <c r="B14" s="329">
        <f>SUM(B8:B13)</f>
        <v>6</v>
      </c>
      <c r="C14" s="329">
        <f>SUM(C8:C13)</f>
        <v>21</v>
      </c>
      <c r="D14" s="329">
        <f>SUM(B14:C14)</f>
        <v>27</v>
      </c>
      <c r="E14" s="329">
        <f>SUM(E8:E13)</f>
        <v>3552</v>
      </c>
      <c r="F14" s="329">
        <f>SUM(F8:F13)</f>
        <v>9953</v>
      </c>
      <c r="G14" s="329">
        <f>SUM(E14:F14)</f>
        <v>13505</v>
      </c>
      <c r="H14" s="329">
        <f>SUM(B14+E14)</f>
        <v>3558</v>
      </c>
      <c r="I14" s="329">
        <f>SUM(C14+F14)</f>
        <v>9974</v>
      </c>
      <c r="J14" s="329">
        <f>SUM(H14:I14)</f>
        <v>13532</v>
      </c>
      <c r="K14" s="860" t="s">
        <v>32</v>
      </c>
    </row>
    <row r="15" spans="1:21" ht="23.25" customHeight="1">
      <c r="A15" s="859" t="s">
        <v>278</v>
      </c>
      <c r="B15" s="330">
        <v>19</v>
      </c>
      <c r="C15" s="330">
        <v>69</v>
      </c>
      <c r="D15" s="330">
        <f t="shared" si="0"/>
        <v>88</v>
      </c>
      <c r="E15" s="330">
        <v>1176</v>
      </c>
      <c r="F15" s="330">
        <v>4734</v>
      </c>
      <c r="G15" s="330">
        <f t="shared" si="1"/>
        <v>5910</v>
      </c>
      <c r="H15" s="330">
        <f t="shared" si="2"/>
        <v>1195</v>
      </c>
      <c r="I15" s="330">
        <f t="shared" si="2"/>
        <v>4803</v>
      </c>
      <c r="J15" s="330">
        <f t="shared" si="3"/>
        <v>5998</v>
      </c>
      <c r="K15" s="861" t="s">
        <v>127</v>
      </c>
    </row>
    <row r="16" spans="1:21" ht="23.25" customHeight="1">
      <c r="A16" s="792" t="s">
        <v>30</v>
      </c>
      <c r="B16" s="329">
        <f t="shared" ref="B16:J16" si="4">SUM(B14+B15)</f>
        <v>25</v>
      </c>
      <c r="C16" s="329">
        <f t="shared" si="4"/>
        <v>90</v>
      </c>
      <c r="D16" s="329">
        <f t="shared" si="4"/>
        <v>115</v>
      </c>
      <c r="E16" s="329">
        <f t="shared" si="4"/>
        <v>4728</v>
      </c>
      <c r="F16" s="329">
        <f t="shared" si="4"/>
        <v>14687</v>
      </c>
      <c r="G16" s="329">
        <f t="shared" si="4"/>
        <v>19415</v>
      </c>
      <c r="H16" s="329">
        <f t="shared" si="4"/>
        <v>4753</v>
      </c>
      <c r="I16" s="329">
        <f t="shared" si="4"/>
        <v>14777</v>
      </c>
      <c r="J16" s="329">
        <f t="shared" si="4"/>
        <v>19530</v>
      </c>
      <c r="K16" s="779" t="s">
        <v>14</v>
      </c>
    </row>
    <row r="17" spans="1:11">
      <c r="A17" s="775" t="s">
        <v>756</v>
      </c>
      <c r="B17" s="182"/>
      <c r="C17" s="182"/>
      <c r="D17" s="182"/>
      <c r="E17" s="182"/>
      <c r="F17" s="182"/>
      <c r="G17" s="182"/>
      <c r="H17" s="182"/>
      <c r="I17" s="182"/>
      <c r="J17" s="182"/>
      <c r="K17" s="675" t="s">
        <v>755</v>
      </c>
    </row>
    <row r="18" spans="1:11">
      <c r="A18" s="170"/>
      <c r="B18" s="170"/>
      <c r="C18" s="170"/>
      <c r="D18" s="718"/>
      <c r="F18" s="719"/>
      <c r="K18" s="675"/>
    </row>
    <row r="19" spans="1:11" s="187" customFormat="1">
      <c r="A19" s="996"/>
      <c r="B19" s="996"/>
      <c r="C19" s="996"/>
      <c r="D19" s="996"/>
      <c r="E19" s="8"/>
      <c r="F19" s="8"/>
      <c r="G19" s="103"/>
      <c r="K19" s="675"/>
    </row>
    <row r="20" spans="1:11" s="187" customFormat="1">
      <c r="A20" s="186"/>
      <c r="B20" s="720"/>
      <c r="C20" s="720"/>
      <c r="D20" s="720"/>
      <c r="E20" s="720"/>
      <c r="F20" s="720"/>
      <c r="G20" s="720"/>
    </row>
    <row r="21" spans="1:11" s="187" customFormat="1">
      <c r="A21" s="186"/>
      <c r="B21" s="186"/>
      <c r="C21" s="186"/>
      <c r="D21" s="186"/>
      <c r="E21" s="186"/>
      <c r="F21" s="186"/>
      <c r="G21" s="103"/>
    </row>
    <row r="22" spans="1:11" s="187" customFormat="1">
      <c r="A22" s="186"/>
      <c r="B22" s="186"/>
      <c r="C22" s="186"/>
      <c r="D22" s="186"/>
      <c r="E22" s="186"/>
      <c r="F22" s="186"/>
      <c r="G22" s="103"/>
    </row>
    <row r="23" spans="1:11" s="187" customFormat="1">
      <c r="A23" s="186"/>
      <c r="B23" s="186"/>
      <c r="C23" s="186"/>
      <c r="D23" s="186"/>
      <c r="E23" s="186"/>
      <c r="F23" s="186"/>
      <c r="G23" s="103"/>
    </row>
    <row r="24" spans="1:11" s="187" customFormat="1">
      <c r="A24" s="186"/>
      <c r="B24" s="186"/>
      <c r="C24" s="186"/>
      <c r="D24" s="186"/>
      <c r="E24" s="186"/>
      <c r="F24" s="186"/>
      <c r="G24" s="103"/>
    </row>
  </sheetData>
  <mergeCells count="10">
    <mergeCell ref="A19:D19"/>
    <mergeCell ref="A1:K1"/>
    <mergeCell ref="A6:A7"/>
    <mergeCell ref="B6:D6"/>
    <mergeCell ref="E6:G6"/>
    <mergeCell ref="K6:K7"/>
    <mergeCell ref="A2:K2"/>
    <mergeCell ref="A3:K3"/>
    <mergeCell ref="A4:K4"/>
    <mergeCell ref="H6:J6"/>
  </mergeCells>
  <printOptions horizontalCentered="1" verticalCentered="1"/>
  <pageMargins left="0" right="0" top="0" bottom="0" header="0" footer="0"/>
  <pageSetup paperSize="9"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showGridLines="0" rightToLeft="1" view="pageBreakPreview" zoomScaleNormal="100" zoomScaleSheetLayoutView="100" workbookViewId="0">
      <selection activeCell="M14" sqref="M14"/>
    </sheetView>
  </sheetViews>
  <sheetFormatPr defaultColWidth="9.140625" defaultRowHeight="12.75"/>
  <cols>
    <col min="1" max="1" width="17.5703125" style="182" customWidth="1"/>
    <col min="2" max="2" width="11.42578125" style="182" customWidth="1"/>
    <col min="3" max="7" width="13.140625" style="182" customWidth="1"/>
    <col min="8" max="8" width="11.7109375" style="182" customWidth="1"/>
    <col min="9" max="9" width="19" style="182" customWidth="1"/>
    <col min="10" max="16384" width="9.140625" style="17"/>
  </cols>
  <sheetData>
    <row r="1" spans="1:15" s="15" customFormat="1" ht="19.5" customHeight="1">
      <c r="A1" s="925" t="s">
        <v>293</v>
      </c>
      <c r="B1" s="925"/>
      <c r="C1" s="925"/>
      <c r="D1" s="925"/>
      <c r="E1" s="925"/>
      <c r="F1" s="925"/>
      <c r="G1" s="925"/>
      <c r="H1" s="925"/>
      <c r="I1" s="925"/>
    </row>
    <row r="2" spans="1:15" s="16" customFormat="1" ht="20.25">
      <c r="A2" s="928" t="s">
        <v>1214</v>
      </c>
      <c r="B2" s="928"/>
      <c r="C2" s="928"/>
      <c r="D2" s="928"/>
      <c r="E2" s="928"/>
      <c r="F2" s="928"/>
      <c r="G2" s="928"/>
      <c r="H2" s="928"/>
      <c r="I2" s="928"/>
    </row>
    <row r="3" spans="1:15" ht="33.75" customHeight="1">
      <c r="A3" s="912" t="s">
        <v>516</v>
      </c>
      <c r="B3" s="912"/>
      <c r="C3" s="912"/>
      <c r="D3" s="912"/>
      <c r="E3" s="912"/>
      <c r="F3" s="912"/>
      <c r="G3" s="912"/>
      <c r="H3" s="912"/>
      <c r="I3" s="912"/>
    </row>
    <row r="4" spans="1:15" ht="15.75">
      <c r="A4" s="913" t="s">
        <v>1215</v>
      </c>
      <c r="B4" s="913"/>
      <c r="C4" s="913"/>
      <c r="D4" s="913"/>
      <c r="E4" s="913"/>
      <c r="F4" s="913"/>
      <c r="G4" s="913"/>
      <c r="H4" s="913"/>
      <c r="I4" s="913"/>
    </row>
    <row r="5" spans="1:15" ht="15.75">
      <c r="A5" s="10" t="s">
        <v>558</v>
      </c>
      <c r="B5" s="13"/>
      <c r="C5" s="13"/>
      <c r="D5" s="13"/>
      <c r="E5" s="13"/>
      <c r="F5" s="13"/>
      <c r="G5" s="13"/>
      <c r="H5" s="13"/>
      <c r="I5" s="24" t="s">
        <v>559</v>
      </c>
    </row>
    <row r="6" spans="1:15" s="177" customFormat="1" ht="22.5" customHeight="1" thickBot="1">
      <c r="A6" s="1173" t="s">
        <v>815</v>
      </c>
      <c r="B6" s="1173"/>
      <c r="C6" s="1098" t="s">
        <v>597</v>
      </c>
      <c r="D6" s="1098" t="s">
        <v>643</v>
      </c>
      <c r="E6" s="1098" t="s">
        <v>960</v>
      </c>
      <c r="F6" s="1140" t="s">
        <v>1140</v>
      </c>
      <c r="G6" s="1140" t="s">
        <v>1213</v>
      </c>
      <c r="H6" s="926" t="s">
        <v>814</v>
      </c>
      <c r="I6" s="926"/>
    </row>
    <row r="7" spans="1:15" s="177" customFormat="1" ht="22.5" customHeight="1" thickBot="1">
      <c r="A7" s="1174"/>
      <c r="B7" s="1174"/>
      <c r="C7" s="1172"/>
      <c r="D7" s="1172"/>
      <c r="E7" s="1172"/>
      <c r="F7" s="1145"/>
      <c r="G7" s="1145"/>
      <c r="H7" s="1105"/>
      <c r="I7" s="1105"/>
      <c r="N7" s="177">
        <v>40</v>
      </c>
      <c r="O7" s="177">
        <v>266</v>
      </c>
    </row>
    <row r="8" spans="1:15" s="177" customFormat="1" ht="22.5" customHeight="1">
      <c r="A8" s="1175"/>
      <c r="B8" s="1175"/>
      <c r="C8" s="1156"/>
      <c r="D8" s="1156"/>
      <c r="E8" s="1156"/>
      <c r="F8" s="1141"/>
      <c r="G8" s="1141"/>
      <c r="H8" s="927"/>
      <c r="I8" s="927"/>
    </row>
    <row r="9" spans="1:15" s="177" customFormat="1" ht="21.95" customHeight="1" thickBot="1">
      <c r="A9" s="654"/>
      <c r="B9" s="689" t="s">
        <v>9</v>
      </c>
      <c r="C9" s="300">
        <v>80</v>
      </c>
      <c r="D9" s="300">
        <v>49</v>
      </c>
      <c r="E9" s="300">
        <v>46</v>
      </c>
      <c r="F9" s="300">
        <v>52</v>
      </c>
      <c r="G9" s="300">
        <v>40</v>
      </c>
      <c r="H9" s="690" t="s">
        <v>532</v>
      </c>
      <c r="I9" s="649"/>
      <c r="N9" s="177">
        <v>41</v>
      </c>
      <c r="O9" s="177">
        <v>245</v>
      </c>
    </row>
    <row r="10" spans="1:15" s="26" customFormat="1" ht="21.95" customHeight="1" thickBot="1">
      <c r="A10" s="652" t="s">
        <v>37</v>
      </c>
      <c r="B10" s="480" t="s">
        <v>531</v>
      </c>
      <c r="C10" s="339">
        <v>399</v>
      </c>
      <c r="D10" s="339">
        <v>377</v>
      </c>
      <c r="E10" s="339">
        <v>314</v>
      </c>
      <c r="F10" s="339">
        <v>315</v>
      </c>
      <c r="G10" s="339">
        <v>266</v>
      </c>
      <c r="H10" s="479" t="s">
        <v>533</v>
      </c>
      <c r="I10" s="650" t="s">
        <v>38</v>
      </c>
    </row>
    <row r="11" spans="1:15" s="26" customFormat="1" ht="21.95" customHeight="1" thickBot="1">
      <c r="A11" s="652"/>
      <c r="B11" s="891" t="s">
        <v>7</v>
      </c>
      <c r="C11" s="892">
        <f>SUM(C10+C9)</f>
        <v>479</v>
      </c>
      <c r="D11" s="892">
        <f>SUM(D10+D9)</f>
        <v>426</v>
      </c>
      <c r="E11" s="892">
        <f>SUM(E10+E9)</f>
        <v>360</v>
      </c>
      <c r="F11" s="892">
        <f>SUM(F10+F9)</f>
        <v>367</v>
      </c>
      <c r="G11" s="892">
        <f>SUM(G10+G9)</f>
        <v>306</v>
      </c>
      <c r="H11" s="893" t="s">
        <v>8</v>
      </c>
      <c r="I11" s="650"/>
      <c r="N11" s="26">
        <v>477</v>
      </c>
      <c r="O11" s="26">
        <v>474</v>
      </c>
    </row>
    <row r="12" spans="1:15" s="26" customFormat="1" ht="21.95" customHeight="1" thickBot="1">
      <c r="A12" s="921" t="s">
        <v>468</v>
      </c>
      <c r="B12" s="334" t="s">
        <v>9</v>
      </c>
      <c r="C12" s="335">
        <v>230</v>
      </c>
      <c r="D12" s="335">
        <v>53</v>
      </c>
      <c r="E12" s="335">
        <v>74</v>
      </c>
      <c r="F12" s="335">
        <v>55</v>
      </c>
      <c r="G12" s="335">
        <v>41</v>
      </c>
      <c r="H12" s="337" t="s">
        <v>532</v>
      </c>
      <c r="I12" s="919" t="s">
        <v>39</v>
      </c>
    </row>
    <row r="13" spans="1:15" s="26" customFormat="1" ht="21.95" customHeight="1" thickBot="1">
      <c r="A13" s="921"/>
      <c r="B13" s="685" t="s">
        <v>531</v>
      </c>
      <c r="C13" s="302">
        <v>269</v>
      </c>
      <c r="D13" s="302">
        <v>266</v>
      </c>
      <c r="E13" s="302">
        <v>231</v>
      </c>
      <c r="F13" s="302">
        <v>224</v>
      </c>
      <c r="G13" s="302">
        <v>245</v>
      </c>
      <c r="H13" s="686" t="s">
        <v>533</v>
      </c>
      <c r="I13" s="919"/>
    </row>
    <row r="14" spans="1:15" s="26" customFormat="1" ht="21.95" customHeight="1" thickBot="1">
      <c r="A14" s="921"/>
      <c r="B14" s="888" t="s">
        <v>7</v>
      </c>
      <c r="C14" s="889">
        <f>SUM(C13+C12)</f>
        <v>499</v>
      </c>
      <c r="D14" s="889">
        <f>SUM(D13+D12)</f>
        <v>319</v>
      </c>
      <c r="E14" s="889">
        <f>SUM(E13+E12)</f>
        <v>305</v>
      </c>
      <c r="F14" s="889">
        <f>SUM(F13+F12)</f>
        <v>279</v>
      </c>
      <c r="G14" s="889">
        <f>SUM(G13+G12)</f>
        <v>286</v>
      </c>
      <c r="H14" s="890" t="s">
        <v>8</v>
      </c>
      <c r="I14" s="919"/>
    </row>
    <row r="15" spans="1:15" s="26" customFormat="1" ht="21.95" customHeight="1" thickBot="1">
      <c r="A15" s="652"/>
      <c r="B15" s="689" t="s">
        <v>9</v>
      </c>
      <c r="C15" s="300">
        <v>550</v>
      </c>
      <c r="D15" s="300">
        <v>188</v>
      </c>
      <c r="E15" s="300">
        <v>209</v>
      </c>
      <c r="F15" s="300">
        <v>318</v>
      </c>
      <c r="G15" s="300">
        <v>477</v>
      </c>
      <c r="H15" s="690" t="s">
        <v>532</v>
      </c>
      <c r="I15" s="650"/>
    </row>
    <row r="16" spans="1:15" s="26" customFormat="1" ht="21.95" customHeight="1" thickBot="1">
      <c r="A16" s="652" t="s">
        <v>1130</v>
      </c>
      <c r="B16" s="480" t="s">
        <v>531</v>
      </c>
      <c r="C16" s="339">
        <v>650</v>
      </c>
      <c r="D16" s="339">
        <v>607</v>
      </c>
      <c r="E16" s="339">
        <v>404</v>
      </c>
      <c r="F16" s="339">
        <v>472</v>
      </c>
      <c r="G16" s="339">
        <v>474</v>
      </c>
      <c r="H16" s="479" t="s">
        <v>533</v>
      </c>
      <c r="I16" s="650" t="s">
        <v>1356</v>
      </c>
    </row>
    <row r="17" spans="1:9" s="26" customFormat="1" ht="21.95" customHeight="1">
      <c r="A17" s="677"/>
      <c r="B17" s="891" t="s">
        <v>7</v>
      </c>
      <c r="C17" s="892">
        <f>SUM(C16+C15)</f>
        <v>1200</v>
      </c>
      <c r="D17" s="892">
        <f>SUM(D16+D15)</f>
        <v>795</v>
      </c>
      <c r="E17" s="892">
        <f>SUM(E16+E15)</f>
        <v>613</v>
      </c>
      <c r="F17" s="892">
        <f>SUM(F16+F15)</f>
        <v>790</v>
      </c>
      <c r="G17" s="892">
        <f>SUM(G16+G15)</f>
        <v>951</v>
      </c>
      <c r="H17" s="893" t="s">
        <v>8</v>
      </c>
      <c r="I17" s="678"/>
    </row>
    <row r="18" spans="1:9" ht="21.95" customHeight="1" thickBot="1">
      <c r="A18" s="1162" t="s">
        <v>28</v>
      </c>
      <c r="B18" s="410" t="s">
        <v>9</v>
      </c>
      <c r="C18" s="415">
        <f t="shared" ref="C18:F18" si="0">SUM(C15+C12+C9)</f>
        <v>860</v>
      </c>
      <c r="D18" s="415">
        <f t="shared" si="0"/>
        <v>290</v>
      </c>
      <c r="E18" s="415">
        <f t="shared" si="0"/>
        <v>329</v>
      </c>
      <c r="F18" s="415">
        <f t="shared" si="0"/>
        <v>425</v>
      </c>
      <c r="G18" s="415">
        <f t="shared" ref="G18:G20" si="1">SUM(G15+G12+G9)</f>
        <v>558</v>
      </c>
      <c r="H18" s="337" t="s">
        <v>532</v>
      </c>
      <c r="I18" s="1165" t="s">
        <v>29</v>
      </c>
    </row>
    <row r="19" spans="1:9" ht="21.95" customHeight="1" thickBot="1">
      <c r="A19" s="1163" t="s">
        <v>28</v>
      </c>
      <c r="B19" s="596" t="s">
        <v>531</v>
      </c>
      <c r="C19" s="597">
        <f t="shared" ref="C19:F20" si="2">SUM(C16+C13+C10)</f>
        <v>1318</v>
      </c>
      <c r="D19" s="597">
        <f t="shared" si="2"/>
        <v>1250</v>
      </c>
      <c r="E19" s="597">
        <f t="shared" si="2"/>
        <v>949</v>
      </c>
      <c r="F19" s="597">
        <f t="shared" si="2"/>
        <v>1011</v>
      </c>
      <c r="G19" s="597">
        <f t="shared" si="1"/>
        <v>985</v>
      </c>
      <c r="H19" s="686" t="s">
        <v>533</v>
      </c>
      <c r="I19" s="1166"/>
    </row>
    <row r="20" spans="1:9" ht="21.95" customHeight="1">
      <c r="A20" s="1164"/>
      <c r="B20" s="896" t="s">
        <v>27</v>
      </c>
      <c r="C20" s="899">
        <f t="shared" si="2"/>
        <v>2178</v>
      </c>
      <c r="D20" s="899">
        <f t="shared" si="2"/>
        <v>1540</v>
      </c>
      <c r="E20" s="899">
        <f t="shared" si="2"/>
        <v>1278</v>
      </c>
      <c r="F20" s="899">
        <f t="shared" si="2"/>
        <v>1436</v>
      </c>
      <c r="G20" s="899">
        <f t="shared" si="1"/>
        <v>1543</v>
      </c>
      <c r="H20" s="898" t="s">
        <v>512</v>
      </c>
      <c r="I20" s="1167"/>
    </row>
    <row r="21" spans="1:9">
      <c r="A21" s="1118" t="s">
        <v>1044</v>
      </c>
      <c r="B21" s="1118"/>
      <c r="I21" s="675" t="s">
        <v>1381</v>
      </c>
    </row>
  </sheetData>
  <mergeCells count="16">
    <mergeCell ref="A21:B21"/>
    <mergeCell ref="A2:I2"/>
    <mergeCell ref="A3:I3"/>
    <mergeCell ref="A4:I4"/>
    <mergeCell ref="A1:I1"/>
    <mergeCell ref="A18:A20"/>
    <mergeCell ref="D6:D8"/>
    <mergeCell ref="A12:A14"/>
    <mergeCell ref="I12:I14"/>
    <mergeCell ref="I18:I20"/>
    <mergeCell ref="A6:B8"/>
    <mergeCell ref="H6:I8"/>
    <mergeCell ref="C6:C8"/>
    <mergeCell ref="G6:G8"/>
    <mergeCell ref="E6:E8"/>
    <mergeCell ref="F6:F8"/>
  </mergeCells>
  <phoneticPr fontId="19" type="noConversion"/>
  <printOptions horizontalCentered="1" verticalCentered="1"/>
  <pageMargins left="0" right="0.59055118110236227" top="0" bottom="0" header="0" footer="0"/>
  <pageSetup paperSize="9"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9"/>
  <sheetViews>
    <sheetView showGridLines="0" rightToLeft="1" view="pageBreakPreview" topLeftCell="A4" zoomScaleNormal="100" zoomScaleSheetLayoutView="100" workbookViewId="0">
      <selection activeCell="R26" sqref="R26"/>
    </sheetView>
  </sheetViews>
  <sheetFormatPr defaultColWidth="9.140625" defaultRowHeight="12.75"/>
  <cols>
    <col min="1" max="1" width="16" style="103" customWidth="1"/>
    <col min="2" max="2" width="16.28515625" style="103" customWidth="1"/>
    <col min="3" max="3" width="7.7109375" style="103" customWidth="1"/>
    <col min="4" max="4" width="8.28515625" style="103" customWidth="1"/>
    <col min="5" max="6" width="7.7109375" style="103" customWidth="1"/>
    <col min="7" max="7" width="8.140625" style="103" customWidth="1"/>
    <col min="8" max="9" width="7.7109375" style="103" customWidth="1"/>
    <col min="10" max="10" width="7.85546875" style="103" customWidth="1"/>
    <col min="11" max="11" width="8.140625" style="103" customWidth="1"/>
    <col min="12" max="12" width="14.85546875" style="103" customWidth="1"/>
    <col min="13" max="13" width="15.5703125" style="12" customWidth="1"/>
    <col min="14" max="16384" width="9.140625" style="11"/>
  </cols>
  <sheetData>
    <row r="1" spans="1:27" s="26" customFormat="1" ht="23.25">
      <c r="A1" s="925" t="s">
        <v>818</v>
      </c>
      <c r="B1" s="925"/>
      <c r="C1" s="925"/>
      <c r="D1" s="925"/>
      <c r="E1" s="925"/>
      <c r="F1" s="925"/>
      <c r="G1" s="925"/>
      <c r="H1" s="925"/>
      <c r="I1" s="925"/>
      <c r="J1" s="925"/>
      <c r="K1" s="925"/>
      <c r="L1" s="925"/>
      <c r="M1" s="925"/>
    </row>
    <row r="2" spans="1:27" s="27" customFormat="1" ht="20.25">
      <c r="A2" s="928" t="s">
        <v>1216</v>
      </c>
      <c r="B2" s="928"/>
      <c r="C2" s="928"/>
      <c r="D2" s="928"/>
      <c r="E2" s="928"/>
      <c r="F2" s="928"/>
      <c r="G2" s="928"/>
      <c r="H2" s="928"/>
      <c r="I2" s="928"/>
      <c r="J2" s="928"/>
      <c r="K2" s="928"/>
      <c r="L2" s="928"/>
      <c r="M2" s="928"/>
    </row>
    <row r="3" spans="1:27" s="26" customFormat="1" ht="34.5" customHeight="1">
      <c r="A3" s="912" t="s">
        <v>819</v>
      </c>
      <c r="B3" s="912"/>
      <c r="C3" s="912"/>
      <c r="D3" s="912"/>
      <c r="E3" s="912"/>
      <c r="F3" s="912"/>
      <c r="G3" s="912"/>
      <c r="H3" s="912"/>
      <c r="I3" s="912"/>
      <c r="J3" s="912"/>
      <c r="K3" s="912"/>
      <c r="L3" s="912"/>
      <c r="M3" s="912"/>
    </row>
    <row r="4" spans="1:27" s="26" customFormat="1" ht="15.75">
      <c r="A4" s="913" t="s">
        <v>1213</v>
      </c>
      <c r="B4" s="913"/>
      <c r="C4" s="913"/>
      <c r="D4" s="913"/>
      <c r="E4" s="913"/>
      <c r="F4" s="913"/>
      <c r="G4" s="913"/>
      <c r="H4" s="913"/>
      <c r="I4" s="913"/>
      <c r="J4" s="913"/>
      <c r="K4" s="913"/>
      <c r="L4" s="913"/>
      <c r="M4" s="913"/>
    </row>
    <row r="5" spans="1:27" ht="15.75">
      <c r="A5" s="10" t="s">
        <v>560</v>
      </c>
      <c r="B5" s="189"/>
      <c r="C5" s="189"/>
      <c r="D5" s="189"/>
      <c r="E5" s="189"/>
      <c r="F5" s="189"/>
      <c r="G5" s="189"/>
      <c r="H5" s="189"/>
      <c r="I5" s="189"/>
      <c r="J5" s="189"/>
      <c r="K5" s="189"/>
      <c r="L5" s="189"/>
      <c r="M5" s="24" t="s">
        <v>561</v>
      </c>
    </row>
    <row r="6" spans="1:27" s="183" customFormat="1" ht="18.75" customHeight="1" thickBot="1">
      <c r="A6" s="915" t="s">
        <v>817</v>
      </c>
      <c r="B6" s="915"/>
      <c r="C6" s="1171" t="s">
        <v>1015</v>
      </c>
      <c r="D6" s="1171"/>
      <c r="E6" s="1171"/>
      <c r="F6" s="1171" t="s">
        <v>1014</v>
      </c>
      <c r="G6" s="1171"/>
      <c r="H6" s="1171"/>
      <c r="I6" s="1178" t="s">
        <v>379</v>
      </c>
      <c r="J6" s="1178"/>
      <c r="K6" s="1178"/>
      <c r="L6" s="926" t="s">
        <v>1110</v>
      </c>
      <c r="M6" s="926"/>
    </row>
    <row r="7" spans="1:27" s="183" customFormat="1" ht="16.5" customHeight="1" thickBot="1">
      <c r="A7" s="1096"/>
      <c r="B7" s="1096"/>
      <c r="C7" s="1176" t="s">
        <v>626</v>
      </c>
      <c r="D7" s="1176" t="s">
        <v>816</v>
      </c>
      <c r="E7" s="1176" t="s">
        <v>381</v>
      </c>
      <c r="F7" s="1176" t="s">
        <v>626</v>
      </c>
      <c r="G7" s="1176" t="s">
        <v>816</v>
      </c>
      <c r="H7" s="1176" t="s">
        <v>381</v>
      </c>
      <c r="I7" s="1176" t="s">
        <v>626</v>
      </c>
      <c r="J7" s="1176" t="s">
        <v>816</v>
      </c>
      <c r="K7" s="1177" t="s">
        <v>380</v>
      </c>
      <c r="L7" s="1105"/>
      <c r="M7" s="1105"/>
    </row>
    <row r="8" spans="1:27" s="183" customFormat="1" ht="27.75" customHeight="1">
      <c r="A8" s="916"/>
      <c r="B8" s="916"/>
      <c r="C8" s="1141"/>
      <c r="D8" s="1141"/>
      <c r="E8" s="1141"/>
      <c r="F8" s="1141"/>
      <c r="G8" s="1141"/>
      <c r="H8" s="1141"/>
      <c r="I8" s="1141"/>
      <c r="J8" s="1141"/>
      <c r="K8" s="930"/>
      <c r="L8" s="927"/>
      <c r="M8" s="927"/>
    </row>
    <row r="9" spans="1:27" ht="15" customHeight="1" thickBot="1">
      <c r="A9" s="920" t="s">
        <v>1045</v>
      </c>
      <c r="B9" s="416" t="s">
        <v>41</v>
      </c>
      <c r="C9" s="300">
        <v>9</v>
      </c>
      <c r="D9" s="300">
        <v>50</v>
      </c>
      <c r="E9" s="391">
        <f>SUM(C9:D9)</f>
        <v>59</v>
      </c>
      <c r="F9" s="300">
        <v>3</v>
      </c>
      <c r="G9" s="300">
        <v>7</v>
      </c>
      <c r="H9" s="391">
        <f>SUM(F9:G9)</f>
        <v>10</v>
      </c>
      <c r="I9" s="391">
        <f t="shared" ref="I9:J12" si="0">SUM(C9+F9)</f>
        <v>12</v>
      </c>
      <c r="J9" s="391">
        <f t="shared" si="0"/>
        <v>57</v>
      </c>
      <c r="K9" s="391">
        <f>SUM(H9+E9)</f>
        <v>69</v>
      </c>
      <c r="L9" s="412" t="s">
        <v>42</v>
      </c>
      <c r="M9" s="910" t="s">
        <v>1357</v>
      </c>
    </row>
    <row r="10" spans="1:27" ht="15" customHeight="1" thickBot="1">
      <c r="A10" s="914"/>
      <c r="B10" s="421" t="s">
        <v>43</v>
      </c>
      <c r="C10" s="275">
        <v>7</v>
      </c>
      <c r="D10" s="275">
        <v>57</v>
      </c>
      <c r="E10" s="276">
        <f t="shared" ref="E10:E12" si="1">SUM(C10:D10)</f>
        <v>64</v>
      </c>
      <c r="F10" s="275">
        <v>3</v>
      </c>
      <c r="G10" s="275">
        <v>8</v>
      </c>
      <c r="H10" s="276">
        <f t="shared" ref="H10:H12" si="2">SUM(F10:G10)</f>
        <v>11</v>
      </c>
      <c r="I10" s="385">
        <f t="shared" si="0"/>
        <v>10</v>
      </c>
      <c r="J10" s="385">
        <f t="shared" si="0"/>
        <v>65</v>
      </c>
      <c r="K10" s="385">
        <f>SUM(H10+E10)</f>
        <v>75</v>
      </c>
      <c r="L10" s="422" t="s">
        <v>44</v>
      </c>
      <c r="M10" s="911"/>
    </row>
    <row r="11" spans="1:27" ht="15" customHeight="1" thickBot="1">
      <c r="A11" s="914"/>
      <c r="B11" s="420" t="s">
        <v>45</v>
      </c>
      <c r="C11" s="277">
        <v>11</v>
      </c>
      <c r="D11" s="277">
        <v>73</v>
      </c>
      <c r="E11" s="384">
        <f t="shared" si="1"/>
        <v>84</v>
      </c>
      <c r="F11" s="277">
        <v>0</v>
      </c>
      <c r="G11" s="277">
        <v>8</v>
      </c>
      <c r="H11" s="384">
        <f t="shared" si="2"/>
        <v>8</v>
      </c>
      <c r="I11" s="384">
        <f t="shared" si="0"/>
        <v>11</v>
      </c>
      <c r="J11" s="384">
        <f t="shared" si="0"/>
        <v>81</v>
      </c>
      <c r="K11" s="384">
        <f>SUM(H11+E11)</f>
        <v>92</v>
      </c>
      <c r="L11" s="411" t="s">
        <v>46</v>
      </c>
      <c r="M11" s="911"/>
    </row>
    <row r="12" spans="1:27" ht="15" customHeight="1" thickBot="1">
      <c r="A12" s="914"/>
      <c r="B12" s="419" t="s">
        <v>47</v>
      </c>
      <c r="C12" s="302">
        <v>5</v>
      </c>
      <c r="D12" s="302">
        <v>55</v>
      </c>
      <c r="E12" s="325">
        <f t="shared" si="1"/>
        <v>60</v>
      </c>
      <c r="F12" s="302">
        <v>2</v>
      </c>
      <c r="G12" s="302">
        <v>8</v>
      </c>
      <c r="H12" s="325">
        <f t="shared" si="2"/>
        <v>10</v>
      </c>
      <c r="I12" s="386">
        <f t="shared" si="0"/>
        <v>7</v>
      </c>
      <c r="J12" s="386">
        <f t="shared" si="0"/>
        <v>63</v>
      </c>
      <c r="K12" s="386">
        <f>SUM(H12+E12)</f>
        <v>70</v>
      </c>
      <c r="L12" s="423" t="s">
        <v>48</v>
      </c>
      <c r="M12" s="911"/>
    </row>
    <row r="13" spans="1:27" ht="18" customHeight="1" thickBot="1">
      <c r="A13" s="914"/>
      <c r="B13" s="417" t="s">
        <v>28</v>
      </c>
      <c r="C13" s="329">
        <f t="shared" ref="C13:K13" si="3">SUM(C9:C12)</f>
        <v>32</v>
      </c>
      <c r="D13" s="329">
        <f t="shared" si="3"/>
        <v>235</v>
      </c>
      <c r="E13" s="389">
        <f t="shared" si="3"/>
        <v>267</v>
      </c>
      <c r="F13" s="329">
        <f t="shared" si="3"/>
        <v>8</v>
      </c>
      <c r="G13" s="329">
        <f t="shared" si="3"/>
        <v>31</v>
      </c>
      <c r="H13" s="389">
        <f t="shared" ref="H13" si="4">SUM(H9:H12)</f>
        <v>39</v>
      </c>
      <c r="I13" s="389">
        <f t="shared" si="3"/>
        <v>40</v>
      </c>
      <c r="J13" s="389">
        <f t="shared" si="3"/>
        <v>266</v>
      </c>
      <c r="K13" s="389">
        <f t="shared" si="3"/>
        <v>306</v>
      </c>
      <c r="L13" s="425" t="s">
        <v>29</v>
      </c>
      <c r="M13" s="911"/>
    </row>
    <row r="14" spans="1:27" ht="15" customHeight="1" thickBot="1">
      <c r="A14" s="1013" t="s">
        <v>468</v>
      </c>
      <c r="B14" s="418" t="s">
        <v>10</v>
      </c>
      <c r="C14" s="335">
        <v>14</v>
      </c>
      <c r="D14" s="335">
        <v>86</v>
      </c>
      <c r="E14" s="336">
        <f t="shared" ref="E14:E16" si="5">SUM(C14:D14)</f>
        <v>100</v>
      </c>
      <c r="F14" s="335">
        <v>2</v>
      </c>
      <c r="G14" s="335">
        <v>17</v>
      </c>
      <c r="H14" s="336">
        <f t="shared" ref="H14:H16" si="6">SUM(F14:G14)</f>
        <v>19</v>
      </c>
      <c r="I14" s="394">
        <f t="shared" ref="I14:J24" si="7">SUM(C14+F14)</f>
        <v>16</v>
      </c>
      <c r="J14" s="394">
        <f t="shared" si="7"/>
        <v>103</v>
      </c>
      <c r="K14" s="394">
        <f>SUM(H14+E14)</f>
        <v>119</v>
      </c>
      <c r="L14" s="424" t="s">
        <v>42</v>
      </c>
      <c r="M14" s="919" t="s">
        <v>4</v>
      </c>
    </row>
    <row r="15" spans="1:27" ht="15" customHeight="1" thickBot="1">
      <c r="A15" s="1013"/>
      <c r="B15" s="420" t="s">
        <v>11</v>
      </c>
      <c r="C15" s="277">
        <v>9</v>
      </c>
      <c r="D15" s="277">
        <v>47</v>
      </c>
      <c r="E15" s="384">
        <f t="shared" si="5"/>
        <v>56</v>
      </c>
      <c r="F15" s="277">
        <v>0</v>
      </c>
      <c r="G15" s="277">
        <v>9</v>
      </c>
      <c r="H15" s="384">
        <f t="shared" si="6"/>
        <v>9</v>
      </c>
      <c r="I15" s="384">
        <f t="shared" si="7"/>
        <v>9</v>
      </c>
      <c r="J15" s="384">
        <f t="shared" si="7"/>
        <v>56</v>
      </c>
      <c r="K15" s="384">
        <f>SUM(H15+E15)</f>
        <v>65</v>
      </c>
      <c r="L15" s="411" t="s">
        <v>44</v>
      </c>
      <c r="M15" s="919"/>
    </row>
    <row r="16" spans="1:27" ht="15" customHeight="1" thickBot="1">
      <c r="A16" s="1013"/>
      <c r="B16" s="419" t="s">
        <v>12</v>
      </c>
      <c r="C16" s="302">
        <v>15</v>
      </c>
      <c r="D16" s="302">
        <v>74</v>
      </c>
      <c r="E16" s="325">
        <f t="shared" si="5"/>
        <v>89</v>
      </c>
      <c r="F16" s="302">
        <v>1</v>
      </c>
      <c r="G16" s="302">
        <v>12</v>
      </c>
      <c r="H16" s="325">
        <f t="shared" si="6"/>
        <v>13</v>
      </c>
      <c r="I16" s="386">
        <f t="shared" si="7"/>
        <v>16</v>
      </c>
      <c r="J16" s="386">
        <f t="shared" si="7"/>
        <v>86</v>
      </c>
      <c r="K16" s="386">
        <f>SUM(H16+E16)</f>
        <v>102</v>
      </c>
      <c r="L16" s="423" t="s">
        <v>46</v>
      </c>
      <c r="M16" s="919"/>
      <c r="O16" s="912"/>
      <c r="P16" s="912"/>
      <c r="Q16" s="912"/>
      <c r="R16" s="912"/>
      <c r="S16" s="912"/>
      <c r="T16" s="912"/>
      <c r="U16" s="912"/>
      <c r="V16" s="912"/>
      <c r="W16" s="912"/>
      <c r="X16" s="912"/>
      <c r="Y16" s="912"/>
      <c r="Z16" s="912"/>
      <c r="AA16" s="912"/>
    </row>
    <row r="17" spans="1:13" ht="18" customHeight="1" thickBot="1">
      <c r="A17" s="1013"/>
      <c r="B17" s="417" t="s">
        <v>28</v>
      </c>
      <c r="C17" s="329">
        <f t="shared" ref="C17:G17" si="8">SUM(C14:C16)</f>
        <v>38</v>
      </c>
      <c r="D17" s="329">
        <f t="shared" si="8"/>
        <v>207</v>
      </c>
      <c r="E17" s="389">
        <f t="shared" si="8"/>
        <v>245</v>
      </c>
      <c r="F17" s="329">
        <f t="shared" si="8"/>
        <v>3</v>
      </c>
      <c r="G17" s="329">
        <f t="shared" si="8"/>
        <v>38</v>
      </c>
      <c r="H17" s="389">
        <f t="shared" ref="H17" si="9">SUM(H14:H16)</f>
        <v>41</v>
      </c>
      <c r="I17" s="389">
        <f>SUM(I14:I16)</f>
        <v>41</v>
      </c>
      <c r="J17" s="389">
        <f>SUM(J14:J16)</f>
        <v>245</v>
      </c>
      <c r="K17" s="389">
        <f>SUM(K14:K16)</f>
        <v>286</v>
      </c>
      <c r="L17" s="425" t="s">
        <v>29</v>
      </c>
      <c r="M17" s="919"/>
    </row>
    <row r="18" spans="1:13" ht="15" customHeight="1" thickBot="1">
      <c r="A18" s="914" t="s">
        <v>880</v>
      </c>
      <c r="B18" s="418" t="s">
        <v>10</v>
      </c>
      <c r="C18" s="335">
        <v>81</v>
      </c>
      <c r="D18" s="335">
        <v>166</v>
      </c>
      <c r="E18" s="336">
        <f>SUM(C18:D18)</f>
        <v>247</v>
      </c>
      <c r="F18" s="335">
        <v>7</v>
      </c>
      <c r="G18" s="335">
        <v>20</v>
      </c>
      <c r="H18" s="336">
        <f>SUM(F18:G18)</f>
        <v>27</v>
      </c>
      <c r="I18" s="394">
        <f t="shared" ref="I18:J20" si="10">SUM(C18+F18)</f>
        <v>88</v>
      </c>
      <c r="J18" s="394">
        <f t="shared" si="10"/>
        <v>186</v>
      </c>
      <c r="K18" s="394">
        <f>SUM(H18+E18)</f>
        <v>274</v>
      </c>
      <c r="L18" s="424" t="s">
        <v>42</v>
      </c>
      <c r="M18" s="911" t="s">
        <v>40</v>
      </c>
    </row>
    <row r="19" spans="1:13" ht="15" customHeight="1" thickBot="1">
      <c r="A19" s="914"/>
      <c r="B19" s="420" t="s">
        <v>424</v>
      </c>
      <c r="C19" s="277">
        <v>57</v>
      </c>
      <c r="D19" s="277">
        <v>77</v>
      </c>
      <c r="E19" s="384">
        <f>SUM(C19:D19)</f>
        <v>134</v>
      </c>
      <c r="F19" s="277">
        <v>0</v>
      </c>
      <c r="G19" s="277">
        <v>12</v>
      </c>
      <c r="H19" s="384">
        <f>SUM(F19:G19)</f>
        <v>12</v>
      </c>
      <c r="I19" s="384">
        <f t="shared" si="10"/>
        <v>57</v>
      </c>
      <c r="J19" s="384">
        <f t="shared" si="10"/>
        <v>89</v>
      </c>
      <c r="K19" s="384">
        <f>SUM(H19+E19)</f>
        <v>146</v>
      </c>
      <c r="L19" s="411" t="s">
        <v>505</v>
      </c>
      <c r="M19" s="911"/>
    </row>
    <row r="20" spans="1:13" ht="15" customHeight="1" thickBot="1">
      <c r="A20" s="914"/>
      <c r="B20" s="419" t="s">
        <v>427</v>
      </c>
      <c r="C20" s="302">
        <v>123</v>
      </c>
      <c r="D20" s="302">
        <v>175</v>
      </c>
      <c r="E20" s="325">
        <f>SUM(C20:D20)</f>
        <v>298</v>
      </c>
      <c r="F20" s="302">
        <v>12</v>
      </c>
      <c r="G20" s="302">
        <v>24</v>
      </c>
      <c r="H20" s="325">
        <f>SUM(F20:G20)</f>
        <v>36</v>
      </c>
      <c r="I20" s="386">
        <f>SUM(C20+F20)</f>
        <v>135</v>
      </c>
      <c r="J20" s="386">
        <f t="shared" si="10"/>
        <v>199</v>
      </c>
      <c r="K20" s="386">
        <f>SUM(H20+E20)</f>
        <v>334</v>
      </c>
      <c r="L20" s="423" t="s">
        <v>46</v>
      </c>
      <c r="M20" s="911"/>
    </row>
    <row r="21" spans="1:13" ht="18" customHeight="1" thickBot="1">
      <c r="A21" s="914"/>
      <c r="B21" s="417" t="s">
        <v>7</v>
      </c>
      <c r="C21" s="329">
        <f t="shared" ref="C21:K21" si="11">SUM(C18:C20)</f>
        <v>261</v>
      </c>
      <c r="D21" s="329">
        <f t="shared" si="11"/>
        <v>418</v>
      </c>
      <c r="E21" s="389">
        <f t="shared" si="11"/>
        <v>679</v>
      </c>
      <c r="F21" s="329">
        <f t="shared" si="11"/>
        <v>19</v>
      </c>
      <c r="G21" s="329">
        <f t="shared" si="11"/>
        <v>56</v>
      </c>
      <c r="H21" s="389">
        <f t="shared" ref="H21" si="12">SUM(H18:H20)</f>
        <v>75</v>
      </c>
      <c r="I21" s="389">
        <f t="shared" si="11"/>
        <v>280</v>
      </c>
      <c r="J21" s="389">
        <f t="shared" si="11"/>
        <v>474</v>
      </c>
      <c r="K21" s="389">
        <f t="shared" si="11"/>
        <v>754</v>
      </c>
      <c r="L21" s="425" t="s">
        <v>29</v>
      </c>
      <c r="M21" s="911"/>
    </row>
    <row r="22" spans="1:13" ht="15" customHeight="1" thickBot="1">
      <c r="A22" s="1013" t="s">
        <v>338</v>
      </c>
      <c r="B22" s="418" t="s">
        <v>10</v>
      </c>
      <c r="C22" s="335">
        <v>102</v>
      </c>
      <c r="D22" s="335">
        <v>0</v>
      </c>
      <c r="E22" s="336">
        <f t="shared" ref="E22:E24" si="13">SUM(C22:D22)</f>
        <v>102</v>
      </c>
      <c r="F22" s="335">
        <v>23</v>
      </c>
      <c r="G22" s="335">
        <v>0</v>
      </c>
      <c r="H22" s="336">
        <f t="shared" ref="H22:H24" si="14">SUM(F22:G22)</f>
        <v>23</v>
      </c>
      <c r="I22" s="394">
        <f t="shared" si="7"/>
        <v>125</v>
      </c>
      <c r="J22" s="394">
        <f t="shared" si="7"/>
        <v>0</v>
      </c>
      <c r="K22" s="394">
        <f>SUM(H22+E22)</f>
        <v>125</v>
      </c>
      <c r="L22" s="424" t="s">
        <v>42</v>
      </c>
      <c r="M22" s="919" t="s">
        <v>757</v>
      </c>
    </row>
    <row r="23" spans="1:13" ht="15" customHeight="1" thickBot="1">
      <c r="A23" s="1013"/>
      <c r="B23" s="420" t="s">
        <v>424</v>
      </c>
      <c r="C23" s="277">
        <v>41</v>
      </c>
      <c r="D23" s="277">
        <v>0</v>
      </c>
      <c r="E23" s="384">
        <f t="shared" si="13"/>
        <v>41</v>
      </c>
      <c r="F23" s="277">
        <v>2</v>
      </c>
      <c r="G23" s="277">
        <v>0</v>
      </c>
      <c r="H23" s="384">
        <f t="shared" si="14"/>
        <v>2</v>
      </c>
      <c r="I23" s="384">
        <f t="shared" si="7"/>
        <v>43</v>
      </c>
      <c r="J23" s="384">
        <f t="shared" si="7"/>
        <v>0</v>
      </c>
      <c r="K23" s="384">
        <f>SUM(H23+E23)</f>
        <v>43</v>
      </c>
      <c r="L23" s="411" t="s">
        <v>505</v>
      </c>
      <c r="M23" s="919"/>
    </row>
    <row r="24" spans="1:13" ht="15" customHeight="1" thickBot="1">
      <c r="A24" s="1013"/>
      <c r="B24" s="419" t="s">
        <v>427</v>
      </c>
      <c r="C24" s="302">
        <v>26</v>
      </c>
      <c r="D24" s="302">
        <v>0</v>
      </c>
      <c r="E24" s="325">
        <f t="shared" si="13"/>
        <v>26</v>
      </c>
      <c r="F24" s="302">
        <v>3</v>
      </c>
      <c r="G24" s="302">
        <v>0</v>
      </c>
      <c r="H24" s="325">
        <f t="shared" si="14"/>
        <v>3</v>
      </c>
      <c r="I24" s="386">
        <f>SUM(C24+F24)</f>
        <v>29</v>
      </c>
      <c r="J24" s="386">
        <f t="shared" si="7"/>
        <v>0</v>
      </c>
      <c r="K24" s="386">
        <f>SUM(H24+E24)</f>
        <v>29</v>
      </c>
      <c r="L24" s="423" t="s">
        <v>46</v>
      </c>
      <c r="M24" s="919"/>
    </row>
    <row r="25" spans="1:13" ht="18" customHeight="1">
      <c r="A25" s="1014"/>
      <c r="B25" s="417" t="s">
        <v>7</v>
      </c>
      <c r="C25" s="329">
        <f t="shared" ref="C25:K25" si="15">SUM(C22:C24)</f>
        <v>169</v>
      </c>
      <c r="D25" s="329">
        <f t="shared" si="15"/>
        <v>0</v>
      </c>
      <c r="E25" s="389">
        <f t="shared" si="15"/>
        <v>169</v>
      </c>
      <c r="F25" s="329">
        <f t="shared" si="15"/>
        <v>28</v>
      </c>
      <c r="G25" s="329">
        <f t="shared" si="15"/>
        <v>0</v>
      </c>
      <c r="H25" s="389">
        <f t="shared" si="15"/>
        <v>28</v>
      </c>
      <c r="I25" s="389">
        <f t="shared" si="15"/>
        <v>197</v>
      </c>
      <c r="J25" s="389">
        <f t="shared" si="15"/>
        <v>0</v>
      </c>
      <c r="K25" s="389">
        <f t="shared" si="15"/>
        <v>197</v>
      </c>
      <c r="L25" s="425" t="s">
        <v>29</v>
      </c>
      <c r="M25" s="935"/>
    </row>
    <row r="26" spans="1:13" ht="27.75" customHeight="1">
      <c r="A26" s="1178" t="s">
        <v>36</v>
      </c>
      <c r="B26" s="1183"/>
      <c r="C26" s="427">
        <f>SUM(C25,C21,C17,C13)</f>
        <v>500</v>
      </c>
      <c r="D26" s="427">
        <f t="shared" ref="D26:K26" si="16">SUM(D25,D21,D17,D13)</f>
        <v>860</v>
      </c>
      <c r="E26" s="427">
        <f t="shared" si="16"/>
        <v>1360</v>
      </c>
      <c r="F26" s="427">
        <f t="shared" si="16"/>
        <v>58</v>
      </c>
      <c r="G26" s="427">
        <f t="shared" si="16"/>
        <v>125</v>
      </c>
      <c r="H26" s="427">
        <f t="shared" si="16"/>
        <v>183</v>
      </c>
      <c r="I26" s="427">
        <f t="shared" si="16"/>
        <v>558</v>
      </c>
      <c r="J26" s="427">
        <f t="shared" si="16"/>
        <v>985</v>
      </c>
      <c r="K26" s="427">
        <f t="shared" si="16"/>
        <v>1543</v>
      </c>
      <c r="L26" s="1184" t="s">
        <v>14</v>
      </c>
      <c r="M26" s="1185"/>
    </row>
    <row r="27" spans="1:13" ht="15" customHeight="1">
      <c r="A27" s="1180" t="s">
        <v>49</v>
      </c>
      <c r="B27" s="1180"/>
      <c r="C27" s="1180"/>
      <c r="D27" s="1180"/>
      <c r="J27" s="1182" t="s">
        <v>50</v>
      </c>
      <c r="K27" s="1182"/>
      <c r="L27" s="1182"/>
      <c r="M27" s="1182"/>
    </row>
    <row r="28" spans="1:13" ht="12" customHeight="1">
      <c r="A28" s="1181" t="s">
        <v>1048</v>
      </c>
      <c r="B28" s="1181"/>
      <c r="C28" s="1181"/>
      <c r="D28" s="1181"/>
      <c r="J28" s="1179" t="s">
        <v>1053</v>
      </c>
      <c r="K28" s="1179"/>
      <c r="L28" s="1179"/>
      <c r="M28" s="1179"/>
    </row>
    <row r="29" spans="1:13" ht="12" customHeight="1">
      <c r="A29" s="1181" t="s">
        <v>1049</v>
      </c>
      <c r="B29" s="1181"/>
      <c r="C29" s="1181"/>
      <c r="D29" s="1181"/>
      <c r="J29" s="1179" t="s">
        <v>1052</v>
      </c>
      <c r="K29" s="1179"/>
      <c r="L29" s="1179"/>
      <c r="M29" s="1179"/>
    </row>
    <row r="30" spans="1:13" ht="12" customHeight="1">
      <c r="A30" s="1181" t="s">
        <v>1046</v>
      </c>
      <c r="B30" s="1181"/>
      <c r="C30" s="1181"/>
      <c r="D30" s="1181"/>
      <c r="J30" s="1179" t="s">
        <v>1050</v>
      </c>
      <c r="K30" s="1179"/>
      <c r="L30" s="1179"/>
      <c r="M30" s="1179"/>
    </row>
    <row r="31" spans="1:13" ht="12" customHeight="1">
      <c r="A31" s="1181" t="s">
        <v>1047</v>
      </c>
      <c r="B31" s="1181"/>
      <c r="C31" s="1181"/>
      <c r="D31" s="1181"/>
      <c r="J31" s="1179" t="s">
        <v>1051</v>
      </c>
      <c r="K31" s="1179"/>
      <c r="L31" s="1179"/>
      <c r="M31" s="1179"/>
    </row>
    <row r="32" spans="1:13">
      <c r="M32" s="2"/>
    </row>
    <row r="49" spans="5:5">
      <c r="E49" s="191"/>
    </row>
  </sheetData>
  <mergeCells count="39">
    <mergeCell ref="A22:A25"/>
    <mergeCell ref="M9:M13"/>
    <mergeCell ref="M14:M17"/>
    <mergeCell ref="M22:M25"/>
    <mergeCell ref="J29:M29"/>
    <mergeCell ref="A26:B26"/>
    <mergeCell ref="L26:M26"/>
    <mergeCell ref="A18:A21"/>
    <mergeCell ref="M18:M21"/>
    <mergeCell ref="J30:M30"/>
    <mergeCell ref="J31:M31"/>
    <mergeCell ref="A27:D27"/>
    <mergeCell ref="A29:D29"/>
    <mergeCell ref="A30:D30"/>
    <mergeCell ref="A31:D31"/>
    <mergeCell ref="A28:D28"/>
    <mergeCell ref="J27:M27"/>
    <mergeCell ref="J28:M28"/>
    <mergeCell ref="O16:AA16"/>
    <mergeCell ref="A2:M2"/>
    <mergeCell ref="A1:M1"/>
    <mergeCell ref="A3:M3"/>
    <mergeCell ref="A4:M4"/>
    <mergeCell ref="C6:E6"/>
    <mergeCell ref="F6:H6"/>
    <mergeCell ref="I6:K6"/>
    <mergeCell ref="A9:A13"/>
    <mergeCell ref="A14:A17"/>
    <mergeCell ref="A6:B8"/>
    <mergeCell ref="C7:C8"/>
    <mergeCell ref="D7:D8"/>
    <mergeCell ref="F7:F8"/>
    <mergeCell ref="G7:G8"/>
    <mergeCell ref="E7:E8"/>
    <mergeCell ref="H7:H8"/>
    <mergeCell ref="K7:K8"/>
    <mergeCell ref="I7:I8"/>
    <mergeCell ref="J7:J8"/>
    <mergeCell ref="L6:M8"/>
  </mergeCells>
  <phoneticPr fontId="19" type="noConversion"/>
  <printOptions horizontalCentered="1" verticalCentered="1"/>
  <pageMargins left="0" right="0" top="0" bottom="0" header="0" footer="0"/>
  <pageSetup paperSize="9" orientation="landscape" r:id="rId1"/>
  <headerFooter alignWithMargins="0"/>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46"/>
  <sheetViews>
    <sheetView rightToLeft="1" view="pageBreakPreview" zoomScaleNormal="100" zoomScaleSheetLayoutView="100" workbookViewId="0">
      <selection activeCell="A7" sqref="A7"/>
    </sheetView>
  </sheetViews>
  <sheetFormatPr defaultRowHeight="15"/>
  <cols>
    <col min="1" max="1" width="50.28515625" style="123" customWidth="1"/>
    <col min="2" max="2" width="11.140625" style="123" customWidth="1"/>
    <col min="3" max="3" width="50.28515625" style="1" customWidth="1"/>
    <col min="4" max="256" width="9.140625" style="123"/>
    <col min="257" max="257" width="50.28515625" style="123" customWidth="1"/>
    <col min="258" max="258" width="11.140625" style="123" customWidth="1"/>
    <col min="259" max="259" width="50.28515625" style="123" customWidth="1"/>
    <col min="260" max="512" width="9.140625" style="123"/>
    <col min="513" max="513" width="50.28515625" style="123" customWidth="1"/>
    <col min="514" max="514" width="11.140625" style="123" customWidth="1"/>
    <col min="515" max="515" width="50.28515625" style="123" customWidth="1"/>
    <col min="516" max="768" width="9.140625" style="123"/>
    <col min="769" max="769" width="50.28515625" style="123" customWidth="1"/>
    <col min="770" max="770" width="11.140625" style="123" customWidth="1"/>
    <col min="771" max="771" width="50.28515625" style="123" customWidth="1"/>
    <col min="772" max="1024" width="9.140625" style="123"/>
    <col min="1025" max="1025" width="50.28515625" style="123" customWidth="1"/>
    <col min="1026" max="1026" width="11.140625" style="123" customWidth="1"/>
    <col min="1027" max="1027" width="50.28515625" style="123" customWidth="1"/>
    <col min="1028" max="1280" width="9.140625" style="123"/>
    <col min="1281" max="1281" width="50.28515625" style="123" customWidth="1"/>
    <col min="1282" max="1282" width="11.140625" style="123" customWidth="1"/>
    <col min="1283" max="1283" width="50.28515625" style="123" customWidth="1"/>
    <col min="1284" max="1536" width="9.140625" style="123"/>
    <col min="1537" max="1537" width="50.28515625" style="123" customWidth="1"/>
    <col min="1538" max="1538" width="11.140625" style="123" customWidth="1"/>
    <col min="1539" max="1539" width="50.28515625" style="123" customWidth="1"/>
    <col min="1540" max="1792" width="9.140625" style="123"/>
    <col min="1793" max="1793" width="50.28515625" style="123" customWidth="1"/>
    <col min="1794" max="1794" width="11.140625" style="123" customWidth="1"/>
    <col min="1795" max="1795" width="50.28515625" style="123" customWidth="1"/>
    <col min="1796" max="2048" width="9.140625" style="123"/>
    <col min="2049" max="2049" width="50.28515625" style="123" customWidth="1"/>
    <col min="2050" max="2050" width="11.140625" style="123" customWidth="1"/>
    <col min="2051" max="2051" width="50.28515625" style="123" customWidth="1"/>
    <col min="2052" max="2304" width="9.140625" style="123"/>
    <col min="2305" max="2305" width="50.28515625" style="123" customWidth="1"/>
    <col min="2306" max="2306" width="11.140625" style="123" customWidth="1"/>
    <col min="2307" max="2307" width="50.28515625" style="123" customWidth="1"/>
    <col min="2308" max="2560" width="9.140625" style="123"/>
    <col min="2561" max="2561" width="50.28515625" style="123" customWidth="1"/>
    <col min="2562" max="2562" width="11.140625" style="123" customWidth="1"/>
    <col min="2563" max="2563" width="50.28515625" style="123" customWidth="1"/>
    <col min="2564" max="2816" width="9.140625" style="123"/>
    <col min="2817" max="2817" width="50.28515625" style="123" customWidth="1"/>
    <col min="2818" max="2818" width="11.140625" style="123" customWidth="1"/>
    <col min="2819" max="2819" width="50.28515625" style="123" customWidth="1"/>
    <col min="2820" max="3072" width="9.140625" style="123"/>
    <col min="3073" max="3073" width="50.28515625" style="123" customWidth="1"/>
    <col min="3074" max="3074" width="11.140625" style="123" customWidth="1"/>
    <col min="3075" max="3075" width="50.28515625" style="123" customWidth="1"/>
    <col min="3076" max="3328" width="9.140625" style="123"/>
    <col min="3329" max="3329" width="50.28515625" style="123" customWidth="1"/>
    <col min="3330" max="3330" width="11.140625" style="123" customWidth="1"/>
    <col min="3331" max="3331" width="50.28515625" style="123" customWidth="1"/>
    <col min="3332" max="3584" width="9.140625" style="123"/>
    <col min="3585" max="3585" width="50.28515625" style="123" customWidth="1"/>
    <col min="3586" max="3586" width="11.140625" style="123" customWidth="1"/>
    <col min="3587" max="3587" width="50.28515625" style="123" customWidth="1"/>
    <col min="3588" max="3840" width="9.140625" style="123"/>
    <col min="3841" max="3841" width="50.28515625" style="123" customWidth="1"/>
    <col min="3842" max="3842" width="11.140625" style="123" customWidth="1"/>
    <col min="3843" max="3843" width="50.28515625" style="123" customWidth="1"/>
    <col min="3844" max="4096" width="9.140625" style="123"/>
    <col min="4097" max="4097" width="50.28515625" style="123" customWidth="1"/>
    <col min="4098" max="4098" width="11.140625" style="123" customWidth="1"/>
    <col min="4099" max="4099" width="50.28515625" style="123" customWidth="1"/>
    <col min="4100" max="4352" width="9.140625" style="123"/>
    <col min="4353" max="4353" width="50.28515625" style="123" customWidth="1"/>
    <col min="4354" max="4354" width="11.140625" style="123" customWidth="1"/>
    <col min="4355" max="4355" width="50.28515625" style="123" customWidth="1"/>
    <col min="4356" max="4608" width="9.140625" style="123"/>
    <col min="4609" max="4609" width="50.28515625" style="123" customWidth="1"/>
    <col min="4610" max="4610" width="11.140625" style="123" customWidth="1"/>
    <col min="4611" max="4611" width="50.28515625" style="123" customWidth="1"/>
    <col min="4612" max="4864" width="9.140625" style="123"/>
    <col min="4865" max="4865" width="50.28515625" style="123" customWidth="1"/>
    <col min="4866" max="4866" width="11.140625" style="123" customWidth="1"/>
    <col min="4867" max="4867" width="50.28515625" style="123" customWidth="1"/>
    <col min="4868" max="5120" width="9.140625" style="123"/>
    <col min="5121" max="5121" width="50.28515625" style="123" customWidth="1"/>
    <col min="5122" max="5122" width="11.140625" style="123" customWidth="1"/>
    <col min="5123" max="5123" width="50.28515625" style="123" customWidth="1"/>
    <col min="5124" max="5376" width="9.140625" style="123"/>
    <col min="5377" max="5377" width="50.28515625" style="123" customWidth="1"/>
    <col min="5378" max="5378" width="11.140625" style="123" customWidth="1"/>
    <col min="5379" max="5379" width="50.28515625" style="123" customWidth="1"/>
    <col min="5380" max="5632" width="9.140625" style="123"/>
    <col min="5633" max="5633" width="50.28515625" style="123" customWidth="1"/>
    <col min="5634" max="5634" width="11.140625" style="123" customWidth="1"/>
    <col min="5635" max="5635" width="50.28515625" style="123" customWidth="1"/>
    <col min="5636" max="5888" width="9.140625" style="123"/>
    <col min="5889" max="5889" width="50.28515625" style="123" customWidth="1"/>
    <col min="5890" max="5890" width="11.140625" style="123" customWidth="1"/>
    <col min="5891" max="5891" width="50.28515625" style="123" customWidth="1"/>
    <col min="5892" max="6144" width="9.140625" style="123"/>
    <col min="6145" max="6145" width="50.28515625" style="123" customWidth="1"/>
    <col min="6146" max="6146" width="11.140625" style="123" customWidth="1"/>
    <col min="6147" max="6147" width="50.28515625" style="123" customWidth="1"/>
    <col min="6148" max="6400" width="9.140625" style="123"/>
    <col min="6401" max="6401" width="50.28515625" style="123" customWidth="1"/>
    <col min="6402" max="6402" width="11.140625" style="123" customWidth="1"/>
    <col min="6403" max="6403" width="50.28515625" style="123" customWidth="1"/>
    <col min="6404" max="6656" width="9.140625" style="123"/>
    <col min="6657" max="6657" width="50.28515625" style="123" customWidth="1"/>
    <col min="6658" max="6658" width="11.140625" style="123" customWidth="1"/>
    <col min="6659" max="6659" width="50.28515625" style="123" customWidth="1"/>
    <col min="6660" max="6912" width="9.140625" style="123"/>
    <col min="6913" max="6913" width="50.28515625" style="123" customWidth="1"/>
    <col min="6914" max="6914" width="11.140625" style="123" customWidth="1"/>
    <col min="6915" max="6915" width="50.28515625" style="123" customWidth="1"/>
    <col min="6916" max="7168" width="9.140625" style="123"/>
    <col min="7169" max="7169" width="50.28515625" style="123" customWidth="1"/>
    <col min="7170" max="7170" width="11.140625" style="123" customWidth="1"/>
    <col min="7171" max="7171" width="50.28515625" style="123" customWidth="1"/>
    <col min="7172" max="7424" width="9.140625" style="123"/>
    <col min="7425" max="7425" width="50.28515625" style="123" customWidth="1"/>
    <col min="7426" max="7426" width="11.140625" style="123" customWidth="1"/>
    <col min="7427" max="7427" width="50.28515625" style="123" customWidth="1"/>
    <col min="7428" max="7680" width="9.140625" style="123"/>
    <col min="7681" max="7681" width="50.28515625" style="123" customWidth="1"/>
    <col min="7682" max="7682" width="11.140625" style="123" customWidth="1"/>
    <col min="7683" max="7683" width="50.28515625" style="123" customWidth="1"/>
    <col min="7684" max="7936" width="9.140625" style="123"/>
    <col min="7937" max="7937" width="50.28515625" style="123" customWidth="1"/>
    <col min="7938" max="7938" width="11.140625" style="123" customWidth="1"/>
    <col min="7939" max="7939" width="50.28515625" style="123" customWidth="1"/>
    <col min="7940" max="8192" width="9.140625" style="123"/>
    <col min="8193" max="8193" width="50.28515625" style="123" customWidth="1"/>
    <col min="8194" max="8194" width="11.140625" style="123" customWidth="1"/>
    <col min="8195" max="8195" width="50.28515625" style="123" customWidth="1"/>
    <col min="8196" max="8448" width="9.140625" style="123"/>
    <col min="8449" max="8449" width="50.28515625" style="123" customWidth="1"/>
    <col min="8450" max="8450" width="11.140625" style="123" customWidth="1"/>
    <col min="8451" max="8451" width="50.28515625" style="123" customWidth="1"/>
    <col min="8452" max="8704" width="9.140625" style="123"/>
    <col min="8705" max="8705" width="50.28515625" style="123" customWidth="1"/>
    <col min="8706" max="8706" width="11.140625" style="123" customWidth="1"/>
    <col min="8707" max="8707" width="50.28515625" style="123" customWidth="1"/>
    <col min="8708" max="8960" width="9.140625" style="123"/>
    <col min="8961" max="8961" width="50.28515625" style="123" customWidth="1"/>
    <col min="8962" max="8962" width="11.140625" style="123" customWidth="1"/>
    <col min="8963" max="8963" width="50.28515625" style="123" customWidth="1"/>
    <col min="8964" max="9216" width="9.140625" style="123"/>
    <col min="9217" max="9217" width="50.28515625" style="123" customWidth="1"/>
    <col min="9218" max="9218" width="11.140625" style="123" customWidth="1"/>
    <col min="9219" max="9219" width="50.28515625" style="123" customWidth="1"/>
    <col min="9220" max="9472" width="9.140625" style="123"/>
    <col min="9473" max="9473" width="50.28515625" style="123" customWidth="1"/>
    <col min="9474" max="9474" width="11.140625" style="123" customWidth="1"/>
    <col min="9475" max="9475" width="50.28515625" style="123" customWidth="1"/>
    <col min="9476" max="9728" width="9.140625" style="123"/>
    <col min="9729" max="9729" width="50.28515625" style="123" customWidth="1"/>
    <col min="9730" max="9730" width="11.140625" style="123" customWidth="1"/>
    <col min="9731" max="9731" width="50.28515625" style="123" customWidth="1"/>
    <col min="9732" max="9984" width="9.140625" style="123"/>
    <col min="9985" max="9985" width="50.28515625" style="123" customWidth="1"/>
    <col min="9986" max="9986" width="11.140625" style="123" customWidth="1"/>
    <col min="9987" max="9987" width="50.28515625" style="123" customWidth="1"/>
    <col min="9988" max="10240" width="9.140625" style="123"/>
    <col min="10241" max="10241" width="50.28515625" style="123" customWidth="1"/>
    <col min="10242" max="10242" width="11.140625" style="123" customWidth="1"/>
    <col min="10243" max="10243" width="50.28515625" style="123" customWidth="1"/>
    <col min="10244" max="10496" width="9.140625" style="123"/>
    <col min="10497" max="10497" width="50.28515625" style="123" customWidth="1"/>
    <col min="10498" max="10498" width="11.140625" style="123" customWidth="1"/>
    <col min="10499" max="10499" width="50.28515625" style="123" customWidth="1"/>
    <col min="10500" max="10752" width="9.140625" style="123"/>
    <col min="10753" max="10753" width="50.28515625" style="123" customWidth="1"/>
    <col min="10754" max="10754" width="11.140625" style="123" customWidth="1"/>
    <col min="10755" max="10755" width="50.28515625" style="123" customWidth="1"/>
    <col min="10756" max="11008" width="9.140625" style="123"/>
    <col min="11009" max="11009" width="50.28515625" style="123" customWidth="1"/>
    <col min="11010" max="11010" width="11.140625" style="123" customWidth="1"/>
    <col min="11011" max="11011" width="50.28515625" style="123" customWidth="1"/>
    <col min="11012" max="11264" width="9.140625" style="123"/>
    <col min="11265" max="11265" width="50.28515625" style="123" customWidth="1"/>
    <col min="11266" max="11266" width="11.140625" style="123" customWidth="1"/>
    <col min="11267" max="11267" width="50.28515625" style="123" customWidth="1"/>
    <col min="11268" max="11520" width="9.140625" style="123"/>
    <col min="11521" max="11521" width="50.28515625" style="123" customWidth="1"/>
    <col min="11522" max="11522" width="11.140625" style="123" customWidth="1"/>
    <col min="11523" max="11523" width="50.28515625" style="123" customWidth="1"/>
    <col min="11524" max="11776" width="9.140625" style="123"/>
    <col min="11777" max="11777" width="50.28515625" style="123" customWidth="1"/>
    <col min="11778" max="11778" width="11.140625" style="123" customWidth="1"/>
    <col min="11779" max="11779" width="50.28515625" style="123" customWidth="1"/>
    <col min="11780" max="12032" width="9.140625" style="123"/>
    <col min="12033" max="12033" width="50.28515625" style="123" customWidth="1"/>
    <col min="12034" max="12034" width="11.140625" style="123" customWidth="1"/>
    <col min="12035" max="12035" width="50.28515625" style="123" customWidth="1"/>
    <col min="12036" max="12288" width="9.140625" style="123"/>
    <col min="12289" max="12289" width="50.28515625" style="123" customWidth="1"/>
    <col min="12290" max="12290" width="11.140625" style="123" customWidth="1"/>
    <col min="12291" max="12291" width="50.28515625" style="123" customWidth="1"/>
    <col min="12292" max="12544" width="9.140625" style="123"/>
    <col min="12545" max="12545" width="50.28515625" style="123" customWidth="1"/>
    <col min="12546" max="12546" width="11.140625" style="123" customWidth="1"/>
    <col min="12547" max="12547" width="50.28515625" style="123" customWidth="1"/>
    <col min="12548" max="12800" width="9.140625" style="123"/>
    <col min="12801" max="12801" width="50.28515625" style="123" customWidth="1"/>
    <col min="12802" max="12802" width="11.140625" style="123" customWidth="1"/>
    <col min="12803" max="12803" width="50.28515625" style="123" customWidth="1"/>
    <col min="12804" max="13056" width="9.140625" style="123"/>
    <col min="13057" max="13057" width="50.28515625" style="123" customWidth="1"/>
    <col min="13058" max="13058" width="11.140625" style="123" customWidth="1"/>
    <col min="13059" max="13059" width="50.28515625" style="123" customWidth="1"/>
    <col min="13060" max="13312" width="9.140625" style="123"/>
    <col min="13313" max="13313" width="50.28515625" style="123" customWidth="1"/>
    <col min="13314" max="13314" width="11.140625" style="123" customWidth="1"/>
    <col min="13315" max="13315" width="50.28515625" style="123" customWidth="1"/>
    <col min="13316" max="13568" width="9.140625" style="123"/>
    <col min="13569" max="13569" width="50.28515625" style="123" customWidth="1"/>
    <col min="13570" max="13570" width="11.140625" style="123" customWidth="1"/>
    <col min="13571" max="13571" width="50.28515625" style="123" customWidth="1"/>
    <col min="13572" max="13824" width="9.140625" style="123"/>
    <col min="13825" max="13825" width="50.28515625" style="123" customWidth="1"/>
    <col min="13826" max="13826" width="11.140625" style="123" customWidth="1"/>
    <col min="13827" max="13827" width="50.28515625" style="123" customWidth="1"/>
    <col min="13828" max="14080" width="9.140625" style="123"/>
    <col min="14081" max="14081" width="50.28515625" style="123" customWidth="1"/>
    <col min="14082" max="14082" width="11.140625" style="123" customWidth="1"/>
    <col min="14083" max="14083" width="50.28515625" style="123" customWidth="1"/>
    <col min="14084" max="14336" width="9.140625" style="123"/>
    <col min="14337" max="14337" width="50.28515625" style="123" customWidth="1"/>
    <col min="14338" max="14338" width="11.140625" style="123" customWidth="1"/>
    <col min="14339" max="14339" width="50.28515625" style="123" customWidth="1"/>
    <col min="14340" max="14592" width="9.140625" style="123"/>
    <col min="14593" max="14593" width="50.28515625" style="123" customWidth="1"/>
    <col min="14594" max="14594" width="11.140625" style="123" customWidth="1"/>
    <col min="14595" max="14595" width="50.28515625" style="123" customWidth="1"/>
    <col min="14596" max="14848" width="9.140625" style="123"/>
    <col min="14849" max="14849" width="50.28515625" style="123" customWidth="1"/>
    <col min="14850" max="14850" width="11.140625" style="123" customWidth="1"/>
    <col min="14851" max="14851" width="50.28515625" style="123" customWidth="1"/>
    <col min="14852" max="15104" width="9.140625" style="123"/>
    <col min="15105" max="15105" width="50.28515625" style="123" customWidth="1"/>
    <col min="15106" max="15106" width="11.140625" style="123" customWidth="1"/>
    <col min="15107" max="15107" width="50.28515625" style="123" customWidth="1"/>
    <col min="15108" max="15360" width="9.140625" style="123"/>
    <col min="15361" max="15361" width="50.28515625" style="123" customWidth="1"/>
    <col min="15362" max="15362" width="11.140625" style="123" customWidth="1"/>
    <col min="15363" max="15363" width="50.28515625" style="123" customWidth="1"/>
    <col min="15364" max="15616" width="9.140625" style="123"/>
    <col min="15617" max="15617" width="50.28515625" style="123" customWidth="1"/>
    <col min="15618" max="15618" width="11.140625" style="123" customWidth="1"/>
    <col min="15619" max="15619" width="50.28515625" style="123" customWidth="1"/>
    <col min="15620" max="15872" width="9.140625" style="123"/>
    <col min="15873" max="15873" width="50.28515625" style="123" customWidth="1"/>
    <col min="15874" max="15874" width="11.140625" style="123" customWidth="1"/>
    <col min="15875" max="15875" width="50.28515625" style="123" customWidth="1"/>
    <col min="15876" max="16128" width="9.140625" style="123"/>
    <col min="16129" max="16129" width="50.28515625" style="123" customWidth="1"/>
    <col min="16130" max="16130" width="11.140625" style="123" customWidth="1"/>
    <col min="16131" max="16131" width="50.28515625" style="123" customWidth="1"/>
    <col min="16132" max="16384" width="9.140625" style="123"/>
  </cols>
  <sheetData>
    <row r="1" spans="1:3" s="125" customFormat="1" ht="26.25" customHeight="1">
      <c r="A1" s="122" t="s">
        <v>342</v>
      </c>
      <c r="B1" s="123"/>
      <c r="C1" s="124" t="s">
        <v>343</v>
      </c>
    </row>
    <row r="2" spans="1:3" s="125" customFormat="1" ht="21" customHeight="1">
      <c r="A2" s="126" t="s">
        <v>0</v>
      </c>
      <c r="B2" s="123"/>
      <c r="C2" s="124" t="s">
        <v>1</v>
      </c>
    </row>
    <row r="3" spans="1:3" ht="29.25" customHeight="1">
      <c r="A3" s="152" t="s">
        <v>344</v>
      </c>
      <c r="B3" s="153" t="s">
        <v>372</v>
      </c>
      <c r="C3" s="154" t="s">
        <v>345</v>
      </c>
    </row>
    <row r="4" spans="1:3" s="127" customFormat="1" ht="29.25" customHeight="1" thickBot="1">
      <c r="A4" s="151" t="s">
        <v>395</v>
      </c>
      <c r="B4" s="166">
        <v>1</v>
      </c>
      <c r="C4" s="144" t="s">
        <v>396</v>
      </c>
    </row>
    <row r="5" spans="1:3" s="127" customFormat="1" ht="25.5" customHeight="1" thickBot="1">
      <c r="A5" s="149" t="s">
        <v>183</v>
      </c>
      <c r="B5" s="167">
        <v>2</v>
      </c>
      <c r="C5" s="145" t="s">
        <v>282</v>
      </c>
    </row>
    <row r="6" spans="1:3" ht="26.25" customHeight="1" thickBot="1">
      <c r="A6" s="148" t="s">
        <v>279</v>
      </c>
      <c r="B6" s="168">
        <v>3</v>
      </c>
      <c r="C6" s="146" t="s">
        <v>298</v>
      </c>
    </row>
    <row r="7" spans="1:3" s="127" customFormat="1" ht="26.25" customHeight="1" thickBot="1">
      <c r="A7" s="149" t="s">
        <v>280</v>
      </c>
      <c r="B7" s="167">
        <v>4</v>
      </c>
      <c r="C7" s="145" t="s">
        <v>281</v>
      </c>
    </row>
    <row r="8" spans="1:3" s="127" customFormat="1" ht="26.25" customHeight="1" thickBot="1">
      <c r="A8" s="215" t="s">
        <v>437</v>
      </c>
      <c r="B8" s="216"/>
      <c r="C8" s="217" t="s">
        <v>436</v>
      </c>
    </row>
    <row r="9" spans="1:3" s="127" customFormat="1" ht="26.25" customHeight="1" thickBot="1">
      <c r="A9" s="149" t="s">
        <v>397</v>
      </c>
      <c r="B9" s="167">
        <v>6</v>
      </c>
      <c r="C9" s="145" t="s">
        <v>398</v>
      </c>
    </row>
    <row r="10" spans="1:3" s="127" customFormat="1" ht="26.25" customHeight="1" thickBot="1">
      <c r="A10" s="215" t="s">
        <v>439</v>
      </c>
      <c r="B10" s="216">
        <v>7</v>
      </c>
      <c r="C10" s="217" t="s">
        <v>440</v>
      </c>
    </row>
    <row r="11" spans="1:3" s="128" customFormat="1" ht="24.75" customHeight="1" thickBot="1">
      <c r="A11" s="159" t="s">
        <v>375</v>
      </c>
      <c r="B11" s="167"/>
      <c r="C11" s="160" t="s">
        <v>346</v>
      </c>
    </row>
    <row r="12" spans="1:3" s="127" customFormat="1" ht="21.95" customHeight="1" thickBot="1">
      <c r="A12" s="218" t="s">
        <v>364</v>
      </c>
      <c r="B12" s="216"/>
      <c r="C12" s="219" t="s">
        <v>365</v>
      </c>
    </row>
    <row r="13" spans="1:3" ht="24.75" customHeight="1" thickBot="1">
      <c r="A13" s="148" t="s">
        <v>401</v>
      </c>
      <c r="B13" s="168">
        <v>8</v>
      </c>
      <c r="C13" s="146" t="s">
        <v>402</v>
      </c>
    </row>
    <row r="14" spans="1:3" ht="27.75" customHeight="1" thickBot="1">
      <c r="A14" s="149" t="s">
        <v>283</v>
      </c>
      <c r="B14" s="168">
        <v>9</v>
      </c>
      <c r="C14" s="145" t="s">
        <v>300</v>
      </c>
    </row>
    <row r="15" spans="1:3" ht="37.5" customHeight="1" thickBot="1">
      <c r="A15" s="148" t="s">
        <v>284</v>
      </c>
      <c r="B15" s="168">
        <v>10</v>
      </c>
      <c r="C15" s="146" t="s">
        <v>315</v>
      </c>
    </row>
    <row r="16" spans="1:3" ht="21.95" customHeight="1" thickBot="1">
      <c r="A16" s="155" t="s">
        <v>366</v>
      </c>
      <c r="B16" s="167"/>
      <c r="C16" s="156" t="s">
        <v>367</v>
      </c>
    </row>
    <row r="17" spans="1:3" ht="23.25" thickBot="1">
      <c r="A17" s="148" t="s">
        <v>286</v>
      </c>
      <c r="B17" s="168">
        <v>11</v>
      </c>
      <c r="C17" s="146" t="s">
        <v>285</v>
      </c>
    </row>
    <row r="18" spans="1:3" ht="26.25" customHeight="1" thickBot="1">
      <c r="A18" s="149" t="s">
        <v>288</v>
      </c>
      <c r="B18" s="167">
        <v>12</v>
      </c>
      <c r="C18" s="145" t="s">
        <v>287</v>
      </c>
    </row>
    <row r="19" spans="1:3" ht="23.25" thickBot="1">
      <c r="A19" s="148" t="s">
        <v>290</v>
      </c>
      <c r="B19" s="168">
        <v>13</v>
      </c>
      <c r="C19" s="146" t="s">
        <v>289</v>
      </c>
    </row>
    <row r="20" spans="1:3" ht="29.25" customHeight="1" thickBot="1">
      <c r="A20" s="149" t="s">
        <v>291</v>
      </c>
      <c r="B20" s="167">
        <v>14</v>
      </c>
      <c r="C20" s="145" t="s">
        <v>292</v>
      </c>
    </row>
    <row r="21" spans="1:3" ht="21.95" customHeight="1" thickBot="1">
      <c r="A21" s="157" t="s">
        <v>373</v>
      </c>
      <c r="B21" s="168"/>
      <c r="C21" s="158" t="s">
        <v>374</v>
      </c>
    </row>
    <row r="22" spans="1:3" ht="34.5" thickBot="1">
      <c r="A22" s="149" t="s">
        <v>293</v>
      </c>
      <c r="B22" s="167">
        <v>15</v>
      </c>
      <c r="C22" s="145" t="s">
        <v>294</v>
      </c>
    </row>
    <row r="23" spans="1:3" ht="34.5" thickBot="1">
      <c r="A23" s="148" t="s">
        <v>399</v>
      </c>
      <c r="B23" s="168">
        <v>16</v>
      </c>
      <c r="C23" s="146" t="s">
        <v>400</v>
      </c>
    </row>
    <row r="24" spans="1:3" s="128" customFormat="1" ht="24.75" customHeight="1" thickBot="1">
      <c r="A24" s="159" t="s">
        <v>376</v>
      </c>
      <c r="B24" s="167"/>
      <c r="C24" s="160" t="s">
        <v>347</v>
      </c>
    </row>
    <row r="25" spans="1:3" ht="21.95" customHeight="1" thickBot="1">
      <c r="A25" s="161" t="s">
        <v>348</v>
      </c>
      <c r="B25" s="168"/>
      <c r="C25" s="162" t="s">
        <v>349</v>
      </c>
    </row>
    <row r="26" spans="1:3" ht="18" customHeight="1" thickBot="1">
      <c r="A26" s="149" t="s">
        <v>393</v>
      </c>
      <c r="B26" s="167">
        <v>17</v>
      </c>
      <c r="C26" s="145" t="s">
        <v>394</v>
      </c>
    </row>
    <row r="27" spans="1:3" ht="23.25" thickBot="1">
      <c r="A27" s="148" t="s">
        <v>392</v>
      </c>
      <c r="B27" s="168">
        <v>18</v>
      </c>
      <c r="C27" s="146" t="s">
        <v>391</v>
      </c>
    </row>
    <row r="28" spans="1:3" ht="26.25" customHeight="1" thickBot="1">
      <c r="A28" s="149" t="s">
        <v>295</v>
      </c>
      <c r="B28" s="167">
        <v>19</v>
      </c>
      <c r="C28" s="145" t="s">
        <v>386</v>
      </c>
    </row>
    <row r="29" spans="1:3" ht="25.5" customHeight="1" thickBot="1">
      <c r="A29" s="148" t="s">
        <v>94</v>
      </c>
      <c r="B29" s="168">
        <v>20</v>
      </c>
      <c r="C29" s="146" t="s">
        <v>95</v>
      </c>
    </row>
    <row r="30" spans="1:3" ht="25.5" customHeight="1" thickBot="1">
      <c r="A30" s="149" t="s">
        <v>390</v>
      </c>
      <c r="B30" s="167">
        <v>21</v>
      </c>
      <c r="C30" s="145" t="s">
        <v>404</v>
      </c>
    </row>
    <row r="31" spans="1:3" ht="23.25" thickBot="1">
      <c r="A31" s="148" t="s">
        <v>389</v>
      </c>
      <c r="B31" s="168">
        <v>22</v>
      </c>
      <c r="C31" s="146" t="s">
        <v>403</v>
      </c>
    </row>
    <row r="32" spans="1:3" ht="21.95" customHeight="1" thickBot="1">
      <c r="A32" s="163" t="s">
        <v>350</v>
      </c>
      <c r="B32" s="167"/>
      <c r="C32" s="164" t="s">
        <v>351</v>
      </c>
    </row>
    <row r="33" spans="1:3" ht="15.75" thickBot="1">
      <c r="A33" s="148" t="s">
        <v>352</v>
      </c>
      <c r="B33" s="168">
        <v>23</v>
      </c>
      <c r="C33" s="146" t="s">
        <v>353</v>
      </c>
    </row>
    <row r="34" spans="1:3" ht="15.75" thickBot="1">
      <c r="A34" s="149" t="s">
        <v>388</v>
      </c>
      <c r="B34" s="167">
        <v>24</v>
      </c>
      <c r="C34" s="145" t="s">
        <v>341</v>
      </c>
    </row>
    <row r="35" spans="1:3" ht="26.25" thickBot="1">
      <c r="A35" s="148" t="s">
        <v>354</v>
      </c>
      <c r="B35" s="168">
        <v>25</v>
      </c>
      <c r="C35" s="146" t="s">
        <v>355</v>
      </c>
    </row>
    <row r="36" spans="1:3" ht="21.95" customHeight="1" thickBot="1">
      <c r="A36" s="163" t="s">
        <v>356</v>
      </c>
      <c r="B36" s="167"/>
      <c r="C36" s="165" t="s">
        <v>357</v>
      </c>
    </row>
    <row r="37" spans="1:3" ht="23.25" thickBot="1">
      <c r="A37" s="148" t="s">
        <v>383</v>
      </c>
      <c r="B37" s="168">
        <v>26</v>
      </c>
      <c r="C37" s="146" t="s">
        <v>368</v>
      </c>
    </row>
    <row r="38" spans="1:3" ht="26.25" thickBot="1">
      <c r="A38" s="149" t="s">
        <v>384</v>
      </c>
      <c r="B38" s="167">
        <v>27</v>
      </c>
      <c r="C38" s="145" t="s">
        <v>297</v>
      </c>
    </row>
    <row r="39" spans="1:3" ht="23.25" thickBot="1">
      <c r="A39" s="148" t="s">
        <v>358</v>
      </c>
      <c r="B39" s="168">
        <v>28</v>
      </c>
      <c r="C39" s="146" t="s">
        <v>255</v>
      </c>
    </row>
    <row r="40" spans="1:3" ht="23.25" thickBot="1">
      <c r="A40" s="149" t="s">
        <v>387</v>
      </c>
      <c r="B40" s="167">
        <v>29</v>
      </c>
      <c r="C40" s="145" t="s">
        <v>359</v>
      </c>
    </row>
    <row r="41" spans="1:3" ht="23.25" thickBot="1">
      <c r="A41" s="148" t="s">
        <v>360</v>
      </c>
      <c r="B41" s="168">
        <v>30</v>
      </c>
      <c r="C41" s="146" t="s">
        <v>275</v>
      </c>
    </row>
    <row r="42" spans="1:3" ht="23.25" thickBot="1">
      <c r="A42" s="149" t="s">
        <v>361</v>
      </c>
      <c r="B42" s="167">
        <v>31</v>
      </c>
      <c r="C42" s="145" t="s">
        <v>277</v>
      </c>
    </row>
    <row r="43" spans="1:3" ht="22.5">
      <c r="A43" s="150" t="s">
        <v>362</v>
      </c>
      <c r="B43" s="169">
        <v>32</v>
      </c>
      <c r="C43" s="147" t="s">
        <v>363</v>
      </c>
    </row>
    <row r="44" spans="1:3" ht="15.75">
      <c r="A44" s="129"/>
      <c r="C44" s="130"/>
    </row>
    <row r="45" spans="1:3" ht="15.75">
      <c r="A45" s="129"/>
      <c r="C45" s="130"/>
    </row>
    <row r="46" spans="1:3" ht="15.75">
      <c r="A46" s="129"/>
      <c r="C46" s="130"/>
    </row>
  </sheetData>
  <pageMargins left="0.7" right="0.7" top="0.75" bottom="0.75" header="0.3" footer="0.3"/>
  <pageSetup orientation="portrait" horizont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showGridLines="0" rightToLeft="1" view="pageBreakPreview" zoomScaleNormal="100" zoomScaleSheetLayoutView="100" workbookViewId="0">
      <selection activeCell="T12" sqref="T12"/>
    </sheetView>
  </sheetViews>
  <sheetFormatPr defaultColWidth="9.140625" defaultRowHeight="12.75"/>
  <cols>
    <col min="1" max="1" width="13.42578125" style="12" customWidth="1"/>
    <col min="2" max="2" width="10.28515625" style="12" customWidth="1"/>
    <col min="3" max="14" width="7.7109375" style="12" customWidth="1"/>
    <col min="15" max="15" width="11.5703125" style="12" customWidth="1"/>
    <col min="16" max="16" width="12.85546875" style="12" customWidth="1"/>
    <col min="17" max="16384" width="9.140625" style="26"/>
  </cols>
  <sheetData>
    <row r="1" spans="1:16" ht="24" customHeight="1">
      <c r="A1" s="925" t="s">
        <v>823</v>
      </c>
      <c r="B1" s="925"/>
      <c r="C1" s="925"/>
      <c r="D1" s="925"/>
      <c r="E1" s="925"/>
      <c r="F1" s="925"/>
      <c r="G1" s="925"/>
      <c r="H1" s="925"/>
      <c r="I1" s="925"/>
      <c r="J1" s="925"/>
      <c r="K1" s="925"/>
      <c r="L1" s="925"/>
      <c r="M1" s="925"/>
      <c r="N1" s="925"/>
      <c r="O1" s="925"/>
      <c r="P1" s="925"/>
    </row>
    <row r="2" spans="1:16" s="27" customFormat="1" ht="20.100000000000001" customHeight="1">
      <c r="A2" s="928" t="s">
        <v>1217</v>
      </c>
      <c r="B2" s="928"/>
      <c r="C2" s="928"/>
      <c r="D2" s="928"/>
      <c r="E2" s="928"/>
      <c r="F2" s="928"/>
      <c r="G2" s="928"/>
      <c r="H2" s="928"/>
      <c r="I2" s="928"/>
      <c r="J2" s="928"/>
      <c r="K2" s="928"/>
      <c r="L2" s="928"/>
      <c r="M2" s="928"/>
      <c r="N2" s="928"/>
      <c r="O2" s="928"/>
      <c r="P2" s="928"/>
    </row>
    <row r="3" spans="1:16" ht="34.5" customHeight="1">
      <c r="A3" s="912" t="s">
        <v>824</v>
      </c>
      <c r="B3" s="912"/>
      <c r="C3" s="912"/>
      <c r="D3" s="912"/>
      <c r="E3" s="912"/>
      <c r="F3" s="912"/>
      <c r="G3" s="912"/>
      <c r="H3" s="912"/>
      <c r="I3" s="912"/>
      <c r="J3" s="912"/>
      <c r="K3" s="912"/>
      <c r="L3" s="912"/>
      <c r="M3" s="912"/>
      <c r="N3" s="912"/>
      <c r="O3" s="912"/>
      <c r="P3" s="912"/>
    </row>
    <row r="4" spans="1:16" ht="20.100000000000001" customHeight="1">
      <c r="A4" s="912" t="s">
        <v>1358</v>
      </c>
      <c r="B4" s="912"/>
      <c r="C4" s="912"/>
      <c r="D4" s="912"/>
      <c r="E4" s="912"/>
      <c r="F4" s="912"/>
      <c r="G4" s="912"/>
      <c r="H4" s="912"/>
      <c r="I4" s="912"/>
      <c r="J4" s="912"/>
      <c r="K4" s="912"/>
      <c r="L4" s="912"/>
      <c r="M4" s="912"/>
      <c r="N4" s="912"/>
      <c r="O4" s="912"/>
      <c r="P4" s="912"/>
    </row>
    <row r="5" spans="1:16" ht="20.100000000000001" customHeight="1">
      <c r="A5" s="10" t="s">
        <v>563</v>
      </c>
      <c r="B5" s="10"/>
      <c r="C5" s="13"/>
      <c r="D5" s="13"/>
      <c r="E5" s="13"/>
      <c r="F5" s="13"/>
      <c r="G5" s="13"/>
      <c r="H5" s="13"/>
      <c r="I5" s="13"/>
      <c r="J5" s="13"/>
      <c r="K5" s="13"/>
      <c r="L5" s="13"/>
      <c r="M5" s="13"/>
      <c r="N5" s="13"/>
      <c r="O5" s="13"/>
      <c r="P5" s="24" t="s">
        <v>562</v>
      </c>
    </row>
    <row r="6" spans="1:16" s="177" customFormat="1" ht="25.5" customHeight="1" thickBot="1">
      <c r="A6" s="1205" t="s">
        <v>527</v>
      </c>
      <c r="B6" s="1209" t="s">
        <v>528</v>
      </c>
      <c r="C6" s="1217" t="s">
        <v>643</v>
      </c>
      <c r="D6" s="1218"/>
      <c r="E6" s="1219"/>
      <c r="F6" s="1217" t="s">
        <v>960</v>
      </c>
      <c r="G6" s="1218"/>
      <c r="H6" s="1219"/>
      <c r="I6" s="1208" t="s">
        <v>1140</v>
      </c>
      <c r="J6" s="1208"/>
      <c r="K6" s="1208"/>
      <c r="L6" s="1208" t="s">
        <v>1213</v>
      </c>
      <c r="M6" s="1208"/>
      <c r="N6" s="1208"/>
      <c r="O6" s="1212" t="s">
        <v>529</v>
      </c>
      <c r="P6" s="1202" t="s">
        <v>530</v>
      </c>
    </row>
    <row r="7" spans="1:16" s="177" customFormat="1" ht="19.5" customHeight="1" thickBot="1">
      <c r="A7" s="1206"/>
      <c r="B7" s="1210"/>
      <c r="C7" s="569" t="s">
        <v>9</v>
      </c>
      <c r="D7" s="569" t="s">
        <v>531</v>
      </c>
      <c r="E7" s="569" t="s">
        <v>7</v>
      </c>
      <c r="F7" s="569" t="s">
        <v>9</v>
      </c>
      <c r="G7" s="569" t="s">
        <v>531</v>
      </c>
      <c r="H7" s="569" t="s">
        <v>7</v>
      </c>
      <c r="I7" s="569" t="s">
        <v>9</v>
      </c>
      <c r="J7" s="569" t="s">
        <v>531</v>
      </c>
      <c r="K7" s="569" t="s">
        <v>7</v>
      </c>
      <c r="L7" s="569" t="s">
        <v>9</v>
      </c>
      <c r="M7" s="569" t="s">
        <v>531</v>
      </c>
      <c r="N7" s="569" t="s">
        <v>7</v>
      </c>
      <c r="O7" s="1213"/>
      <c r="P7" s="1203"/>
    </row>
    <row r="8" spans="1:16" s="177" customFormat="1" ht="19.5" customHeight="1">
      <c r="A8" s="1207"/>
      <c r="B8" s="1211"/>
      <c r="C8" s="269" t="s">
        <v>532</v>
      </c>
      <c r="D8" s="269" t="s">
        <v>533</v>
      </c>
      <c r="E8" s="269" t="s">
        <v>8</v>
      </c>
      <c r="F8" s="269" t="s">
        <v>532</v>
      </c>
      <c r="G8" s="269" t="s">
        <v>533</v>
      </c>
      <c r="H8" s="269" t="s">
        <v>8</v>
      </c>
      <c r="I8" s="269" t="s">
        <v>532</v>
      </c>
      <c r="J8" s="269" t="s">
        <v>533</v>
      </c>
      <c r="K8" s="269" t="s">
        <v>8</v>
      </c>
      <c r="L8" s="269" t="s">
        <v>532</v>
      </c>
      <c r="M8" s="269" t="s">
        <v>533</v>
      </c>
      <c r="N8" s="269" t="s">
        <v>8</v>
      </c>
      <c r="O8" s="1214"/>
      <c r="P8" s="1204"/>
    </row>
    <row r="9" spans="1:16" ht="24.95" customHeight="1" thickBot="1">
      <c r="A9" s="1215" t="s">
        <v>1361</v>
      </c>
      <c r="B9" s="793" t="s">
        <v>1008</v>
      </c>
      <c r="C9" s="308">
        <v>21</v>
      </c>
      <c r="D9" s="308">
        <v>91</v>
      </c>
      <c r="E9" s="309">
        <f>C9+D9</f>
        <v>112</v>
      </c>
      <c r="F9" s="308">
        <v>13</v>
      </c>
      <c r="G9" s="308">
        <v>40</v>
      </c>
      <c r="H9" s="309">
        <f>F9+G9</f>
        <v>53</v>
      </c>
      <c r="I9" s="308">
        <v>19</v>
      </c>
      <c r="J9" s="308">
        <v>50</v>
      </c>
      <c r="K9" s="309">
        <f>I9+J9</f>
        <v>69</v>
      </c>
      <c r="L9" s="308">
        <v>47</v>
      </c>
      <c r="M9" s="308">
        <v>55</v>
      </c>
      <c r="N9" s="309">
        <f>L9+M9</f>
        <v>102</v>
      </c>
      <c r="O9" s="794" t="s">
        <v>89</v>
      </c>
      <c r="P9" s="1199" t="s">
        <v>1359</v>
      </c>
    </row>
    <row r="10" spans="1:16" ht="24.95" customHeight="1" thickBot="1">
      <c r="A10" s="1216"/>
      <c r="B10" s="795" t="s">
        <v>1009</v>
      </c>
      <c r="C10" s="339">
        <v>1</v>
      </c>
      <c r="D10" s="339">
        <v>22</v>
      </c>
      <c r="E10" s="796">
        <f>C10+D10</f>
        <v>23</v>
      </c>
      <c r="F10" s="339">
        <v>1</v>
      </c>
      <c r="G10" s="339">
        <v>10</v>
      </c>
      <c r="H10" s="796">
        <f>F10+G10</f>
        <v>11</v>
      </c>
      <c r="I10" s="339">
        <v>1</v>
      </c>
      <c r="J10" s="339">
        <v>13</v>
      </c>
      <c r="K10" s="796">
        <f>I10+J10</f>
        <v>14</v>
      </c>
      <c r="L10" s="339">
        <v>5</v>
      </c>
      <c r="M10" s="339">
        <v>12</v>
      </c>
      <c r="N10" s="796">
        <f>L10+M10</f>
        <v>17</v>
      </c>
      <c r="O10" s="797" t="s">
        <v>838</v>
      </c>
      <c r="P10" s="1200"/>
    </row>
    <row r="11" spans="1:16" ht="24.95" customHeight="1" thickBot="1">
      <c r="A11" s="1216"/>
      <c r="B11" s="891" t="s">
        <v>7</v>
      </c>
      <c r="C11" s="900">
        <f t="shared" ref="C11:E11" si="0">SUM(C9:C10)</f>
        <v>22</v>
      </c>
      <c r="D11" s="900">
        <f t="shared" si="0"/>
        <v>113</v>
      </c>
      <c r="E11" s="900">
        <f t="shared" si="0"/>
        <v>135</v>
      </c>
      <c r="F11" s="900">
        <f t="shared" ref="F11:N11" si="1">SUM(F9:F10)</f>
        <v>14</v>
      </c>
      <c r="G11" s="900">
        <f t="shared" si="1"/>
        <v>50</v>
      </c>
      <c r="H11" s="900">
        <f t="shared" si="1"/>
        <v>64</v>
      </c>
      <c r="I11" s="900">
        <f t="shared" si="1"/>
        <v>20</v>
      </c>
      <c r="J11" s="900">
        <f t="shared" si="1"/>
        <v>63</v>
      </c>
      <c r="K11" s="900">
        <f t="shared" si="1"/>
        <v>83</v>
      </c>
      <c r="L11" s="900">
        <f t="shared" si="1"/>
        <v>52</v>
      </c>
      <c r="M11" s="900">
        <f t="shared" si="1"/>
        <v>67</v>
      </c>
      <c r="N11" s="900">
        <f t="shared" si="1"/>
        <v>119</v>
      </c>
      <c r="O11" s="901" t="s">
        <v>8</v>
      </c>
      <c r="P11" s="1201"/>
    </row>
    <row r="12" spans="1:16" ht="24.95" customHeight="1" thickBot="1">
      <c r="A12" s="1188" t="s">
        <v>1362</v>
      </c>
      <c r="B12" s="798" t="s">
        <v>1008</v>
      </c>
      <c r="C12" s="335">
        <v>86</v>
      </c>
      <c r="D12" s="335">
        <v>85</v>
      </c>
      <c r="E12" s="336">
        <f>SUM(C12:D12)</f>
        <v>171</v>
      </c>
      <c r="F12" s="335">
        <v>36</v>
      </c>
      <c r="G12" s="335">
        <v>96</v>
      </c>
      <c r="H12" s="336">
        <f>SUM(F12:G12)</f>
        <v>132</v>
      </c>
      <c r="I12" s="335">
        <v>96</v>
      </c>
      <c r="J12" s="335">
        <v>120</v>
      </c>
      <c r="K12" s="336">
        <f>SUM(I12:J12)</f>
        <v>216</v>
      </c>
      <c r="L12" s="335">
        <v>98</v>
      </c>
      <c r="M12" s="335">
        <v>124</v>
      </c>
      <c r="N12" s="336">
        <f>SUM(L12:M12)</f>
        <v>222</v>
      </c>
      <c r="O12" s="799" t="s">
        <v>89</v>
      </c>
      <c r="P12" s="1190" t="s">
        <v>1360</v>
      </c>
    </row>
    <row r="13" spans="1:16" ht="24.95" customHeight="1" thickBot="1">
      <c r="A13" s="1188"/>
      <c r="B13" s="800" t="s">
        <v>1009</v>
      </c>
      <c r="C13" s="302">
        <v>44</v>
      </c>
      <c r="D13" s="302">
        <v>69</v>
      </c>
      <c r="E13" s="325">
        <f>SUM(C13:D13)</f>
        <v>113</v>
      </c>
      <c r="F13" s="302">
        <v>22</v>
      </c>
      <c r="G13" s="302">
        <v>58</v>
      </c>
      <c r="H13" s="325">
        <f>SUM(F13:G13)</f>
        <v>80</v>
      </c>
      <c r="I13" s="302">
        <v>56</v>
      </c>
      <c r="J13" s="302">
        <v>99</v>
      </c>
      <c r="K13" s="325">
        <f>SUM(I13:J13)</f>
        <v>155</v>
      </c>
      <c r="L13" s="302">
        <v>59</v>
      </c>
      <c r="M13" s="302">
        <v>118</v>
      </c>
      <c r="N13" s="325">
        <f>SUM(L13:M13)</f>
        <v>177</v>
      </c>
      <c r="O13" s="801" t="s">
        <v>838</v>
      </c>
      <c r="P13" s="1191"/>
    </row>
    <row r="14" spans="1:16" ht="24.95" customHeight="1">
      <c r="A14" s="1189"/>
      <c r="B14" s="888" t="s">
        <v>7</v>
      </c>
      <c r="C14" s="902">
        <f t="shared" ref="C14:N14" si="2">SUM(C12:C13)</f>
        <v>130</v>
      </c>
      <c r="D14" s="902">
        <f t="shared" si="2"/>
        <v>154</v>
      </c>
      <c r="E14" s="902">
        <f t="shared" si="2"/>
        <v>284</v>
      </c>
      <c r="F14" s="902">
        <f t="shared" si="2"/>
        <v>58</v>
      </c>
      <c r="G14" s="902">
        <f t="shared" si="2"/>
        <v>154</v>
      </c>
      <c r="H14" s="902">
        <f t="shared" si="2"/>
        <v>212</v>
      </c>
      <c r="I14" s="902">
        <f t="shared" si="2"/>
        <v>152</v>
      </c>
      <c r="J14" s="902">
        <f t="shared" si="2"/>
        <v>219</v>
      </c>
      <c r="K14" s="902">
        <f t="shared" si="2"/>
        <v>371</v>
      </c>
      <c r="L14" s="902">
        <f t="shared" si="2"/>
        <v>157</v>
      </c>
      <c r="M14" s="902">
        <f t="shared" si="2"/>
        <v>242</v>
      </c>
      <c r="N14" s="902">
        <f t="shared" si="2"/>
        <v>399</v>
      </c>
      <c r="O14" s="903" t="s">
        <v>8</v>
      </c>
      <c r="P14" s="1192"/>
    </row>
    <row r="15" spans="1:16" ht="24.95" customHeight="1" thickBot="1">
      <c r="A15" s="1193" t="s">
        <v>27</v>
      </c>
      <c r="B15" s="793" t="s">
        <v>1008</v>
      </c>
      <c r="C15" s="309">
        <f t="shared" ref="C15:N16" si="3">SUM(C9+C12)</f>
        <v>107</v>
      </c>
      <c r="D15" s="309">
        <f t="shared" si="3"/>
        <v>176</v>
      </c>
      <c r="E15" s="309">
        <f t="shared" si="3"/>
        <v>283</v>
      </c>
      <c r="F15" s="309">
        <f t="shared" si="3"/>
        <v>49</v>
      </c>
      <c r="G15" s="309">
        <f t="shared" si="3"/>
        <v>136</v>
      </c>
      <c r="H15" s="309">
        <f t="shared" si="3"/>
        <v>185</v>
      </c>
      <c r="I15" s="309">
        <f t="shared" si="3"/>
        <v>115</v>
      </c>
      <c r="J15" s="309">
        <f t="shared" si="3"/>
        <v>170</v>
      </c>
      <c r="K15" s="309">
        <f t="shared" si="3"/>
        <v>285</v>
      </c>
      <c r="L15" s="309">
        <f t="shared" si="3"/>
        <v>145</v>
      </c>
      <c r="M15" s="309">
        <f t="shared" si="3"/>
        <v>179</v>
      </c>
      <c r="N15" s="309">
        <f t="shared" si="3"/>
        <v>324</v>
      </c>
      <c r="O15" s="802" t="s">
        <v>89</v>
      </c>
      <c r="P15" s="1196" t="s">
        <v>512</v>
      </c>
    </row>
    <row r="16" spans="1:16" ht="24.95" customHeight="1">
      <c r="A16" s="1194"/>
      <c r="B16" s="795" t="s">
        <v>1009</v>
      </c>
      <c r="C16" s="631">
        <f t="shared" si="3"/>
        <v>45</v>
      </c>
      <c r="D16" s="631">
        <f t="shared" si="3"/>
        <v>91</v>
      </c>
      <c r="E16" s="631">
        <f t="shared" si="3"/>
        <v>136</v>
      </c>
      <c r="F16" s="631">
        <f t="shared" si="3"/>
        <v>23</v>
      </c>
      <c r="G16" s="631">
        <f t="shared" si="3"/>
        <v>68</v>
      </c>
      <c r="H16" s="631">
        <f t="shared" si="3"/>
        <v>91</v>
      </c>
      <c r="I16" s="631">
        <f t="shared" si="3"/>
        <v>57</v>
      </c>
      <c r="J16" s="631">
        <f t="shared" si="3"/>
        <v>112</v>
      </c>
      <c r="K16" s="631">
        <f t="shared" si="3"/>
        <v>169</v>
      </c>
      <c r="L16" s="631">
        <f t="shared" si="3"/>
        <v>64</v>
      </c>
      <c r="M16" s="631">
        <f t="shared" si="3"/>
        <v>130</v>
      </c>
      <c r="N16" s="631">
        <f t="shared" si="3"/>
        <v>194</v>
      </c>
      <c r="O16" s="797" t="s">
        <v>838</v>
      </c>
      <c r="P16" s="1197"/>
    </row>
    <row r="17" spans="1:16" ht="24.95" customHeight="1">
      <c r="A17" s="1195"/>
      <c r="B17" s="891" t="s">
        <v>7</v>
      </c>
      <c r="C17" s="900">
        <f t="shared" ref="C17:E17" si="4">SUM(C15:C16)</f>
        <v>152</v>
      </c>
      <c r="D17" s="900">
        <f t="shared" si="4"/>
        <v>267</v>
      </c>
      <c r="E17" s="900">
        <f t="shared" si="4"/>
        <v>419</v>
      </c>
      <c r="F17" s="900">
        <f t="shared" ref="F17:N17" si="5">SUM(F15:F16)</f>
        <v>72</v>
      </c>
      <c r="G17" s="900">
        <f t="shared" si="5"/>
        <v>204</v>
      </c>
      <c r="H17" s="900">
        <f t="shared" si="5"/>
        <v>276</v>
      </c>
      <c r="I17" s="900">
        <f t="shared" si="5"/>
        <v>172</v>
      </c>
      <c r="J17" s="900">
        <f t="shared" si="5"/>
        <v>282</v>
      </c>
      <c r="K17" s="900">
        <f t="shared" si="5"/>
        <v>454</v>
      </c>
      <c r="L17" s="900">
        <f t="shared" si="5"/>
        <v>209</v>
      </c>
      <c r="M17" s="900">
        <f t="shared" si="5"/>
        <v>309</v>
      </c>
      <c r="N17" s="900">
        <f t="shared" si="5"/>
        <v>518</v>
      </c>
      <c r="O17" s="901" t="s">
        <v>8</v>
      </c>
      <c r="P17" s="1198"/>
    </row>
    <row r="18" spans="1:16" ht="13.5" customHeight="1">
      <c r="A18" s="1186" t="s">
        <v>820</v>
      </c>
      <c r="B18" s="1186"/>
      <c r="C18" s="1186"/>
      <c r="D18" s="1186"/>
      <c r="E18" s="1186"/>
      <c r="F18" s="1186"/>
      <c r="J18" s="1119" t="s">
        <v>822</v>
      </c>
      <c r="K18" s="1119"/>
      <c r="L18" s="1119"/>
      <c r="M18" s="1119"/>
      <c r="N18" s="1119"/>
      <c r="O18" s="1119"/>
      <c r="P18" s="1120"/>
    </row>
    <row r="19" spans="1:16">
      <c r="A19" s="1187" t="s">
        <v>821</v>
      </c>
      <c r="B19" s="1187"/>
      <c r="C19" s="1187"/>
      <c r="D19" s="1187"/>
      <c r="E19" s="1187"/>
      <c r="F19" s="1187"/>
      <c r="J19" s="1121" t="s">
        <v>1054</v>
      </c>
      <c r="K19" s="1121"/>
      <c r="L19" s="1121"/>
      <c r="M19" s="1121"/>
      <c r="N19" s="1121"/>
      <c r="O19" s="1121"/>
      <c r="P19" s="1121"/>
    </row>
    <row r="20" spans="1:16">
      <c r="C20" s="239"/>
      <c r="D20" s="239"/>
      <c r="F20" s="239"/>
      <c r="G20" s="239"/>
      <c r="I20" s="239"/>
      <c r="J20" s="239"/>
      <c r="L20" s="239"/>
      <c r="M20" s="239"/>
    </row>
  </sheetData>
  <mergeCells count="22">
    <mergeCell ref="P9:P11"/>
    <mergeCell ref="P6:P8"/>
    <mergeCell ref="A1:P1"/>
    <mergeCell ref="A2:P2"/>
    <mergeCell ref="A3:P3"/>
    <mergeCell ref="A4:P4"/>
    <mergeCell ref="A6:A8"/>
    <mergeCell ref="L6:N6"/>
    <mergeCell ref="I6:K6"/>
    <mergeCell ref="B6:B8"/>
    <mergeCell ref="O6:O8"/>
    <mergeCell ref="A9:A11"/>
    <mergeCell ref="F6:H6"/>
    <mergeCell ref="C6:E6"/>
    <mergeCell ref="A18:F18"/>
    <mergeCell ref="A19:F19"/>
    <mergeCell ref="J18:P18"/>
    <mergeCell ref="J19:P19"/>
    <mergeCell ref="A12:A14"/>
    <mergeCell ref="P12:P14"/>
    <mergeCell ref="A15:A17"/>
    <mergeCell ref="P15:P17"/>
  </mergeCells>
  <printOptions horizontalCentered="1" verticalCentered="1"/>
  <pageMargins left="0" right="0" top="0.74803149606299213" bottom="0" header="0" footer="0"/>
  <pageSetup paperSize="9" scale="95"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rightToLeft="1" view="pageBreakPreview" topLeftCell="A4" zoomScaleNormal="100" zoomScaleSheetLayoutView="100" workbookViewId="0">
      <selection activeCell="Q18" sqref="Q18"/>
    </sheetView>
  </sheetViews>
  <sheetFormatPr defaultColWidth="9.140625" defaultRowHeight="12.75"/>
  <cols>
    <col min="1" max="1" width="26.140625" style="12" customWidth="1"/>
    <col min="2" max="11" width="8.5703125" style="12" customWidth="1"/>
    <col min="12" max="12" width="28.42578125" style="12" customWidth="1"/>
    <col min="13" max="16384" width="9.140625" style="26"/>
  </cols>
  <sheetData>
    <row r="1" spans="1:12" ht="24" customHeight="1">
      <c r="A1" s="925" t="s">
        <v>1379</v>
      </c>
      <c r="B1" s="925"/>
      <c r="C1" s="925"/>
      <c r="D1" s="925"/>
      <c r="E1" s="925"/>
      <c r="F1" s="925"/>
      <c r="G1" s="925"/>
      <c r="H1" s="925"/>
      <c r="I1" s="925"/>
      <c r="J1" s="925"/>
      <c r="K1" s="925"/>
      <c r="L1" s="925"/>
    </row>
    <row r="2" spans="1:12" s="27" customFormat="1" ht="20.100000000000001" customHeight="1">
      <c r="A2" s="928" t="s">
        <v>1214</v>
      </c>
      <c r="B2" s="928"/>
      <c r="C2" s="928"/>
      <c r="D2" s="928"/>
      <c r="E2" s="928"/>
      <c r="F2" s="928"/>
      <c r="G2" s="928"/>
      <c r="H2" s="928"/>
      <c r="I2" s="928"/>
      <c r="J2" s="928"/>
      <c r="K2" s="928"/>
      <c r="L2" s="928"/>
    </row>
    <row r="3" spans="1:12" ht="20.100000000000001" customHeight="1">
      <c r="A3" s="912" t="s">
        <v>1378</v>
      </c>
      <c r="B3" s="912"/>
      <c r="C3" s="912"/>
      <c r="D3" s="912"/>
      <c r="E3" s="912"/>
      <c r="F3" s="912"/>
      <c r="G3" s="912"/>
      <c r="H3" s="912"/>
      <c r="I3" s="912"/>
      <c r="J3" s="912"/>
      <c r="K3" s="912"/>
      <c r="L3" s="912"/>
    </row>
    <row r="4" spans="1:12" ht="20.100000000000001" customHeight="1">
      <c r="A4" s="912" t="s">
        <v>1215</v>
      </c>
      <c r="B4" s="912"/>
      <c r="C4" s="912"/>
      <c r="D4" s="912"/>
      <c r="E4" s="912"/>
      <c r="F4" s="912"/>
      <c r="G4" s="912"/>
      <c r="H4" s="912"/>
      <c r="I4" s="912"/>
      <c r="J4" s="912"/>
      <c r="K4" s="912"/>
      <c r="L4" s="912"/>
    </row>
    <row r="5" spans="1:12" ht="20.100000000000001" customHeight="1">
      <c r="A5" s="10" t="s">
        <v>825</v>
      </c>
      <c r="B5" s="13"/>
      <c r="C5" s="13"/>
      <c r="D5" s="13"/>
      <c r="E5" s="13"/>
      <c r="F5" s="13"/>
      <c r="G5" s="13"/>
      <c r="H5" s="13"/>
      <c r="I5" s="13"/>
      <c r="J5" s="13"/>
      <c r="K5" s="13"/>
      <c r="L5" s="24" t="s">
        <v>564</v>
      </c>
    </row>
    <row r="6" spans="1:12" s="177" customFormat="1" ht="20.25" customHeight="1" thickBot="1">
      <c r="A6" s="915" t="s">
        <v>879</v>
      </c>
      <c r="B6" s="917" t="s">
        <v>597</v>
      </c>
      <c r="C6" s="918"/>
      <c r="D6" s="917" t="s">
        <v>643</v>
      </c>
      <c r="E6" s="918"/>
      <c r="F6" s="917" t="s">
        <v>960</v>
      </c>
      <c r="G6" s="918"/>
      <c r="H6" s="1098" t="s">
        <v>1140</v>
      </c>
      <c r="I6" s="1098"/>
      <c r="J6" s="1098" t="s">
        <v>1213</v>
      </c>
      <c r="K6" s="1098"/>
      <c r="L6" s="926" t="s">
        <v>940</v>
      </c>
    </row>
    <row r="7" spans="1:12" s="177" customFormat="1" ht="16.5" customHeight="1" thickBot="1">
      <c r="A7" s="1096"/>
      <c r="B7" s="268" t="s">
        <v>9</v>
      </c>
      <c r="C7" s="268" t="s">
        <v>531</v>
      </c>
      <c r="D7" s="268" t="s">
        <v>9</v>
      </c>
      <c r="E7" s="268" t="s">
        <v>531</v>
      </c>
      <c r="F7" s="268" t="s">
        <v>9</v>
      </c>
      <c r="G7" s="268" t="s">
        <v>531</v>
      </c>
      <c r="H7" s="268" t="s">
        <v>9</v>
      </c>
      <c r="I7" s="268" t="s">
        <v>531</v>
      </c>
      <c r="J7" s="268" t="s">
        <v>9</v>
      </c>
      <c r="K7" s="268" t="s">
        <v>531</v>
      </c>
      <c r="L7" s="1105"/>
    </row>
    <row r="8" spans="1:12" s="177" customFormat="1" ht="16.5" customHeight="1">
      <c r="A8" s="916"/>
      <c r="B8" s="269" t="s">
        <v>532</v>
      </c>
      <c r="C8" s="269" t="s">
        <v>533</v>
      </c>
      <c r="D8" s="269" t="s">
        <v>532</v>
      </c>
      <c r="E8" s="269" t="s">
        <v>533</v>
      </c>
      <c r="F8" s="269" t="s">
        <v>532</v>
      </c>
      <c r="G8" s="269" t="s">
        <v>533</v>
      </c>
      <c r="H8" s="269" t="s">
        <v>532</v>
      </c>
      <c r="I8" s="269" t="s">
        <v>533</v>
      </c>
      <c r="J8" s="269" t="s">
        <v>532</v>
      </c>
      <c r="K8" s="269" t="s">
        <v>533</v>
      </c>
      <c r="L8" s="927"/>
    </row>
    <row r="9" spans="1:12" ht="24.95" customHeight="1" thickBot="1">
      <c r="A9" s="376" t="s">
        <v>67</v>
      </c>
      <c r="B9" s="395">
        <v>62</v>
      </c>
      <c r="C9" s="395">
        <v>1413</v>
      </c>
      <c r="D9" s="395">
        <v>85</v>
      </c>
      <c r="E9" s="395">
        <v>1694</v>
      </c>
      <c r="F9" s="395">
        <v>74</v>
      </c>
      <c r="G9" s="395">
        <v>1929</v>
      </c>
      <c r="H9" s="395">
        <v>132</v>
      </c>
      <c r="I9" s="395">
        <v>2095</v>
      </c>
      <c r="J9" s="395">
        <v>138</v>
      </c>
      <c r="K9" s="395">
        <v>2257</v>
      </c>
      <c r="L9" s="412" t="s">
        <v>68</v>
      </c>
    </row>
    <row r="10" spans="1:12" ht="24.95" customHeight="1" thickBot="1">
      <c r="A10" s="364" t="s">
        <v>469</v>
      </c>
      <c r="B10" s="397">
        <v>1000</v>
      </c>
      <c r="C10" s="397">
        <v>5387</v>
      </c>
      <c r="D10" s="397">
        <v>1064</v>
      </c>
      <c r="E10" s="397">
        <v>5058</v>
      </c>
      <c r="F10" s="397">
        <v>1091</v>
      </c>
      <c r="G10" s="397">
        <v>5389</v>
      </c>
      <c r="H10" s="397">
        <v>1005</v>
      </c>
      <c r="I10" s="397">
        <v>5504</v>
      </c>
      <c r="J10" s="397">
        <v>971</v>
      </c>
      <c r="K10" s="397">
        <v>5796</v>
      </c>
      <c r="L10" s="422" t="s">
        <v>136</v>
      </c>
    </row>
    <row r="11" spans="1:12" ht="24.95" customHeight="1" thickBot="1">
      <c r="A11" s="359" t="s">
        <v>69</v>
      </c>
      <c r="B11" s="396">
        <v>188</v>
      </c>
      <c r="C11" s="396">
        <v>616</v>
      </c>
      <c r="D11" s="396">
        <v>200</v>
      </c>
      <c r="E11" s="396">
        <v>843</v>
      </c>
      <c r="F11" s="396">
        <v>177</v>
      </c>
      <c r="G11" s="396">
        <v>956</v>
      </c>
      <c r="H11" s="396">
        <v>143</v>
      </c>
      <c r="I11" s="396">
        <v>845</v>
      </c>
      <c r="J11" s="396">
        <v>109</v>
      </c>
      <c r="K11" s="396">
        <v>778</v>
      </c>
      <c r="L11" s="411" t="s">
        <v>70</v>
      </c>
    </row>
    <row r="12" spans="1:12" ht="24.95" customHeight="1" thickBot="1">
      <c r="A12" s="364" t="s">
        <v>71</v>
      </c>
      <c r="B12" s="397">
        <v>1467</v>
      </c>
      <c r="C12" s="397">
        <v>1400</v>
      </c>
      <c r="D12" s="397">
        <v>1396</v>
      </c>
      <c r="E12" s="397">
        <v>1442</v>
      </c>
      <c r="F12" s="397">
        <v>1389</v>
      </c>
      <c r="G12" s="397">
        <v>1443</v>
      </c>
      <c r="H12" s="397">
        <v>1334</v>
      </c>
      <c r="I12" s="397">
        <v>1615</v>
      </c>
      <c r="J12" s="397">
        <v>1460</v>
      </c>
      <c r="K12" s="397">
        <v>1770</v>
      </c>
      <c r="L12" s="422" t="s">
        <v>72</v>
      </c>
    </row>
    <row r="13" spans="1:12" ht="24.95" customHeight="1" thickBot="1">
      <c r="A13" s="359" t="s">
        <v>73</v>
      </c>
      <c r="B13" s="396">
        <v>1172</v>
      </c>
      <c r="C13" s="396">
        <v>2808</v>
      </c>
      <c r="D13" s="396">
        <v>1345</v>
      </c>
      <c r="E13" s="396">
        <v>3203</v>
      </c>
      <c r="F13" s="396">
        <v>1288</v>
      </c>
      <c r="G13" s="396">
        <v>3214</v>
      </c>
      <c r="H13" s="396">
        <v>1274</v>
      </c>
      <c r="I13" s="396">
        <v>3269</v>
      </c>
      <c r="J13" s="396">
        <v>1232</v>
      </c>
      <c r="K13" s="396">
        <v>3423</v>
      </c>
      <c r="L13" s="411" t="s">
        <v>826</v>
      </c>
    </row>
    <row r="14" spans="1:12" ht="24.95" customHeight="1" thickBot="1">
      <c r="A14" s="364" t="s">
        <v>137</v>
      </c>
      <c r="B14" s="397">
        <v>347</v>
      </c>
      <c r="C14" s="397">
        <v>806</v>
      </c>
      <c r="D14" s="397">
        <v>400</v>
      </c>
      <c r="E14" s="397">
        <v>947</v>
      </c>
      <c r="F14" s="397">
        <v>445</v>
      </c>
      <c r="G14" s="397">
        <v>1147</v>
      </c>
      <c r="H14" s="397">
        <v>472</v>
      </c>
      <c r="I14" s="397">
        <v>1306</v>
      </c>
      <c r="J14" s="397">
        <v>481</v>
      </c>
      <c r="K14" s="397">
        <v>1431</v>
      </c>
      <c r="L14" s="422" t="s">
        <v>138</v>
      </c>
    </row>
    <row r="15" spans="1:12" ht="24.95" customHeight="1" thickBot="1">
      <c r="A15" s="359" t="s">
        <v>456</v>
      </c>
      <c r="B15" s="396">
        <v>0</v>
      </c>
      <c r="C15" s="396">
        <v>167</v>
      </c>
      <c r="D15" s="396">
        <v>0</v>
      </c>
      <c r="E15" s="396">
        <v>177</v>
      </c>
      <c r="F15" s="396">
        <v>0</v>
      </c>
      <c r="G15" s="396">
        <v>204</v>
      </c>
      <c r="H15" s="396">
        <v>0</v>
      </c>
      <c r="I15" s="396">
        <v>196</v>
      </c>
      <c r="J15" s="396">
        <v>0</v>
      </c>
      <c r="K15" s="396">
        <v>226</v>
      </c>
      <c r="L15" s="411" t="s">
        <v>625</v>
      </c>
    </row>
    <row r="16" spans="1:12" ht="24.95" customHeight="1" thickBot="1">
      <c r="A16" s="364" t="s">
        <v>1278</v>
      </c>
      <c r="B16" s="397">
        <v>23</v>
      </c>
      <c r="C16" s="397">
        <v>64</v>
      </c>
      <c r="D16" s="397">
        <v>46</v>
      </c>
      <c r="E16" s="397">
        <v>126</v>
      </c>
      <c r="F16" s="397">
        <v>61</v>
      </c>
      <c r="G16" s="397">
        <v>169</v>
      </c>
      <c r="H16" s="397">
        <v>86</v>
      </c>
      <c r="I16" s="397">
        <v>215</v>
      </c>
      <c r="J16" s="397">
        <v>114</v>
      </c>
      <c r="K16" s="397">
        <v>279</v>
      </c>
      <c r="L16" s="422" t="s">
        <v>1279</v>
      </c>
    </row>
    <row r="17" spans="1:12" ht="24.95" customHeight="1" thickBot="1">
      <c r="A17" s="359" t="s">
        <v>1280</v>
      </c>
      <c r="B17" s="396" t="s">
        <v>406</v>
      </c>
      <c r="C17" s="396" t="s">
        <v>406</v>
      </c>
      <c r="D17" s="396">
        <v>0</v>
      </c>
      <c r="E17" s="396">
        <v>456</v>
      </c>
      <c r="F17" s="396">
        <v>0</v>
      </c>
      <c r="G17" s="396">
        <v>509</v>
      </c>
      <c r="H17" s="396">
        <v>0</v>
      </c>
      <c r="I17" s="396">
        <v>503</v>
      </c>
      <c r="J17" s="396">
        <v>0</v>
      </c>
      <c r="K17" s="396">
        <v>505</v>
      </c>
      <c r="L17" s="411" t="s">
        <v>1281</v>
      </c>
    </row>
    <row r="18" spans="1:12" ht="24.95" customHeight="1" thickBot="1">
      <c r="A18" s="364" t="s">
        <v>1282</v>
      </c>
      <c r="B18" s="397" t="s">
        <v>406</v>
      </c>
      <c r="C18" s="397" t="s">
        <v>406</v>
      </c>
      <c r="D18" s="397" t="s">
        <v>406</v>
      </c>
      <c r="E18" s="397" t="s">
        <v>406</v>
      </c>
      <c r="F18" s="397" t="s">
        <v>406</v>
      </c>
      <c r="G18" s="397" t="s">
        <v>406</v>
      </c>
      <c r="H18" s="397" t="s">
        <v>406</v>
      </c>
      <c r="I18" s="397" t="s">
        <v>406</v>
      </c>
      <c r="J18" s="397">
        <v>8</v>
      </c>
      <c r="K18" s="397">
        <v>25</v>
      </c>
      <c r="L18" s="422" t="s">
        <v>1283</v>
      </c>
    </row>
    <row r="19" spans="1:12" ht="30" customHeight="1" thickBot="1">
      <c r="A19" s="359" t="s">
        <v>134</v>
      </c>
      <c r="B19" s="396">
        <v>89</v>
      </c>
      <c r="C19" s="396">
        <v>253</v>
      </c>
      <c r="D19" s="396">
        <v>84</v>
      </c>
      <c r="E19" s="396">
        <v>201</v>
      </c>
      <c r="F19" s="396">
        <v>108</v>
      </c>
      <c r="G19" s="396">
        <v>136</v>
      </c>
      <c r="H19" s="396">
        <v>66</v>
      </c>
      <c r="I19" s="396">
        <v>186</v>
      </c>
      <c r="J19" s="396">
        <v>49</v>
      </c>
      <c r="K19" s="396">
        <v>117</v>
      </c>
      <c r="L19" s="411" t="s">
        <v>133</v>
      </c>
    </row>
    <row r="20" spans="1:12" ht="27" customHeight="1" thickBot="1">
      <c r="A20" s="364" t="s">
        <v>1284</v>
      </c>
      <c r="B20" s="397">
        <v>386</v>
      </c>
      <c r="C20" s="397">
        <v>571</v>
      </c>
      <c r="D20" s="397">
        <v>395</v>
      </c>
      <c r="E20" s="397">
        <v>642</v>
      </c>
      <c r="F20" s="397">
        <v>445</v>
      </c>
      <c r="G20" s="397">
        <v>706</v>
      </c>
      <c r="H20" s="397">
        <v>477</v>
      </c>
      <c r="I20" s="397">
        <v>751</v>
      </c>
      <c r="J20" s="397">
        <v>478</v>
      </c>
      <c r="K20" s="397">
        <v>814</v>
      </c>
      <c r="L20" s="422" t="s">
        <v>1285</v>
      </c>
    </row>
    <row r="21" spans="1:12" ht="24.95" customHeight="1" thickBot="1">
      <c r="A21" s="359" t="s">
        <v>740</v>
      </c>
      <c r="B21" s="396">
        <v>1043</v>
      </c>
      <c r="C21" s="396">
        <v>2655</v>
      </c>
      <c r="D21" s="396">
        <v>1323</v>
      </c>
      <c r="E21" s="396">
        <v>3248</v>
      </c>
      <c r="F21" s="396">
        <v>1613</v>
      </c>
      <c r="G21" s="396">
        <v>3568</v>
      </c>
      <c r="H21" s="396">
        <v>1331</v>
      </c>
      <c r="I21" s="396">
        <v>3789</v>
      </c>
      <c r="J21" s="396">
        <v>1327</v>
      </c>
      <c r="K21" s="396">
        <v>3717</v>
      </c>
      <c r="L21" s="411" t="s">
        <v>1055</v>
      </c>
    </row>
    <row r="22" spans="1:12" ht="28.5" customHeight="1" thickBot="1">
      <c r="A22" s="364" t="s">
        <v>1065</v>
      </c>
      <c r="B22" s="397" t="s">
        <v>406</v>
      </c>
      <c r="C22" s="397" t="s">
        <v>406</v>
      </c>
      <c r="D22" s="397">
        <v>50</v>
      </c>
      <c r="E22" s="397">
        <v>1</v>
      </c>
      <c r="F22" s="397">
        <v>38</v>
      </c>
      <c r="G22" s="397">
        <v>1</v>
      </c>
      <c r="H22" s="397">
        <v>141</v>
      </c>
      <c r="I22" s="397">
        <v>2</v>
      </c>
      <c r="J22" s="397">
        <v>157</v>
      </c>
      <c r="K22" s="397">
        <v>13</v>
      </c>
      <c r="L22" s="422" t="s">
        <v>982</v>
      </c>
    </row>
    <row r="23" spans="1:12" ht="28.5" customHeight="1" thickBot="1">
      <c r="A23" s="359" t="s">
        <v>1286</v>
      </c>
      <c r="B23" s="396" t="s">
        <v>406</v>
      </c>
      <c r="C23" s="396" t="s">
        <v>406</v>
      </c>
      <c r="D23" s="396" t="s">
        <v>406</v>
      </c>
      <c r="E23" s="396" t="s">
        <v>406</v>
      </c>
      <c r="F23" s="396" t="s">
        <v>406</v>
      </c>
      <c r="G23" s="396" t="s">
        <v>406</v>
      </c>
      <c r="H23" s="396" t="s">
        <v>406</v>
      </c>
      <c r="I23" s="396" t="s">
        <v>406</v>
      </c>
      <c r="J23" s="396">
        <v>37</v>
      </c>
      <c r="K23" s="396">
        <v>40</v>
      </c>
      <c r="L23" s="411" t="s">
        <v>1287</v>
      </c>
    </row>
    <row r="24" spans="1:12" ht="37.5" customHeight="1">
      <c r="A24" s="803" t="s">
        <v>1288</v>
      </c>
      <c r="B24" s="446" t="s">
        <v>406</v>
      </c>
      <c r="C24" s="446" t="s">
        <v>406</v>
      </c>
      <c r="D24" s="446" t="s">
        <v>406</v>
      </c>
      <c r="E24" s="446" t="s">
        <v>406</v>
      </c>
      <c r="F24" s="446" t="s">
        <v>406</v>
      </c>
      <c r="G24" s="446" t="s">
        <v>406</v>
      </c>
      <c r="H24" s="446" t="s">
        <v>406</v>
      </c>
      <c r="I24" s="446" t="s">
        <v>406</v>
      </c>
      <c r="J24" s="446">
        <v>15</v>
      </c>
      <c r="K24" s="446">
        <v>10</v>
      </c>
      <c r="L24" s="804" t="s">
        <v>1289</v>
      </c>
    </row>
    <row r="25" spans="1:12" ht="24.95" customHeight="1">
      <c r="A25" s="881" t="s">
        <v>28</v>
      </c>
      <c r="B25" s="882">
        <f t="shared" ref="B25:G25" si="0">SUM(B9:B22)</f>
        <v>5777</v>
      </c>
      <c r="C25" s="882">
        <f t="shared" si="0"/>
        <v>16140</v>
      </c>
      <c r="D25" s="882">
        <f t="shared" si="0"/>
        <v>6388</v>
      </c>
      <c r="E25" s="882">
        <f t="shared" si="0"/>
        <v>18038</v>
      </c>
      <c r="F25" s="882">
        <f t="shared" si="0"/>
        <v>6729</v>
      </c>
      <c r="G25" s="882">
        <f t="shared" si="0"/>
        <v>19371</v>
      </c>
      <c r="H25" s="882">
        <f>SUM(H9:H22)</f>
        <v>6461</v>
      </c>
      <c r="I25" s="882">
        <f>SUM(I9:I22)</f>
        <v>20276</v>
      </c>
      <c r="J25" s="882">
        <f>SUM(J9:J24)</f>
        <v>6576</v>
      </c>
      <c r="K25" s="882">
        <f>SUM(K9:K24)</f>
        <v>21201</v>
      </c>
      <c r="L25" s="883" t="s">
        <v>8</v>
      </c>
    </row>
    <row r="26" spans="1:12" ht="15" customHeight="1">
      <c r="A26" s="1221" t="s">
        <v>1363</v>
      </c>
      <c r="B26" s="1221"/>
      <c r="C26" s="1221"/>
      <c r="D26" s="1221"/>
      <c r="H26" s="1220" t="s">
        <v>1290</v>
      </c>
      <c r="I26" s="1220"/>
      <c r="J26" s="1220"/>
      <c r="K26" s="1220"/>
      <c r="L26" s="1220"/>
    </row>
    <row r="27" spans="1:12" ht="25.5" customHeight="1">
      <c r="A27" s="1222" t="s">
        <v>1364</v>
      </c>
      <c r="B27" s="1222"/>
      <c r="C27" s="1222"/>
      <c r="D27" s="1222"/>
      <c r="E27" s="1223" t="s">
        <v>1365</v>
      </c>
      <c r="F27" s="1223"/>
      <c r="G27" s="1223"/>
      <c r="H27" s="1223"/>
      <c r="I27" s="1223"/>
      <c r="J27" s="1223"/>
      <c r="K27" s="1223"/>
      <c r="L27" s="1223"/>
    </row>
  </sheetData>
  <mergeCells count="15">
    <mergeCell ref="H26:L26"/>
    <mergeCell ref="A26:D26"/>
    <mergeCell ref="A27:D27"/>
    <mergeCell ref="E27:L27"/>
    <mergeCell ref="A1:L1"/>
    <mergeCell ref="D6:E6"/>
    <mergeCell ref="A3:L3"/>
    <mergeCell ref="J6:K6"/>
    <mergeCell ref="A6:A8"/>
    <mergeCell ref="A2:L2"/>
    <mergeCell ref="A4:L4"/>
    <mergeCell ref="L6:L8"/>
    <mergeCell ref="F6:G6"/>
    <mergeCell ref="B6:C6"/>
    <mergeCell ref="H6:I6"/>
  </mergeCells>
  <phoneticPr fontId="19" type="noConversion"/>
  <printOptions horizontalCentered="1"/>
  <pageMargins left="0" right="0" top="0.74803149606299213" bottom="0" header="0" footer="0"/>
  <pageSetup paperSize="9" scale="82"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showGridLines="0" rightToLeft="1" view="pageBreakPreview" topLeftCell="A7" zoomScaleNormal="100" zoomScaleSheetLayoutView="100" workbookViewId="0">
      <selection activeCell="F6" sqref="F6:G8"/>
    </sheetView>
  </sheetViews>
  <sheetFormatPr defaultColWidth="9.140625" defaultRowHeight="12.75"/>
  <cols>
    <col min="1" max="1" width="16.42578125" style="12" customWidth="1"/>
    <col min="2" max="2" width="19.140625" style="12" customWidth="1"/>
    <col min="3" max="5" width="14" style="12" customWidth="1"/>
    <col min="6" max="6" width="19.42578125" style="12" customWidth="1"/>
    <col min="7" max="7" width="16.42578125" style="2" customWidth="1"/>
    <col min="8" max="16384" width="9.140625" style="26"/>
  </cols>
  <sheetData>
    <row r="1" spans="1:9" ht="23.25">
      <c r="A1" s="925" t="s">
        <v>827</v>
      </c>
      <c r="B1" s="925"/>
      <c r="C1" s="925"/>
      <c r="D1" s="925"/>
      <c r="E1" s="925"/>
      <c r="F1" s="925"/>
      <c r="G1" s="925"/>
    </row>
    <row r="2" spans="1:9" s="27" customFormat="1" ht="20.100000000000001" customHeight="1">
      <c r="A2" s="928" t="s">
        <v>1216</v>
      </c>
      <c r="B2" s="928"/>
      <c r="C2" s="928"/>
      <c r="D2" s="928"/>
      <c r="E2" s="928"/>
      <c r="F2" s="928"/>
      <c r="G2" s="928"/>
    </row>
    <row r="3" spans="1:9" ht="37.5" customHeight="1">
      <c r="A3" s="912" t="s">
        <v>828</v>
      </c>
      <c r="B3" s="912"/>
      <c r="C3" s="912"/>
      <c r="D3" s="912"/>
      <c r="E3" s="912"/>
      <c r="F3" s="912"/>
      <c r="G3" s="912"/>
    </row>
    <row r="4" spans="1:9" ht="20.100000000000001" customHeight="1">
      <c r="A4" s="913" t="s">
        <v>1213</v>
      </c>
      <c r="B4" s="913"/>
      <c r="C4" s="913"/>
      <c r="D4" s="913"/>
      <c r="E4" s="913"/>
      <c r="F4" s="913"/>
      <c r="G4" s="913"/>
    </row>
    <row r="5" spans="1:9" ht="20.100000000000001" customHeight="1">
      <c r="A5" s="10" t="s">
        <v>565</v>
      </c>
      <c r="B5" s="10"/>
      <c r="C5" s="13"/>
      <c r="D5" s="13"/>
      <c r="E5" s="13"/>
      <c r="F5" s="13"/>
      <c r="G5" s="24" t="s">
        <v>566</v>
      </c>
    </row>
    <row r="6" spans="1:9" ht="14.25" customHeight="1" thickBot="1">
      <c r="A6" s="1227" t="s">
        <v>1056</v>
      </c>
      <c r="B6" s="1227"/>
      <c r="C6" s="1245" t="s">
        <v>626</v>
      </c>
      <c r="D6" s="1245" t="s">
        <v>627</v>
      </c>
      <c r="E6" s="1245" t="s">
        <v>381</v>
      </c>
      <c r="F6" s="1224" t="s">
        <v>1385</v>
      </c>
      <c r="G6" s="1224"/>
    </row>
    <row r="7" spans="1:9" s="177" customFormat="1" ht="14.25" customHeight="1" thickBot="1">
      <c r="A7" s="1228"/>
      <c r="B7" s="1228"/>
      <c r="C7" s="1246"/>
      <c r="D7" s="1246"/>
      <c r="E7" s="1246"/>
      <c r="F7" s="1225"/>
      <c r="G7" s="1225"/>
    </row>
    <row r="8" spans="1:9" s="177" customFormat="1" ht="14.25" customHeight="1">
      <c r="A8" s="1229"/>
      <c r="B8" s="1229"/>
      <c r="C8" s="1247"/>
      <c r="D8" s="1247"/>
      <c r="E8" s="1247"/>
      <c r="F8" s="1226"/>
      <c r="G8" s="1226"/>
    </row>
    <row r="9" spans="1:9" ht="16.5" customHeight="1" thickBot="1">
      <c r="A9" s="920" t="s">
        <v>322</v>
      </c>
      <c r="B9" s="376" t="s">
        <v>51</v>
      </c>
      <c r="C9" s="300">
        <v>3793</v>
      </c>
      <c r="D9" s="300">
        <v>15992</v>
      </c>
      <c r="E9" s="391">
        <f t="shared" ref="E9:E14" si="0">SUM(C9+D9)</f>
        <v>19785</v>
      </c>
      <c r="F9" s="412" t="s">
        <v>52</v>
      </c>
      <c r="G9" s="1232" t="s">
        <v>519</v>
      </c>
      <c r="H9" s="281"/>
      <c r="I9" s="281"/>
    </row>
    <row r="10" spans="1:9" ht="16.5" customHeight="1" thickBot="1">
      <c r="A10" s="914"/>
      <c r="B10" s="364" t="s">
        <v>1133</v>
      </c>
      <c r="C10" s="275">
        <v>8</v>
      </c>
      <c r="D10" s="275">
        <v>71</v>
      </c>
      <c r="E10" s="385">
        <f t="shared" si="0"/>
        <v>79</v>
      </c>
      <c r="F10" s="422" t="s">
        <v>59</v>
      </c>
      <c r="G10" s="1233"/>
      <c r="H10" s="281"/>
      <c r="I10" s="281"/>
    </row>
    <row r="11" spans="1:9" ht="16.5" customHeight="1" thickBot="1">
      <c r="A11" s="914"/>
      <c r="B11" s="359" t="s">
        <v>53</v>
      </c>
      <c r="C11" s="277">
        <v>66</v>
      </c>
      <c r="D11" s="277">
        <v>171</v>
      </c>
      <c r="E11" s="384">
        <f t="shared" si="0"/>
        <v>237</v>
      </c>
      <c r="F11" s="411" t="s">
        <v>54</v>
      </c>
      <c r="G11" s="1233"/>
      <c r="H11" s="281"/>
      <c r="I11" s="281"/>
    </row>
    <row r="12" spans="1:9" ht="16.5" customHeight="1" thickBot="1">
      <c r="A12" s="914"/>
      <c r="B12" s="364" t="s">
        <v>74</v>
      </c>
      <c r="C12" s="275">
        <v>10</v>
      </c>
      <c r="D12" s="275">
        <v>55</v>
      </c>
      <c r="E12" s="385">
        <f t="shared" si="0"/>
        <v>65</v>
      </c>
      <c r="F12" s="422" t="s">
        <v>75</v>
      </c>
      <c r="G12" s="1233"/>
      <c r="H12" s="281"/>
      <c r="I12" s="281"/>
    </row>
    <row r="13" spans="1:9" ht="16.5" customHeight="1" thickBot="1">
      <c r="A13" s="914"/>
      <c r="B13" s="359" t="s">
        <v>55</v>
      </c>
      <c r="C13" s="277">
        <v>89</v>
      </c>
      <c r="D13" s="277">
        <v>479</v>
      </c>
      <c r="E13" s="384">
        <f t="shared" si="0"/>
        <v>568</v>
      </c>
      <c r="F13" s="411" t="s">
        <v>56</v>
      </c>
      <c r="G13" s="1233"/>
      <c r="H13" s="281"/>
      <c r="I13" s="281"/>
    </row>
    <row r="14" spans="1:9" ht="16.5" customHeight="1" thickBot="1">
      <c r="A14" s="914"/>
      <c r="B14" s="370" t="s">
        <v>57</v>
      </c>
      <c r="C14" s="302">
        <v>41</v>
      </c>
      <c r="D14" s="302">
        <v>124</v>
      </c>
      <c r="E14" s="386">
        <f t="shared" si="0"/>
        <v>165</v>
      </c>
      <c r="F14" s="423" t="s">
        <v>58</v>
      </c>
      <c r="G14" s="1233"/>
      <c r="H14" s="281"/>
      <c r="I14" s="281"/>
    </row>
    <row r="15" spans="1:9" ht="16.5" customHeight="1">
      <c r="A15" s="1231"/>
      <c r="B15" s="630" t="s">
        <v>7</v>
      </c>
      <c r="C15" s="631">
        <f>SUM(C9:C14)</f>
        <v>4007</v>
      </c>
      <c r="D15" s="631">
        <f t="shared" ref="D15:E15" si="1">SUM(D9:D14)</f>
        <v>16892</v>
      </c>
      <c r="E15" s="631">
        <f t="shared" si="1"/>
        <v>20899</v>
      </c>
      <c r="F15" s="632" t="s">
        <v>8</v>
      </c>
      <c r="G15" s="1234"/>
      <c r="H15" s="281"/>
      <c r="I15" s="281"/>
    </row>
    <row r="16" spans="1:9" ht="16.5" customHeight="1" thickBot="1">
      <c r="A16" s="1238" t="s">
        <v>323</v>
      </c>
      <c r="B16" s="633" t="s">
        <v>76</v>
      </c>
      <c r="C16" s="613">
        <v>41</v>
      </c>
      <c r="D16" s="613">
        <v>114</v>
      </c>
      <c r="E16" s="278">
        <f>SUM(C16:D16)</f>
        <v>155</v>
      </c>
      <c r="F16" s="634" t="s">
        <v>77</v>
      </c>
      <c r="G16" s="1235" t="s">
        <v>630</v>
      </c>
      <c r="H16" s="281"/>
      <c r="I16" s="281"/>
    </row>
    <row r="17" spans="1:9" ht="16.5" customHeight="1" thickBot="1">
      <c r="A17" s="1239"/>
      <c r="B17" s="359" t="s">
        <v>60</v>
      </c>
      <c r="C17" s="277">
        <v>295</v>
      </c>
      <c r="D17" s="277">
        <v>663</v>
      </c>
      <c r="E17" s="310">
        <f t="shared" ref="E17:E28" si="2">SUM(C17:D17)</f>
        <v>958</v>
      </c>
      <c r="F17" s="411" t="s">
        <v>61</v>
      </c>
      <c r="G17" s="1236"/>
      <c r="H17" s="281"/>
      <c r="I17" s="281"/>
    </row>
    <row r="18" spans="1:9" ht="16.5" customHeight="1" thickBot="1">
      <c r="A18" s="1239"/>
      <c r="B18" s="364" t="s">
        <v>62</v>
      </c>
      <c r="C18" s="275">
        <v>187</v>
      </c>
      <c r="D18" s="275">
        <v>401</v>
      </c>
      <c r="E18" s="276">
        <f t="shared" si="2"/>
        <v>588</v>
      </c>
      <c r="F18" s="422" t="s">
        <v>63</v>
      </c>
      <c r="G18" s="1236"/>
      <c r="H18" s="281"/>
      <c r="I18" s="281"/>
    </row>
    <row r="19" spans="1:9" ht="16.5" customHeight="1" thickBot="1">
      <c r="A19" s="1239"/>
      <c r="B19" s="359" t="s">
        <v>64</v>
      </c>
      <c r="C19" s="277">
        <v>228</v>
      </c>
      <c r="D19" s="277">
        <v>477</v>
      </c>
      <c r="E19" s="310">
        <f t="shared" si="2"/>
        <v>705</v>
      </c>
      <c r="F19" s="411" t="s">
        <v>65</v>
      </c>
      <c r="G19" s="1236"/>
      <c r="H19" s="281"/>
      <c r="I19" s="281"/>
    </row>
    <row r="20" spans="1:9" ht="16.5" customHeight="1" thickBot="1">
      <c r="A20" s="1239"/>
      <c r="B20" s="364" t="s">
        <v>82</v>
      </c>
      <c r="C20" s="275">
        <v>597</v>
      </c>
      <c r="D20" s="275">
        <v>641</v>
      </c>
      <c r="E20" s="276">
        <f t="shared" si="2"/>
        <v>1238</v>
      </c>
      <c r="F20" s="422" t="s">
        <v>83</v>
      </c>
      <c r="G20" s="1236"/>
      <c r="H20" s="281"/>
      <c r="I20" s="281"/>
    </row>
    <row r="21" spans="1:9" ht="16.5" customHeight="1" thickBot="1">
      <c r="A21" s="1239"/>
      <c r="B21" s="359" t="s">
        <v>78</v>
      </c>
      <c r="C21" s="277">
        <v>216</v>
      </c>
      <c r="D21" s="277">
        <v>356</v>
      </c>
      <c r="E21" s="310">
        <f t="shared" si="2"/>
        <v>572</v>
      </c>
      <c r="F21" s="411" t="s">
        <v>79</v>
      </c>
      <c r="G21" s="1236"/>
      <c r="H21" s="281"/>
      <c r="I21" s="281"/>
    </row>
    <row r="22" spans="1:9" ht="16.5" customHeight="1" thickBot="1">
      <c r="A22" s="1239"/>
      <c r="B22" s="364" t="s">
        <v>80</v>
      </c>
      <c r="C22" s="275">
        <v>16</v>
      </c>
      <c r="D22" s="275">
        <v>35</v>
      </c>
      <c r="E22" s="276">
        <f t="shared" si="2"/>
        <v>51</v>
      </c>
      <c r="F22" s="422" t="s">
        <v>81</v>
      </c>
      <c r="G22" s="1236"/>
      <c r="H22" s="281"/>
      <c r="I22" s="281"/>
    </row>
    <row r="23" spans="1:9" ht="16.5" customHeight="1" thickBot="1">
      <c r="A23" s="1239"/>
      <c r="B23" s="359" t="s">
        <v>84</v>
      </c>
      <c r="C23" s="277">
        <v>154</v>
      </c>
      <c r="D23" s="277">
        <v>345</v>
      </c>
      <c r="E23" s="310">
        <f t="shared" si="2"/>
        <v>499</v>
      </c>
      <c r="F23" s="411" t="s">
        <v>85</v>
      </c>
      <c r="G23" s="1236"/>
      <c r="H23" s="281">
        <v>1</v>
      </c>
      <c r="I23" s="281"/>
    </row>
    <row r="24" spans="1:9" ht="16.5" customHeight="1" thickBot="1">
      <c r="A24" s="1239"/>
      <c r="B24" s="364" t="s">
        <v>316</v>
      </c>
      <c r="C24" s="275">
        <v>44</v>
      </c>
      <c r="D24" s="275">
        <v>89</v>
      </c>
      <c r="E24" s="276">
        <f t="shared" si="2"/>
        <v>133</v>
      </c>
      <c r="F24" s="422" t="s">
        <v>66</v>
      </c>
      <c r="G24" s="1236"/>
      <c r="H24" s="281"/>
      <c r="I24" s="281"/>
    </row>
    <row r="25" spans="1:9" ht="16.5" customHeight="1" thickBot="1">
      <c r="A25" s="1239"/>
      <c r="B25" s="359" t="s">
        <v>317</v>
      </c>
      <c r="C25" s="277">
        <v>31</v>
      </c>
      <c r="D25" s="277">
        <v>50</v>
      </c>
      <c r="E25" s="310">
        <f t="shared" si="2"/>
        <v>81</v>
      </c>
      <c r="F25" s="411" t="s">
        <v>318</v>
      </c>
      <c r="G25" s="1236"/>
      <c r="H25" s="281"/>
      <c r="I25" s="281"/>
    </row>
    <row r="26" spans="1:9" ht="16.5" customHeight="1" thickBot="1">
      <c r="A26" s="1239"/>
      <c r="B26" s="364" t="s">
        <v>87</v>
      </c>
      <c r="C26" s="275">
        <v>15</v>
      </c>
      <c r="D26" s="275">
        <v>40</v>
      </c>
      <c r="E26" s="276">
        <f t="shared" si="2"/>
        <v>55</v>
      </c>
      <c r="F26" s="422" t="s">
        <v>88</v>
      </c>
      <c r="G26" s="1236"/>
      <c r="H26" s="281"/>
      <c r="I26" s="281"/>
    </row>
    <row r="27" spans="1:9" ht="16.5" customHeight="1" thickBot="1">
      <c r="A27" s="1239"/>
      <c r="B27" s="359" t="s">
        <v>86</v>
      </c>
      <c r="C27" s="277">
        <v>40</v>
      </c>
      <c r="D27" s="277">
        <v>32</v>
      </c>
      <c r="E27" s="310">
        <f t="shared" si="2"/>
        <v>72</v>
      </c>
      <c r="F27" s="411" t="s">
        <v>319</v>
      </c>
      <c r="G27" s="1236"/>
      <c r="H27" s="281"/>
      <c r="I27" s="281"/>
    </row>
    <row r="28" spans="1:9" ht="16.5" customHeight="1" thickBot="1">
      <c r="A28" s="1239"/>
      <c r="B28" s="370" t="s">
        <v>1111</v>
      </c>
      <c r="C28" s="302">
        <v>77</v>
      </c>
      <c r="D28" s="302">
        <v>150</v>
      </c>
      <c r="E28" s="325">
        <f t="shared" si="2"/>
        <v>227</v>
      </c>
      <c r="F28" s="423" t="s">
        <v>628</v>
      </c>
      <c r="G28" s="1236"/>
      <c r="H28" s="281"/>
      <c r="I28" s="281"/>
    </row>
    <row r="29" spans="1:9" ht="16.5" customHeight="1">
      <c r="A29" s="1240"/>
      <c r="B29" s="429" t="s">
        <v>7</v>
      </c>
      <c r="C29" s="329">
        <f>SUM(C16:C28)</f>
        <v>1941</v>
      </c>
      <c r="D29" s="329">
        <f t="shared" ref="D29:E29" si="3">SUM(D16:D28)</f>
        <v>3393</v>
      </c>
      <c r="E29" s="329">
        <f t="shared" si="3"/>
        <v>5334</v>
      </c>
      <c r="F29" s="425" t="s">
        <v>8</v>
      </c>
      <c r="G29" s="1237"/>
      <c r="H29" s="281"/>
      <c r="I29" s="281"/>
    </row>
    <row r="30" spans="1:9" ht="16.5" customHeight="1" thickBot="1">
      <c r="A30" s="1241" t="s">
        <v>324</v>
      </c>
      <c r="B30" s="428" t="s">
        <v>207</v>
      </c>
      <c r="C30" s="335">
        <v>20</v>
      </c>
      <c r="D30" s="335">
        <v>49</v>
      </c>
      <c r="E30" s="336">
        <f>SUM(C30:D30)</f>
        <v>69</v>
      </c>
      <c r="F30" s="424" t="s">
        <v>206</v>
      </c>
      <c r="G30" s="1232" t="s">
        <v>629</v>
      </c>
      <c r="H30" s="281"/>
      <c r="I30" s="281"/>
    </row>
    <row r="31" spans="1:9" ht="16.5" customHeight="1" thickBot="1">
      <c r="A31" s="1242"/>
      <c r="B31" s="359" t="s">
        <v>205</v>
      </c>
      <c r="C31" s="277">
        <v>13</v>
      </c>
      <c r="D31" s="277">
        <v>21</v>
      </c>
      <c r="E31" s="310">
        <f t="shared" ref="E31:E36" si="4">SUM(C31:D31)</f>
        <v>34</v>
      </c>
      <c r="F31" s="411" t="s">
        <v>204</v>
      </c>
      <c r="G31" s="1233"/>
      <c r="H31" s="281"/>
      <c r="I31" s="281"/>
    </row>
    <row r="32" spans="1:9" ht="16.5" customHeight="1" thickBot="1">
      <c r="A32" s="1242"/>
      <c r="B32" s="364" t="s">
        <v>273</v>
      </c>
      <c r="C32" s="275">
        <v>10</v>
      </c>
      <c r="D32" s="275">
        <v>27</v>
      </c>
      <c r="E32" s="276">
        <f t="shared" si="4"/>
        <v>37</v>
      </c>
      <c r="F32" s="422" t="s">
        <v>272</v>
      </c>
      <c r="G32" s="1233"/>
      <c r="H32" s="281"/>
      <c r="I32" s="281"/>
    </row>
    <row r="33" spans="1:9" ht="16.5" customHeight="1" thickBot="1">
      <c r="A33" s="1242"/>
      <c r="B33" s="359" t="s">
        <v>201</v>
      </c>
      <c r="C33" s="277">
        <v>124</v>
      </c>
      <c r="D33" s="277">
        <v>206</v>
      </c>
      <c r="E33" s="310">
        <f t="shared" si="4"/>
        <v>330</v>
      </c>
      <c r="F33" s="411" t="s">
        <v>200</v>
      </c>
      <c r="G33" s="1233"/>
      <c r="H33" s="281"/>
      <c r="I33" s="281"/>
    </row>
    <row r="34" spans="1:9" ht="16.5" customHeight="1" thickBot="1">
      <c r="A34" s="1242"/>
      <c r="B34" s="364" t="s">
        <v>199</v>
      </c>
      <c r="C34" s="275">
        <v>105</v>
      </c>
      <c r="D34" s="275">
        <v>190</v>
      </c>
      <c r="E34" s="276">
        <f t="shared" si="4"/>
        <v>295</v>
      </c>
      <c r="F34" s="422" t="s">
        <v>198</v>
      </c>
      <c r="G34" s="1233"/>
      <c r="H34" s="281"/>
      <c r="I34" s="281"/>
    </row>
    <row r="35" spans="1:9" ht="16.5" customHeight="1" thickBot="1">
      <c r="A35" s="1242"/>
      <c r="B35" s="359" t="s">
        <v>320</v>
      </c>
      <c r="C35" s="277">
        <v>92</v>
      </c>
      <c r="D35" s="277">
        <v>152</v>
      </c>
      <c r="E35" s="310">
        <f t="shared" si="4"/>
        <v>244</v>
      </c>
      <c r="F35" s="411" t="s">
        <v>197</v>
      </c>
      <c r="G35" s="1233"/>
      <c r="H35" s="281"/>
      <c r="I35" s="281"/>
    </row>
    <row r="36" spans="1:9" ht="16.5" customHeight="1" thickBot="1">
      <c r="A36" s="1242"/>
      <c r="B36" s="370" t="s">
        <v>196</v>
      </c>
      <c r="C36" s="302">
        <v>264</v>
      </c>
      <c r="D36" s="302">
        <v>271</v>
      </c>
      <c r="E36" s="325">
        <f t="shared" si="4"/>
        <v>535</v>
      </c>
      <c r="F36" s="423" t="s">
        <v>195</v>
      </c>
      <c r="G36" s="1233"/>
      <c r="H36" s="281">
        <v>1</v>
      </c>
      <c r="I36" s="281"/>
    </row>
    <row r="37" spans="1:9" ht="16.5" customHeight="1">
      <c r="A37" s="1243"/>
      <c r="B37" s="429" t="s">
        <v>7</v>
      </c>
      <c r="C37" s="329">
        <f>SUM(C30:C36)</f>
        <v>628</v>
      </c>
      <c r="D37" s="329">
        <f t="shared" ref="D37:E37" si="5">SUM(D30:D36)</f>
        <v>916</v>
      </c>
      <c r="E37" s="329">
        <f t="shared" si="5"/>
        <v>1544</v>
      </c>
      <c r="F37" s="425" t="s">
        <v>8</v>
      </c>
      <c r="G37" s="1234"/>
      <c r="H37" s="281"/>
      <c r="I37" s="281"/>
    </row>
    <row r="38" spans="1:9" ht="24.75" customHeight="1">
      <c r="A38" s="1178" t="s">
        <v>27</v>
      </c>
      <c r="B38" s="1183"/>
      <c r="C38" s="427">
        <f>C15+C29+C37</f>
        <v>6576</v>
      </c>
      <c r="D38" s="427">
        <f>D15+D29+D37</f>
        <v>21201</v>
      </c>
      <c r="E38" s="427">
        <f>E15+E29+E37</f>
        <v>27777</v>
      </c>
      <c r="F38" s="1184" t="s">
        <v>14</v>
      </c>
      <c r="G38" s="1185"/>
    </row>
    <row r="39" spans="1:9" ht="31.5" customHeight="1">
      <c r="A39" s="1244" t="s">
        <v>1366</v>
      </c>
      <c r="B39" s="1244"/>
      <c r="C39" s="194"/>
      <c r="D39" s="1230" t="s">
        <v>1380</v>
      </c>
      <c r="E39" s="1230"/>
      <c r="F39" s="1230"/>
      <c r="G39" s="1230"/>
    </row>
    <row r="40" spans="1:9">
      <c r="C40" s="235"/>
      <c r="D40" s="235"/>
      <c r="E40" s="235"/>
      <c r="F40" s="235"/>
    </row>
    <row r="41" spans="1:9">
      <c r="C41" s="235"/>
      <c r="D41" s="235"/>
    </row>
    <row r="42" spans="1:9">
      <c r="C42" s="235"/>
      <c r="D42" s="235"/>
      <c r="E42" s="235"/>
      <c r="F42" s="235"/>
    </row>
    <row r="43" spans="1:9">
      <c r="C43" s="235"/>
      <c r="D43" s="235"/>
      <c r="E43" s="235"/>
      <c r="F43" s="235"/>
    </row>
  </sheetData>
  <mergeCells count="19">
    <mergeCell ref="A1:G1"/>
    <mergeCell ref="E6:E8"/>
    <mergeCell ref="C6:C8"/>
    <mergeCell ref="D6:D8"/>
    <mergeCell ref="A4:G4"/>
    <mergeCell ref="A2:G2"/>
    <mergeCell ref="A3:G3"/>
    <mergeCell ref="A38:B38"/>
    <mergeCell ref="F38:G38"/>
    <mergeCell ref="F6:G8"/>
    <mergeCell ref="A6:B8"/>
    <mergeCell ref="D39:G39"/>
    <mergeCell ref="A9:A15"/>
    <mergeCell ref="G9:G15"/>
    <mergeCell ref="G16:G29"/>
    <mergeCell ref="A16:A29"/>
    <mergeCell ref="A30:A37"/>
    <mergeCell ref="G30:G37"/>
    <mergeCell ref="A39:B39"/>
  </mergeCells>
  <phoneticPr fontId="19" type="noConversion"/>
  <printOptions horizontalCentered="1" verticalCentered="1"/>
  <pageMargins left="0" right="0" top="0" bottom="0" header="0" footer="0"/>
  <pageSetup paperSize="9" scale="89"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7"/>
  <sheetViews>
    <sheetView showGridLines="0" rightToLeft="1" view="pageBreakPreview" zoomScaleNormal="100" zoomScaleSheetLayoutView="100" workbookViewId="0">
      <selection activeCell="A11" sqref="A11:XFD11"/>
    </sheetView>
  </sheetViews>
  <sheetFormatPr defaultColWidth="9.140625" defaultRowHeight="12.75"/>
  <cols>
    <col min="1" max="1" width="11.140625" style="65" customWidth="1"/>
    <col min="2" max="2" width="27.28515625" style="65" customWidth="1"/>
    <col min="3" max="11" width="9.5703125" style="65" customWidth="1"/>
    <col min="12" max="12" width="27.5703125" style="65" customWidth="1"/>
    <col min="13" max="13" width="12.7109375" style="65" customWidth="1"/>
    <col min="14" max="16384" width="9.140625" style="50"/>
  </cols>
  <sheetData>
    <row r="1" spans="1:16" s="54" customFormat="1" ht="20.25">
      <c r="A1" s="925" t="s">
        <v>830</v>
      </c>
      <c r="B1" s="925"/>
      <c r="C1" s="925"/>
      <c r="D1" s="925"/>
      <c r="E1" s="925"/>
      <c r="F1" s="925"/>
      <c r="G1" s="925"/>
      <c r="H1" s="925"/>
      <c r="I1" s="925"/>
      <c r="J1" s="925"/>
      <c r="K1" s="925"/>
      <c r="L1" s="925"/>
      <c r="M1" s="925"/>
    </row>
    <row r="2" spans="1:16" s="55" customFormat="1" ht="20.25">
      <c r="A2" s="928" t="s">
        <v>1216</v>
      </c>
      <c r="B2" s="928"/>
      <c r="C2" s="928"/>
      <c r="D2" s="928"/>
      <c r="E2" s="928"/>
      <c r="F2" s="928"/>
      <c r="G2" s="928"/>
      <c r="H2" s="928"/>
      <c r="I2" s="928"/>
      <c r="J2" s="928"/>
      <c r="K2" s="928"/>
      <c r="L2" s="928"/>
      <c r="M2" s="928"/>
    </row>
    <row r="3" spans="1:16" ht="31.5" customHeight="1">
      <c r="A3" s="912" t="s">
        <v>831</v>
      </c>
      <c r="B3" s="912"/>
      <c r="C3" s="912"/>
      <c r="D3" s="912"/>
      <c r="E3" s="912"/>
      <c r="F3" s="912"/>
      <c r="G3" s="912"/>
      <c r="H3" s="912"/>
      <c r="I3" s="912"/>
      <c r="J3" s="912"/>
      <c r="K3" s="912"/>
      <c r="L3" s="912"/>
      <c r="M3" s="912"/>
    </row>
    <row r="4" spans="1:16" ht="15.75">
      <c r="A4" s="913" t="s">
        <v>1213</v>
      </c>
      <c r="B4" s="913"/>
      <c r="C4" s="913"/>
      <c r="D4" s="913"/>
      <c r="E4" s="913"/>
      <c r="F4" s="913"/>
      <c r="G4" s="913"/>
      <c r="H4" s="913"/>
      <c r="I4" s="913"/>
      <c r="J4" s="913"/>
      <c r="K4" s="913"/>
      <c r="L4" s="913"/>
      <c r="M4" s="913"/>
    </row>
    <row r="5" spans="1:16" ht="20.100000000000001" customHeight="1">
      <c r="A5" s="10" t="s">
        <v>567</v>
      </c>
      <c r="B5" s="10"/>
      <c r="C5" s="13"/>
      <c r="D5" s="13"/>
      <c r="E5" s="13"/>
      <c r="F5" s="13"/>
      <c r="G5" s="13"/>
      <c r="H5" s="13"/>
      <c r="I5" s="13"/>
      <c r="J5" s="13"/>
      <c r="K5" s="13"/>
      <c r="L5" s="13"/>
      <c r="M5" s="24" t="s">
        <v>568</v>
      </c>
    </row>
    <row r="6" spans="1:16" s="136" customFormat="1" ht="24" customHeight="1" thickBot="1">
      <c r="A6" s="1227" t="s">
        <v>1063</v>
      </c>
      <c r="B6" s="1227"/>
      <c r="C6" s="922" t="s">
        <v>1019</v>
      </c>
      <c r="D6" s="922"/>
      <c r="E6" s="922"/>
      <c r="F6" s="922" t="s">
        <v>1018</v>
      </c>
      <c r="G6" s="922"/>
      <c r="H6" s="922"/>
      <c r="I6" s="1252" t="s">
        <v>381</v>
      </c>
      <c r="J6" s="1252"/>
      <c r="K6" s="1178"/>
      <c r="L6" s="1224" t="s">
        <v>1059</v>
      </c>
      <c r="M6" s="1224"/>
    </row>
    <row r="7" spans="1:16" s="136" customFormat="1" ht="17.25" customHeight="1" thickBot="1">
      <c r="A7" s="1228"/>
      <c r="B7" s="1228"/>
      <c r="C7" s="379" t="s">
        <v>9</v>
      </c>
      <c r="D7" s="379" t="s">
        <v>531</v>
      </c>
      <c r="E7" s="379" t="s">
        <v>7</v>
      </c>
      <c r="F7" s="379" t="s">
        <v>9</v>
      </c>
      <c r="G7" s="379" t="s">
        <v>531</v>
      </c>
      <c r="H7" s="379" t="s">
        <v>7</v>
      </c>
      <c r="I7" s="379" t="s">
        <v>9</v>
      </c>
      <c r="J7" s="379" t="s">
        <v>531</v>
      </c>
      <c r="K7" s="379" t="s">
        <v>7</v>
      </c>
      <c r="L7" s="1225"/>
      <c r="M7" s="1225"/>
    </row>
    <row r="8" spans="1:16" s="136" customFormat="1" ht="12" customHeight="1">
      <c r="A8" s="1229"/>
      <c r="B8" s="1229"/>
      <c r="C8" s="380" t="s">
        <v>532</v>
      </c>
      <c r="D8" s="380" t="s">
        <v>533</v>
      </c>
      <c r="E8" s="380" t="s">
        <v>8</v>
      </c>
      <c r="F8" s="380" t="s">
        <v>532</v>
      </c>
      <c r="G8" s="380" t="s">
        <v>533</v>
      </c>
      <c r="H8" s="380" t="s">
        <v>8</v>
      </c>
      <c r="I8" s="380" t="s">
        <v>532</v>
      </c>
      <c r="J8" s="380" t="s">
        <v>533</v>
      </c>
      <c r="K8" s="380" t="s">
        <v>8</v>
      </c>
      <c r="L8" s="1226"/>
      <c r="M8" s="1226"/>
    </row>
    <row r="9" spans="1:16" s="136" customFormat="1" ht="18" customHeight="1">
      <c r="A9" s="1253" t="s">
        <v>1057</v>
      </c>
      <c r="B9" s="1254"/>
      <c r="C9" s="607"/>
      <c r="D9" s="607"/>
      <c r="E9" s="607"/>
      <c r="F9" s="607"/>
      <c r="G9" s="607"/>
      <c r="H9" s="607"/>
      <c r="I9" s="607"/>
      <c r="J9" s="607"/>
      <c r="K9" s="607"/>
      <c r="L9" s="1255" t="s">
        <v>1058</v>
      </c>
      <c r="M9" s="1256"/>
    </row>
    <row r="10" spans="1:16" s="136" customFormat="1" ht="15" customHeight="1" thickBot="1">
      <c r="A10" s="604"/>
      <c r="B10" s="740" t="s">
        <v>419</v>
      </c>
      <c r="C10" s="403">
        <v>209</v>
      </c>
      <c r="D10" s="403">
        <v>406</v>
      </c>
      <c r="E10" s="741">
        <f>C10+D10</f>
        <v>615</v>
      </c>
      <c r="F10" s="403">
        <v>10</v>
      </c>
      <c r="G10" s="403">
        <v>27</v>
      </c>
      <c r="H10" s="741">
        <f>F10+G10</f>
        <v>37</v>
      </c>
      <c r="I10" s="741">
        <f>SUM(C10+F10)</f>
        <v>219</v>
      </c>
      <c r="J10" s="741">
        <f>SUM(D10+G10)</f>
        <v>433</v>
      </c>
      <c r="K10" s="741">
        <f>SUM(I10:J10)</f>
        <v>652</v>
      </c>
      <c r="L10" s="605" t="s">
        <v>420</v>
      </c>
      <c r="M10" s="606"/>
    </row>
    <row r="11" spans="1:16" s="136" customFormat="1" ht="27" customHeight="1">
      <c r="A11" s="742"/>
      <c r="B11" s="743" t="s">
        <v>1132</v>
      </c>
      <c r="C11" s="744">
        <v>19</v>
      </c>
      <c r="D11" s="744">
        <v>0</v>
      </c>
      <c r="E11" s="745">
        <f>SUM(C11:D11)</f>
        <v>19</v>
      </c>
      <c r="F11" s="744">
        <v>0</v>
      </c>
      <c r="G11" s="744">
        <v>0</v>
      </c>
      <c r="H11" s="745">
        <f>SUM(F11:G11)</f>
        <v>0</v>
      </c>
      <c r="I11" s="745">
        <f t="shared" ref="I11:J11" si="0">SUM(C11+F11)</f>
        <v>19</v>
      </c>
      <c r="J11" s="745">
        <f t="shared" si="0"/>
        <v>0</v>
      </c>
      <c r="K11" s="745">
        <f t="shared" ref="K11" si="1">SUM(I11:J11)</f>
        <v>19</v>
      </c>
      <c r="L11" s="611" t="s">
        <v>1064</v>
      </c>
      <c r="M11" s="612"/>
    </row>
    <row r="12" spans="1:16" s="136" customFormat="1" ht="18" customHeight="1" thickBot="1">
      <c r="A12" s="1250" t="s">
        <v>245</v>
      </c>
      <c r="B12" s="1251"/>
      <c r="C12" s="761"/>
      <c r="D12" s="761"/>
      <c r="E12" s="762"/>
      <c r="F12" s="761"/>
      <c r="G12" s="761"/>
      <c r="H12" s="762"/>
      <c r="I12" s="763"/>
      <c r="J12" s="763"/>
      <c r="K12" s="763"/>
      <c r="L12" s="1257" t="s">
        <v>950</v>
      </c>
      <c r="M12" s="1258"/>
    </row>
    <row r="13" spans="1:16" ht="15" customHeight="1" thickBot="1">
      <c r="A13" s="746"/>
      <c r="B13" s="747" t="s">
        <v>90</v>
      </c>
      <c r="C13" s="748">
        <v>3</v>
      </c>
      <c r="D13" s="748">
        <v>230</v>
      </c>
      <c r="E13" s="749">
        <f t="shared" ref="E13:E21" si="2">C13+D13</f>
        <v>233</v>
      </c>
      <c r="F13" s="748">
        <v>4</v>
      </c>
      <c r="G13" s="748">
        <v>94</v>
      </c>
      <c r="H13" s="749">
        <f t="shared" ref="H13:H21" si="3">F13+G13</f>
        <v>98</v>
      </c>
      <c r="I13" s="749">
        <f t="shared" ref="I13:J21" si="4">SUM(C13+F13)</f>
        <v>7</v>
      </c>
      <c r="J13" s="749">
        <f t="shared" si="4"/>
        <v>324</v>
      </c>
      <c r="K13" s="749">
        <f t="shared" ref="K13:K21" si="5">SUM(I13:J13)</f>
        <v>331</v>
      </c>
      <c r="L13" s="608" t="s">
        <v>91</v>
      </c>
      <c r="M13" s="609"/>
    </row>
    <row r="14" spans="1:16" ht="15" customHeight="1" thickBot="1">
      <c r="A14" s="750"/>
      <c r="B14" s="751" t="s">
        <v>1060</v>
      </c>
      <c r="C14" s="397">
        <v>103</v>
      </c>
      <c r="D14" s="397">
        <v>609</v>
      </c>
      <c r="E14" s="752">
        <f t="shared" si="2"/>
        <v>712</v>
      </c>
      <c r="F14" s="397">
        <v>60</v>
      </c>
      <c r="G14" s="397">
        <v>183</v>
      </c>
      <c r="H14" s="752">
        <f t="shared" si="3"/>
        <v>243</v>
      </c>
      <c r="I14" s="752">
        <f t="shared" si="4"/>
        <v>163</v>
      </c>
      <c r="J14" s="752">
        <f t="shared" si="4"/>
        <v>792</v>
      </c>
      <c r="K14" s="752">
        <f t="shared" si="5"/>
        <v>955</v>
      </c>
      <c r="L14" s="430" t="s">
        <v>139</v>
      </c>
      <c r="M14" s="603"/>
      <c r="O14" s="50">
        <v>102</v>
      </c>
      <c r="P14" s="50">
        <v>384</v>
      </c>
    </row>
    <row r="15" spans="1:16" ht="15" customHeight="1" thickBot="1">
      <c r="A15" s="753"/>
      <c r="B15" s="747" t="s">
        <v>92</v>
      </c>
      <c r="C15" s="748">
        <v>4</v>
      </c>
      <c r="D15" s="748">
        <v>41</v>
      </c>
      <c r="E15" s="749">
        <f t="shared" si="2"/>
        <v>45</v>
      </c>
      <c r="F15" s="748">
        <v>16</v>
      </c>
      <c r="G15" s="748">
        <v>20</v>
      </c>
      <c r="H15" s="749">
        <f t="shared" si="3"/>
        <v>36</v>
      </c>
      <c r="I15" s="749">
        <f t="shared" si="4"/>
        <v>20</v>
      </c>
      <c r="J15" s="749">
        <f t="shared" si="4"/>
        <v>61</v>
      </c>
      <c r="K15" s="749">
        <f t="shared" si="5"/>
        <v>81</v>
      </c>
      <c r="L15" s="608" t="s">
        <v>156</v>
      </c>
      <c r="M15" s="610"/>
      <c r="O15" s="50">
        <v>52</v>
      </c>
      <c r="P15" s="50">
        <v>93</v>
      </c>
    </row>
    <row r="16" spans="1:16" ht="15" customHeight="1" thickBot="1">
      <c r="A16" s="750"/>
      <c r="B16" s="751" t="s">
        <v>93</v>
      </c>
      <c r="C16" s="397">
        <v>33</v>
      </c>
      <c r="D16" s="397">
        <v>110</v>
      </c>
      <c r="E16" s="752">
        <f t="shared" si="2"/>
        <v>143</v>
      </c>
      <c r="F16" s="397">
        <v>189</v>
      </c>
      <c r="G16" s="397">
        <v>95</v>
      </c>
      <c r="H16" s="752">
        <f t="shared" si="3"/>
        <v>284</v>
      </c>
      <c r="I16" s="752">
        <f t="shared" si="4"/>
        <v>222</v>
      </c>
      <c r="J16" s="752">
        <f t="shared" si="4"/>
        <v>205</v>
      </c>
      <c r="K16" s="752">
        <f t="shared" si="5"/>
        <v>427</v>
      </c>
      <c r="L16" s="430" t="s">
        <v>157</v>
      </c>
      <c r="M16" s="603"/>
      <c r="O16" s="50">
        <f>SUM(O14:O15)</f>
        <v>154</v>
      </c>
      <c r="P16" s="50">
        <f>SUM(P14:P15)</f>
        <v>477</v>
      </c>
    </row>
    <row r="17" spans="1:13" ht="15" customHeight="1" thickBot="1">
      <c r="A17" s="753"/>
      <c r="B17" s="747" t="s">
        <v>159</v>
      </c>
      <c r="C17" s="748">
        <v>147</v>
      </c>
      <c r="D17" s="748">
        <v>470</v>
      </c>
      <c r="E17" s="749">
        <f t="shared" si="2"/>
        <v>617</v>
      </c>
      <c r="F17" s="748">
        <v>82</v>
      </c>
      <c r="G17" s="748">
        <v>112</v>
      </c>
      <c r="H17" s="749">
        <f t="shared" si="3"/>
        <v>194</v>
      </c>
      <c r="I17" s="749">
        <f t="shared" si="4"/>
        <v>229</v>
      </c>
      <c r="J17" s="749">
        <f t="shared" si="4"/>
        <v>582</v>
      </c>
      <c r="K17" s="749">
        <f t="shared" si="5"/>
        <v>811</v>
      </c>
      <c r="L17" s="608" t="s">
        <v>158</v>
      </c>
      <c r="M17" s="610"/>
    </row>
    <row r="18" spans="1:13" ht="15" customHeight="1" thickBot="1">
      <c r="A18" s="750"/>
      <c r="B18" s="751" t="s">
        <v>140</v>
      </c>
      <c r="C18" s="397">
        <v>54</v>
      </c>
      <c r="D18" s="397">
        <v>161</v>
      </c>
      <c r="E18" s="752">
        <f t="shared" si="2"/>
        <v>215</v>
      </c>
      <c r="F18" s="397">
        <v>8</v>
      </c>
      <c r="G18" s="397">
        <v>16</v>
      </c>
      <c r="H18" s="752">
        <f t="shared" si="3"/>
        <v>24</v>
      </c>
      <c r="I18" s="752">
        <f t="shared" si="4"/>
        <v>62</v>
      </c>
      <c r="J18" s="752">
        <f t="shared" si="4"/>
        <v>177</v>
      </c>
      <c r="K18" s="752">
        <f t="shared" si="5"/>
        <v>239</v>
      </c>
      <c r="L18" s="430" t="s">
        <v>141</v>
      </c>
      <c r="M18" s="603"/>
    </row>
    <row r="19" spans="1:13" ht="15" customHeight="1" thickBot="1">
      <c r="A19" s="753"/>
      <c r="B19" s="747" t="s">
        <v>1061</v>
      </c>
      <c r="C19" s="748">
        <v>0</v>
      </c>
      <c r="D19" s="748">
        <v>16</v>
      </c>
      <c r="E19" s="749">
        <f t="shared" si="2"/>
        <v>16</v>
      </c>
      <c r="F19" s="748">
        <v>0</v>
      </c>
      <c r="G19" s="748">
        <v>75</v>
      </c>
      <c r="H19" s="749">
        <f t="shared" si="3"/>
        <v>75</v>
      </c>
      <c r="I19" s="749">
        <f t="shared" si="4"/>
        <v>0</v>
      </c>
      <c r="J19" s="749">
        <f t="shared" si="4"/>
        <v>91</v>
      </c>
      <c r="K19" s="749">
        <f t="shared" si="5"/>
        <v>91</v>
      </c>
      <c r="L19" s="608" t="s">
        <v>688</v>
      </c>
      <c r="M19" s="610"/>
    </row>
    <row r="20" spans="1:13" ht="15" customHeight="1" thickBot="1">
      <c r="A20" s="750"/>
      <c r="B20" s="754" t="s">
        <v>327</v>
      </c>
      <c r="C20" s="399">
        <v>0</v>
      </c>
      <c r="D20" s="399">
        <v>0</v>
      </c>
      <c r="E20" s="755">
        <f t="shared" si="2"/>
        <v>0</v>
      </c>
      <c r="F20" s="399">
        <v>0</v>
      </c>
      <c r="G20" s="399">
        <v>21</v>
      </c>
      <c r="H20" s="755">
        <f t="shared" si="3"/>
        <v>21</v>
      </c>
      <c r="I20" s="755">
        <f t="shared" si="4"/>
        <v>0</v>
      </c>
      <c r="J20" s="755">
        <f t="shared" si="4"/>
        <v>21</v>
      </c>
      <c r="K20" s="755">
        <f t="shared" si="5"/>
        <v>21</v>
      </c>
      <c r="L20" s="619" t="s">
        <v>631</v>
      </c>
      <c r="M20" s="603"/>
    </row>
    <row r="21" spans="1:13" ht="27" customHeight="1">
      <c r="A21" s="756"/>
      <c r="B21" s="757" t="s">
        <v>1172</v>
      </c>
      <c r="C21" s="758">
        <v>12</v>
      </c>
      <c r="D21" s="758">
        <v>0</v>
      </c>
      <c r="E21" s="759">
        <f t="shared" si="2"/>
        <v>12</v>
      </c>
      <c r="F21" s="758">
        <v>1</v>
      </c>
      <c r="G21" s="758"/>
      <c r="H21" s="759">
        <f t="shared" si="3"/>
        <v>1</v>
      </c>
      <c r="I21" s="759">
        <f t="shared" si="4"/>
        <v>13</v>
      </c>
      <c r="J21" s="759">
        <f t="shared" si="4"/>
        <v>0</v>
      </c>
      <c r="K21" s="759">
        <f t="shared" si="5"/>
        <v>13</v>
      </c>
      <c r="L21" s="635" t="s">
        <v>1171</v>
      </c>
      <c r="M21" s="636"/>
    </row>
    <row r="22" spans="1:13" s="136" customFormat="1" ht="18" customHeight="1" thickBot="1">
      <c r="A22" s="1259" t="s">
        <v>1135</v>
      </c>
      <c r="B22" s="1260"/>
      <c r="C22" s="617"/>
      <c r="D22" s="617"/>
      <c r="E22" s="763"/>
      <c r="F22" s="617"/>
      <c r="G22" s="617"/>
      <c r="H22" s="763"/>
      <c r="I22" s="763"/>
      <c r="J22" s="763"/>
      <c r="K22" s="763"/>
      <c r="L22" s="1261" t="s">
        <v>242</v>
      </c>
      <c r="M22" s="1262"/>
    </row>
    <row r="23" spans="1:13" ht="15" customHeight="1" thickBot="1">
      <c r="A23" s="753"/>
      <c r="B23" s="747" t="s">
        <v>1062</v>
      </c>
      <c r="C23" s="748">
        <v>0</v>
      </c>
      <c r="D23" s="748">
        <v>22</v>
      </c>
      <c r="E23" s="749">
        <f>C23+D23</f>
        <v>22</v>
      </c>
      <c r="F23" s="748">
        <v>0</v>
      </c>
      <c r="G23" s="748">
        <v>8</v>
      </c>
      <c r="H23" s="749">
        <f>F23+G23</f>
        <v>8</v>
      </c>
      <c r="I23" s="749">
        <f>SUM(C23+F23)</f>
        <v>0</v>
      </c>
      <c r="J23" s="749">
        <f>SUM(D23+G23)</f>
        <v>30</v>
      </c>
      <c r="K23" s="749">
        <f>SUM(I23:J23)</f>
        <v>30</v>
      </c>
      <c r="L23" s="608" t="s">
        <v>645</v>
      </c>
      <c r="M23" s="610"/>
    </row>
    <row r="24" spans="1:13" ht="15" customHeight="1" thickBot="1">
      <c r="A24" s="750"/>
      <c r="B24" s="751" t="s">
        <v>644</v>
      </c>
      <c r="C24" s="397">
        <v>0</v>
      </c>
      <c r="D24" s="397">
        <v>3</v>
      </c>
      <c r="E24" s="752">
        <f>C24+D24</f>
        <v>3</v>
      </c>
      <c r="F24" s="397">
        <v>7</v>
      </c>
      <c r="G24" s="397">
        <v>2</v>
      </c>
      <c r="H24" s="752">
        <f t="shared" ref="H24:H61" si="6">F24+G24</f>
        <v>9</v>
      </c>
      <c r="I24" s="752">
        <f t="shared" ref="I24:J42" si="7">SUM(C24+F24)</f>
        <v>7</v>
      </c>
      <c r="J24" s="752">
        <f t="shared" si="7"/>
        <v>5</v>
      </c>
      <c r="K24" s="752">
        <f>SUM(I24:J24)</f>
        <v>12</v>
      </c>
      <c r="L24" s="430" t="s">
        <v>646</v>
      </c>
      <c r="M24" s="603"/>
    </row>
    <row r="25" spans="1:13" ht="27" customHeight="1">
      <c r="A25" s="753"/>
      <c r="B25" s="760" t="s">
        <v>1286</v>
      </c>
      <c r="C25" s="744">
        <v>14</v>
      </c>
      <c r="D25" s="744">
        <v>18</v>
      </c>
      <c r="E25" s="745">
        <f>C25+D25</f>
        <v>32</v>
      </c>
      <c r="F25" s="744">
        <v>23</v>
      </c>
      <c r="G25" s="744">
        <v>22</v>
      </c>
      <c r="H25" s="745">
        <f t="shared" si="6"/>
        <v>45</v>
      </c>
      <c r="I25" s="745">
        <f t="shared" si="7"/>
        <v>37</v>
      </c>
      <c r="J25" s="745">
        <f t="shared" si="7"/>
        <v>40</v>
      </c>
      <c r="K25" s="745">
        <f>SUM(I25:J25)</f>
        <v>77</v>
      </c>
      <c r="L25" s="611" t="s">
        <v>1287</v>
      </c>
      <c r="M25" s="610"/>
    </row>
    <row r="26" spans="1:13" ht="18" customHeight="1" thickBot="1">
      <c r="A26" s="1259" t="s">
        <v>1136</v>
      </c>
      <c r="B26" s="1260"/>
      <c r="C26" s="617"/>
      <c r="D26" s="617"/>
      <c r="E26" s="763"/>
      <c r="F26" s="617"/>
      <c r="G26" s="617"/>
      <c r="H26" s="763"/>
      <c r="I26" s="763"/>
      <c r="J26" s="763"/>
      <c r="K26" s="763"/>
      <c r="L26" s="1261" t="s">
        <v>647</v>
      </c>
      <c r="M26" s="1262"/>
    </row>
    <row r="27" spans="1:13" s="136" customFormat="1" ht="15" customHeight="1" thickBot="1">
      <c r="A27" s="753"/>
      <c r="B27" s="747" t="s">
        <v>1291</v>
      </c>
      <c r="C27" s="748">
        <v>0</v>
      </c>
      <c r="D27" s="748">
        <v>0</v>
      </c>
      <c r="E27" s="749">
        <f t="shared" ref="E27:E61" si="8">C27+D27</f>
        <v>0</v>
      </c>
      <c r="F27" s="748">
        <v>2</v>
      </c>
      <c r="G27" s="748">
        <v>4</v>
      </c>
      <c r="H27" s="749">
        <f t="shared" si="6"/>
        <v>6</v>
      </c>
      <c r="I27" s="749">
        <f t="shared" si="7"/>
        <v>2</v>
      </c>
      <c r="J27" s="749">
        <f t="shared" si="7"/>
        <v>4</v>
      </c>
      <c r="K27" s="749">
        <f t="shared" ref="K27:K42" si="9">SUM(I27:J27)</f>
        <v>6</v>
      </c>
      <c r="L27" s="608" t="s">
        <v>971</v>
      </c>
      <c r="M27" s="610"/>
    </row>
    <row r="28" spans="1:13" ht="15" customHeight="1" thickBot="1">
      <c r="A28" s="750"/>
      <c r="B28" s="751" t="s">
        <v>1292</v>
      </c>
      <c r="C28" s="397">
        <v>0</v>
      </c>
      <c r="D28" s="397">
        <v>4</v>
      </c>
      <c r="E28" s="752">
        <f>C28+D28</f>
        <v>4</v>
      </c>
      <c r="F28" s="397">
        <v>1</v>
      </c>
      <c r="G28" s="397">
        <v>0</v>
      </c>
      <c r="H28" s="752">
        <f t="shared" si="6"/>
        <v>1</v>
      </c>
      <c r="I28" s="752">
        <f t="shared" si="7"/>
        <v>1</v>
      </c>
      <c r="J28" s="752">
        <f t="shared" si="7"/>
        <v>4</v>
      </c>
      <c r="K28" s="752">
        <f t="shared" si="9"/>
        <v>5</v>
      </c>
      <c r="L28" s="430" t="s">
        <v>652</v>
      </c>
      <c r="M28" s="603"/>
    </row>
    <row r="29" spans="1:13" ht="15" customHeight="1" thickBot="1">
      <c r="A29" s="753"/>
      <c r="B29" s="747" t="s">
        <v>649</v>
      </c>
      <c r="C29" s="748">
        <v>1</v>
      </c>
      <c r="D29" s="748">
        <v>1</v>
      </c>
      <c r="E29" s="749">
        <f>C29+D29</f>
        <v>2</v>
      </c>
      <c r="F29" s="748">
        <v>0</v>
      </c>
      <c r="G29" s="748">
        <v>6</v>
      </c>
      <c r="H29" s="749">
        <f t="shared" si="6"/>
        <v>6</v>
      </c>
      <c r="I29" s="749">
        <f t="shared" si="7"/>
        <v>1</v>
      </c>
      <c r="J29" s="749">
        <f t="shared" si="7"/>
        <v>7</v>
      </c>
      <c r="K29" s="749">
        <f t="shared" si="9"/>
        <v>8</v>
      </c>
      <c r="L29" s="608" t="s">
        <v>654</v>
      </c>
      <c r="M29" s="610"/>
    </row>
    <row r="30" spans="1:13" ht="15" customHeight="1" thickBot="1">
      <c r="A30" s="750"/>
      <c r="B30" s="751" t="s">
        <v>651</v>
      </c>
      <c r="C30" s="397">
        <v>0</v>
      </c>
      <c r="D30" s="397">
        <v>0</v>
      </c>
      <c r="E30" s="752">
        <f>C30+D30</f>
        <v>0</v>
      </c>
      <c r="F30" s="397">
        <v>5</v>
      </c>
      <c r="G30" s="397">
        <v>5</v>
      </c>
      <c r="H30" s="752">
        <f t="shared" si="6"/>
        <v>10</v>
      </c>
      <c r="I30" s="752">
        <f t="shared" si="7"/>
        <v>5</v>
      </c>
      <c r="J30" s="752">
        <f t="shared" si="7"/>
        <v>5</v>
      </c>
      <c r="K30" s="752">
        <f t="shared" si="9"/>
        <v>10</v>
      </c>
      <c r="L30" s="430" t="s">
        <v>1293</v>
      </c>
      <c r="M30" s="603"/>
    </row>
    <row r="31" spans="1:13" ht="15" customHeight="1" thickBot="1">
      <c r="A31" s="753"/>
      <c r="B31" s="747" t="s">
        <v>656</v>
      </c>
      <c r="C31" s="748">
        <v>1</v>
      </c>
      <c r="D31" s="748">
        <v>4</v>
      </c>
      <c r="E31" s="749">
        <f t="shared" si="8"/>
        <v>5</v>
      </c>
      <c r="F31" s="748">
        <v>3</v>
      </c>
      <c r="G31" s="748">
        <v>8</v>
      </c>
      <c r="H31" s="749">
        <f t="shared" si="6"/>
        <v>11</v>
      </c>
      <c r="I31" s="749">
        <f t="shared" si="7"/>
        <v>4</v>
      </c>
      <c r="J31" s="749">
        <f t="shared" si="7"/>
        <v>12</v>
      </c>
      <c r="K31" s="749">
        <f t="shared" si="9"/>
        <v>16</v>
      </c>
      <c r="L31" s="608" t="s">
        <v>657</v>
      </c>
      <c r="M31" s="610"/>
    </row>
    <row r="32" spans="1:13" ht="15" customHeight="1" thickBot="1">
      <c r="A32" s="750"/>
      <c r="B32" s="751" t="s">
        <v>1294</v>
      </c>
      <c r="C32" s="397">
        <v>4</v>
      </c>
      <c r="D32" s="397">
        <v>11</v>
      </c>
      <c r="E32" s="752">
        <f>C32+D32</f>
        <v>15</v>
      </c>
      <c r="F32" s="397">
        <v>4</v>
      </c>
      <c r="G32" s="397">
        <v>10</v>
      </c>
      <c r="H32" s="752">
        <f t="shared" si="6"/>
        <v>14</v>
      </c>
      <c r="I32" s="752">
        <f t="shared" si="7"/>
        <v>8</v>
      </c>
      <c r="J32" s="752">
        <f t="shared" si="7"/>
        <v>21</v>
      </c>
      <c r="K32" s="752">
        <f t="shared" si="9"/>
        <v>29</v>
      </c>
      <c r="L32" s="430" t="s">
        <v>658</v>
      </c>
      <c r="M32" s="603"/>
    </row>
    <row r="33" spans="1:13" ht="15" customHeight="1" thickBot="1">
      <c r="A33" s="753"/>
      <c r="B33" s="747" t="s">
        <v>972</v>
      </c>
      <c r="C33" s="748">
        <v>1</v>
      </c>
      <c r="D33" s="748">
        <v>4</v>
      </c>
      <c r="E33" s="749">
        <f t="shared" si="8"/>
        <v>5</v>
      </c>
      <c r="F33" s="748">
        <v>3</v>
      </c>
      <c r="G33" s="748">
        <v>12</v>
      </c>
      <c r="H33" s="749">
        <f t="shared" si="6"/>
        <v>15</v>
      </c>
      <c r="I33" s="749">
        <f t="shared" si="7"/>
        <v>4</v>
      </c>
      <c r="J33" s="749">
        <f t="shared" si="7"/>
        <v>16</v>
      </c>
      <c r="K33" s="749">
        <f t="shared" si="9"/>
        <v>20</v>
      </c>
      <c r="L33" s="608" t="s">
        <v>973</v>
      </c>
      <c r="M33" s="610"/>
    </row>
    <row r="34" spans="1:13" ht="15" customHeight="1" thickBot="1">
      <c r="A34" s="750"/>
      <c r="B34" s="751" t="s">
        <v>659</v>
      </c>
      <c r="C34" s="397">
        <v>1</v>
      </c>
      <c r="D34" s="397">
        <v>3</v>
      </c>
      <c r="E34" s="752">
        <f>C34+D34</f>
        <v>4</v>
      </c>
      <c r="F34" s="397">
        <v>0</v>
      </c>
      <c r="G34" s="397">
        <v>2</v>
      </c>
      <c r="H34" s="752">
        <f>F34+G34</f>
        <v>2</v>
      </c>
      <c r="I34" s="752">
        <f t="shared" si="7"/>
        <v>1</v>
      </c>
      <c r="J34" s="752">
        <f t="shared" si="7"/>
        <v>5</v>
      </c>
      <c r="K34" s="752">
        <f t="shared" si="9"/>
        <v>6</v>
      </c>
      <c r="L34" s="430" t="s">
        <v>661</v>
      </c>
      <c r="M34" s="603"/>
    </row>
    <row r="35" spans="1:13" ht="15" customHeight="1" thickBot="1">
      <c r="A35" s="753"/>
      <c r="B35" s="747" t="s">
        <v>660</v>
      </c>
      <c r="C35" s="748">
        <v>0</v>
      </c>
      <c r="D35" s="748">
        <v>6</v>
      </c>
      <c r="E35" s="749">
        <f t="shared" si="8"/>
        <v>6</v>
      </c>
      <c r="F35" s="748">
        <v>0</v>
      </c>
      <c r="G35" s="748">
        <v>2</v>
      </c>
      <c r="H35" s="749">
        <f t="shared" si="6"/>
        <v>2</v>
      </c>
      <c r="I35" s="749">
        <f t="shared" si="7"/>
        <v>0</v>
      </c>
      <c r="J35" s="749">
        <f t="shared" si="7"/>
        <v>8</v>
      </c>
      <c r="K35" s="749">
        <f t="shared" si="9"/>
        <v>8</v>
      </c>
      <c r="L35" s="608" t="s">
        <v>662</v>
      </c>
      <c r="M35" s="610"/>
    </row>
    <row r="36" spans="1:13" ht="15" customHeight="1" thickBot="1">
      <c r="A36" s="750"/>
      <c r="B36" s="751" t="s">
        <v>1141</v>
      </c>
      <c r="C36" s="397">
        <v>0</v>
      </c>
      <c r="D36" s="397">
        <v>0</v>
      </c>
      <c r="E36" s="752">
        <f t="shared" si="8"/>
        <v>0</v>
      </c>
      <c r="F36" s="397">
        <v>0</v>
      </c>
      <c r="G36" s="397">
        <v>1</v>
      </c>
      <c r="H36" s="752">
        <f>F36+G36</f>
        <v>1</v>
      </c>
      <c r="I36" s="752">
        <f t="shared" si="7"/>
        <v>0</v>
      </c>
      <c r="J36" s="752">
        <f t="shared" si="7"/>
        <v>1</v>
      </c>
      <c r="K36" s="752">
        <f t="shared" si="9"/>
        <v>1</v>
      </c>
      <c r="L36" s="430" t="s">
        <v>1142</v>
      </c>
      <c r="M36" s="603"/>
    </row>
    <row r="37" spans="1:13" ht="15" customHeight="1" thickBot="1">
      <c r="A37" s="753"/>
      <c r="B37" s="747" t="s">
        <v>644</v>
      </c>
      <c r="C37" s="748">
        <v>0</v>
      </c>
      <c r="D37" s="748">
        <v>5</v>
      </c>
      <c r="E37" s="749">
        <f t="shared" si="8"/>
        <v>5</v>
      </c>
      <c r="F37" s="748">
        <v>3</v>
      </c>
      <c r="G37" s="748">
        <v>1</v>
      </c>
      <c r="H37" s="749">
        <f>F37+G37</f>
        <v>4</v>
      </c>
      <c r="I37" s="749">
        <f t="shared" si="7"/>
        <v>3</v>
      </c>
      <c r="J37" s="749">
        <f t="shared" si="7"/>
        <v>6</v>
      </c>
      <c r="K37" s="749">
        <f t="shared" si="9"/>
        <v>9</v>
      </c>
      <c r="L37" s="608" t="s">
        <v>646</v>
      </c>
      <c r="M37" s="610"/>
    </row>
    <row r="38" spans="1:13" ht="15" customHeight="1" thickBot="1">
      <c r="A38" s="750"/>
      <c r="B38" s="751" t="s">
        <v>663</v>
      </c>
      <c r="C38" s="397">
        <v>0</v>
      </c>
      <c r="D38" s="397">
        <v>0</v>
      </c>
      <c r="E38" s="752">
        <f t="shared" si="8"/>
        <v>0</v>
      </c>
      <c r="F38" s="397">
        <v>9</v>
      </c>
      <c r="G38" s="397">
        <v>1</v>
      </c>
      <c r="H38" s="752">
        <f>F38+G38</f>
        <v>10</v>
      </c>
      <c r="I38" s="752">
        <f t="shared" si="7"/>
        <v>9</v>
      </c>
      <c r="J38" s="752">
        <f t="shared" si="7"/>
        <v>1</v>
      </c>
      <c r="K38" s="752">
        <f t="shared" si="9"/>
        <v>10</v>
      </c>
      <c r="L38" s="430" t="s">
        <v>669</v>
      </c>
      <c r="M38" s="603"/>
    </row>
    <row r="39" spans="1:13" ht="15" customHeight="1" thickBot="1">
      <c r="A39" s="753"/>
      <c r="B39" s="747" t="s">
        <v>664</v>
      </c>
      <c r="C39" s="748">
        <v>1</v>
      </c>
      <c r="D39" s="748">
        <v>2</v>
      </c>
      <c r="E39" s="749">
        <f t="shared" si="8"/>
        <v>3</v>
      </c>
      <c r="F39" s="748">
        <v>2</v>
      </c>
      <c r="G39" s="748">
        <v>5</v>
      </c>
      <c r="H39" s="749">
        <f>F39+G39</f>
        <v>7</v>
      </c>
      <c r="I39" s="749">
        <f t="shared" si="7"/>
        <v>3</v>
      </c>
      <c r="J39" s="749">
        <f t="shared" si="7"/>
        <v>7</v>
      </c>
      <c r="K39" s="749">
        <f t="shared" si="9"/>
        <v>10</v>
      </c>
      <c r="L39" s="608" t="s">
        <v>670</v>
      </c>
      <c r="M39" s="610"/>
    </row>
    <row r="40" spans="1:13" ht="15" customHeight="1" thickBot="1">
      <c r="A40" s="750"/>
      <c r="B40" s="751" t="s">
        <v>665</v>
      </c>
      <c r="C40" s="397">
        <v>0</v>
      </c>
      <c r="D40" s="397">
        <v>0</v>
      </c>
      <c r="E40" s="752">
        <f>C40+D40</f>
        <v>0</v>
      </c>
      <c r="F40" s="397">
        <v>2</v>
      </c>
      <c r="G40" s="397">
        <v>2</v>
      </c>
      <c r="H40" s="752">
        <f>F40+G40</f>
        <v>4</v>
      </c>
      <c r="I40" s="752">
        <f t="shared" si="7"/>
        <v>2</v>
      </c>
      <c r="J40" s="752">
        <f t="shared" si="7"/>
        <v>2</v>
      </c>
      <c r="K40" s="752">
        <f t="shared" si="9"/>
        <v>4</v>
      </c>
      <c r="L40" s="430" t="s">
        <v>671</v>
      </c>
      <c r="M40" s="603"/>
    </row>
    <row r="41" spans="1:13" ht="15" customHeight="1" thickBot="1">
      <c r="A41" s="753"/>
      <c r="B41" s="747" t="s">
        <v>1143</v>
      </c>
      <c r="C41" s="748">
        <v>7</v>
      </c>
      <c r="D41" s="748">
        <v>8</v>
      </c>
      <c r="E41" s="749">
        <f t="shared" si="8"/>
        <v>15</v>
      </c>
      <c r="F41" s="748">
        <v>3</v>
      </c>
      <c r="G41" s="748">
        <v>1</v>
      </c>
      <c r="H41" s="749">
        <f t="shared" si="6"/>
        <v>4</v>
      </c>
      <c r="I41" s="749">
        <f t="shared" si="7"/>
        <v>10</v>
      </c>
      <c r="J41" s="749">
        <f t="shared" si="7"/>
        <v>9</v>
      </c>
      <c r="K41" s="749">
        <f t="shared" si="9"/>
        <v>19</v>
      </c>
      <c r="L41" s="608" t="s">
        <v>672</v>
      </c>
      <c r="M41" s="610"/>
    </row>
    <row r="42" spans="1:13" ht="15" customHeight="1" thickBot="1">
      <c r="A42" s="750"/>
      <c r="B42" s="751" t="s">
        <v>666</v>
      </c>
      <c r="C42" s="397">
        <v>0</v>
      </c>
      <c r="D42" s="397">
        <v>0</v>
      </c>
      <c r="E42" s="752">
        <f t="shared" si="8"/>
        <v>0</v>
      </c>
      <c r="F42" s="397">
        <v>2</v>
      </c>
      <c r="G42" s="397">
        <v>1</v>
      </c>
      <c r="H42" s="752">
        <f t="shared" si="6"/>
        <v>3</v>
      </c>
      <c r="I42" s="752">
        <f t="shared" si="7"/>
        <v>2</v>
      </c>
      <c r="J42" s="752">
        <f t="shared" si="7"/>
        <v>1</v>
      </c>
      <c r="K42" s="752">
        <f t="shared" si="9"/>
        <v>3</v>
      </c>
      <c r="L42" s="430" t="s">
        <v>673</v>
      </c>
      <c r="M42" s="603"/>
    </row>
    <row r="43" spans="1:13" ht="15" customHeight="1" thickBot="1">
      <c r="A43" s="753"/>
      <c r="B43" s="747" t="s">
        <v>667</v>
      </c>
      <c r="C43" s="748">
        <v>1</v>
      </c>
      <c r="D43" s="748">
        <v>0</v>
      </c>
      <c r="E43" s="749">
        <f t="shared" si="8"/>
        <v>1</v>
      </c>
      <c r="F43" s="748">
        <v>5</v>
      </c>
      <c r="G43" s="748">
        <v>0</v>
      </c>
      <c r="H43" s="749">
        <f t="shared" si="6"/>
        <v>5</v>
      </c>
      <c r="I43" s="749">
        <f t="shared" ref="I43:J61" si="10">SUM(C43+F43)</f>
        <v>6</v>
      </c>
      <c r="J43" s="749">
        <f t="shared" si="10"/>
        <v>0</v>
      </c>
      <c r="K43" s="749">
        <f t="shared" ref="K43:K61" si="11">SUM(I43:J43)</f>
        <v>6</v>
      </c>
      <c r="L43" s="608" t="s">
        <v>674</v>
      </c>
      <c r="M43" s="610"/>
    </row>
    <row r="44" spans="1:13" ht="15" customHeight="1" thickBot="1">
      <c r="A44" s="750"/>
      <c r="B44" s="751" t="s">
        <v>668</v>
      </c>
      <c r="C44" s="397">
        <v>0</v>
      </c>
      <c r="D44" s="397">
        <v>1</v>
      </c>
      <c r="E44" s="752">
        <f t="shared" si="8"/>
        <v>1</v>
      </c>
      <c r="F44" s="397">
        <v>0</v>
      </c>
      <c r="G44" s="397">
        <v>1</v>
      </c>
      <c r="H44" s="752">
        <f t="shared" si="6"/>
        <v>1</v>
      </c>
      <c r="I44" s="752">
        <f t="shared" si="10"/>
        <v>0</v>
      </c>
      <c r="J44" s="752">
        <f t="shared" si="10"/>
        <v>2</v>
      </c>
      <c r="K44" s="752">
        <f t="shared" si="11"/>
        <v>2</v>
      </c>
      <c r="L44" s="430" t="s">
        <v>675</v>
      </c>
      <c r="M44" s="603"/>
    </row>
    <row r="45" spans="1:13" ht="15" customHeight="1" thickBot="1">
      <c r="A45" s="753"/>
      <c r="B45" s="747" t="s">
        <v>648</v>
      </c>
      <c r="C45" s="748">
        <v>1</v>
      </c>
      <c r="D45" s="748">
        <v>3</v>
      </c>
      <c r="E45" s="749">
        <f t="shared" si="8"/>
        <v>4</v>
      </c>
      <c r="F45" s="748">
        <v>0</v>
      </c>
      <c r="G45" s="748">
        <v>5</v>
      </c>
      <c r="H45" s="749">
        <f t="shared" si="6"/>
        <v>5</v>
      </c>
      <c r="I45" s="749">
        <f t="shared" si="10"/>
        <v>1</v>
      </c>
      <c r="J45" s="749">
        <f t="shared" si="10"/>
        <v>8</v>
      </c>
      <c r="K45" s="749">
        <f t="shared" si="11"/>
        <v>9</v>
      </c>
      <c r="L45" s="608" t="s">
        <v>653</v>
      </c>
      <c r="M45" s="610"/>
    </row>
    <row r="46" spans="1:13" ht="15" customHeight="1" thickBot="1">
      <c r="A46" s="750"/>
      <c r="B46" s="751" t="s">
        <v>676</v>
      </c>
      <c r="C46" s="397">
        <v>0</v>
      </c>
      <c r="D46" s="397">
        <v>0</v>
      </c>
      <c r="E46" s="752">
        <f t="shared" si="8"/>
        <v>0</v>
      </c>
      <c r="F46" s="397">
        <v>0</v>
      </c>
      <c r="G46" s="397">
        <v>10</v>
      </c>
      <c r="H46" s="752">
        <f t="shared" si="6"/>
        <v>10</v>
      </c>
      <c r="I46" s="752">
        <f t="shared" si="10"/>
        <v>0</v>
      </c>
      <c r="J46" s="752">
        <f t="shared" si="10"/>
        <v>10</v>
      </c>
      <c r="K46" s="752">
        <f t="shared" si="11"/>
        <v>10</v>
      </c>
      <c r="L46" s="430" t="s">
        <v>677</v>
      </c>
      <c r="M46" s="603"/>
    </row>
    <row r="47" spans="1:13" ht="15" customHeight="1" thickBot="1">
      <c r="A47" s="753"/>
      <c r="B47" s="747" t="s">
        <v>678</v>
      </c>
      <c r="C47" s="748">
        <v>1</v>
      </c>
      <c r="D47" s="748">
        <v>7</v>
      </c>
      <c r="E47" s="749">
        <f t="shared" si="8"/>
        <v>8</v>
      </c>
      <c r="F47" s="748">
        <v>1</v>
      </c>
      <c r="G47" s="748">
        <v>2</v>
      </c>
      <c r="H47" s="749">
        <f t="shared" si="6"/>
        <v>3</v>
      </c>
      <c r="I47" s="749">
        <f t="shared" si="10"/>
        <v>2</v>
      </c>
      <c r="J47" s="749">
        <f t="shared" si="10"/>
        <v>9</v>
      </c>
      <c r="K47" s="749">
        <f t="shared" si="11"/>
        <v>11</v>
      </c>
      <c r="L47" s="608" t="s">
        <v>680</v>
      </c>
      <c r="M47" s="610"/>
    </row>
    <row r="48" spans="1:13" ht="15" customHeight="1" thickBot="1">
      <c r="A48" s="750"/>
      <c r="B48" s="751" t="s">
        <v>679</v>
      </c>
      <c r="C48" s="397">
        <v>5</v>
      </c>
      <c r="D48" s="397">
        <v>7</v>
      </c>
      <c r="E48" s="752">
        <f t="shared" si="8"/>
        <v>12</v>
      </c>
      <c r="F48" s="397">
        <v>1</v>
      </c>
      <c r="G48" s="397">
        <v>1</v>
      </c>
      <c r="H48" s="752">
        <f t="shared" si="6"/>
        <v>2</v>
      </c>
      <c r="I48" s="752">
        <f t="shared" si="10"/>
        <v>6</v>
      </c>
      <c r="J48" s="752">
        <f t="shared" si="10"/>
        <v>8</v>
      </c>
      <c r="K48" s="752">
        <f t="shared" si="11"/>
        <v>14</v>
      </c>
      <c r="L48" s="430" t="s">
        <v>681</v>
      </c>
      <c r="M48" s="603"/>
    </row>
    <row r="49" spans="1:15" ht="15" customHeight="1" thickBot="1">
      <c r="A49" s="753"/>
      <c r="B49" s="747" t="s">
        <v>682</v>
      </c>
      <c r="C49" s="748">
        <v>0</v>
      </c>
      <c r="D49" s="748">
        <v>1</v>
      </c>
      <c r="E49" s="749">
        <f t="shared" si="8"/>
        <v>1</v>
      </c>
      <c r="F49" s="748">
        <v>3</v>
      </c>
      <c r="G49" s="748">
        <v>17</v>
      </c>
      <c r="H49" s="749">
        <f t="shared" si="6"/>
        <v>20</v>
      </c>
      <c r="I49" s="749">
        <f t="shared" si="10"/>
        <v>3</v>
      </c>
      <c r="J49" s="749">
        <f t="shared" si="10"/>
        <v>18</v>
      </c>
      <c r="K49" s="749">
        <f t="shared" si="11"/>
        <v>21</v>
      </c>
      <c r="L49" s="608" t="s">
        <v>683</v>
      </c>
      <c r="M49" s="610"/>
    </row>
    <row r="50" spans="1:15" ht="15" customHeight="1" thickBot="1">
      <c r="A50" s="750"/>
      <c r="B50" s="751" t="s">
        <v>684</v>
      </c>
      <c r="C50" s="397">
        <v>1</v>
      </c>
      <c r="D50" s="397">
        <v>4</v>
      </c>
      <c r="E50" s="752">
        <f t="shared" si="8"/>
        <v>5</v>
      </c>
      <c r="F50" s="397">
        <v>3</v>
      </c>
      <c r="G50" s="397">
        <v>3</v>
      </c>
      <c r="H50" s="752">
        <f t="shared" si="6"/>
        <v>6</v>
      </c>
      <c r="I50" s="752">
        <f t="shared" si="10"/>
        <v>4</v>
      </c>
      <c r="J50" s="752">
        <f t="shared" si="10"/>
        <v>7</v>
      </c>
      <c r="K50" s="752">
        <f t="shared" si="11"/>
        <v>11</v>
      </c>
      <c r="L50" s="430" t="s">
        <v>1295</v>
      </c>
      <c r="M50" s="603"/>
    </row>
    <row r="51" spans="1:15" ht="15" customHeight="1" thickBot="1">
      <c r="A51" s="753"/>
      <c r="B51" s="747" t="s">
        <v>685</v>
      </c>
      <c r="C51" s="748">
        <v>7</v>
      </c>
      <c r="D51" s="748">
        <v>3</v>
      </c>
      <c r="E51" s="749">
        <f t="shared" si="8"/>
        <v>10</v>
      </c>
      <c r="F51" s="748">
        <v>4</v>
      </c>
      <c r="G51" s="748">
        <v>3</v>
      </c>
      <c r="H51" s="749">
        <f t="shared" si="6"/>
        <v>7</v>
      </c>
      <c r="I51" s="749">
        <f t="shared" si="10"/>
        <v>11</v>
      </c>
      <c r="J51" s="749">
        <f t="shared" si="10"/>
        <v>6</v>
      </c>
      <c r="K51" s="749">
        <f t="shared" si="11"/>
        <v>17</v>
      </c>
      <c r="L51" s="608" t="s">
        <v>1296</v>
      </c>
      <c r="M51" s="610"/>
    </row>
    <row r="52" spans="1:15" ht="15" customHeight="1" thickBot="1">
      <c r="A52" s="750"/>
      <c r="B52" s="751" t="s">
        <v>1297</v>
      </c>
      <c r="C52" s="397">
        <v>0</v>
      </c>
      <c r="D52" s="397">
        <v>0</v>
      </c>
      <c r="E52" s="752">
        <f t="shared" si="8"/>
        <v>0</v>
      </c>
      <c r="F52" s="397">
        <v>1</v>
      </c>
      <c r="G52" s="397">
        <v>0</v>
      </c>
      <c r="H52" s="752">
        <f t="shared" si="6"/>
        <v>1</v>
      </c>
      <c r="I52" s="752">
        <f t="shared" si="10"/>
        <v>1</v>
      </c>
      <c r="J52" s="752">
        <f t="shared" si="10"/>
        <v>0</v>
      </c>
      <c r="K52" s="752">
        <f t="shared" si="11"/>
        <v>1</v>
      </c>
      <c r="L52" s="430" t="s">
        <v>1298</v>
      </c>
      <c r="M52" s="603"/>
    </row>
    <row r="53" spans="1:15" ht="36" customHeight="1">
      <c r="A53" s="753"/>
      <c r="B53" s="760" t="s">
        <v>1299</v>
      </c>
      <c r="C53" s="744">
        <v>15</v>
      </c>
      <c r="D53" s="744">
        <v>10</v>
      </c>
      <c r="E53" s="745">
        <f t="shared" si="8"/>
        <v>25</v>
      </c>
      <c r="F53" s="744">
        <v>0</v>
      </c>
      <c r="G53" s="744">
        <v>0</v>
      </c>
      <c r="H53" s="745">
        <f t="shared" si="6"/>
        <v>0</v>
      </c>
      <c r="I53" s="745">
        <f t="shared" si="10"/>
        <v>15</v>
      </c>
      <c r="J53" s="745">
        <f t="shared" si="10"/>
        <v>10</v>
      </c>
      <c r="K53" s="745">
        <f t="shared" si="11"/>
        <v>25</v>
      </c>
      <c r="L53" s="611" t="s">
        <v>1289</v>
      </c>
      <c r="M53" s="610"/>
    </row>
    <row r="54" spans="1:15" s="136" customFormat="1" ht="18" customHeight="1" thickBot="1">
      <c r="A54" s="1259" t="s">
        <v>1137</v>
      </c>
      <c r="B54" s="1260"/>
      <c r="C54" s="617"/>
      <c r="D54" s="617"/>
      <c r="E54" s="763"/>
      <c r="F54" s="617"/>
      <c r="G54" s="617"/>
      <c r="H54" s="763"/>
      <c r="I54" s="763"/>
      <c r="J54" s="763"/>
      <c r="K54" s="763"/>
      <c r="L54" s="1261" t="s">
        <v>686</v>
      </c>
      <c r="M54" s="1262"/>
    </row>
    <row r="55" spans="1:15" ht="15" customHeight="1" thickBot="1">
      <c r="A55" s="753"/>
      <c r="B55" s="747" t="s">
        <v>687</v>
      </c>
      <c r="C55" s="748">
        <v>0</v>
      </c>
      <c r="D55" s="748">
        <v>0</v>
      </c>
      <c r="E55" s="749">
        <f t="shared" si="8"/>
        <v>0</v>
      </c>
      <c r="F55" s="748">
        <v>2</v>
      </c>
      <c r="G55" s="748">
        <v>3</v>
      </c>
      <c r="H55" s="749">
        <f t="shared" si="6"/>
        <v>5</v>
      </c>
      <c r="I55" s="749">
        <f t="shared" si="10"/>
        <v>2</v>
      </c>
      <c r="J55" s="749">
        <f t="shared" si="10"/>
        <v>3</v>
      </c>
      <c r="K55" s="749">
        <f t="shared" si="11"/>
        <v>5</v>
      </c>
      <c r="L55" s="608" t="s">
        <v>1300</v>
      </c>
      <c r="M55" s="610"/>
    </row>
    <row r="56" spans="1:15" ht="15" customHeight="1" thickBot="1">
      <c r="A56" s="750"/>
      <c r="B56" s="751" t="s">
        <v>650</v>
      </c>
      <c r="C56" s="397">
        <v>0</v>
      </c>
      <c r="D56" s="397">
        <v>0</v>
      </c>
      <c r="E56" s="752">
        <f t="shared" si="8"/>
        <v>0</v>
      </c>
      <c r="F56" s="397">
        <v>0</v>
      </c>
      <c r="G56" s="397">
        <v>1</v>
      </c>
      <c r="H56" s="752">
        <f t="shared" si="6"/>
        <v>1</v>
      </c>
      <c r="I56" s="752">
        <f t="shared" si="10"/>
        <v>0</v>
      </c>
      <c r="J56" s="752">
        <f t="shared" si="10"/>
        <v>1</v>
      </c>
      <c r="K56" s="752">
        <f t="shared" si="11"/>
        <v>1</v>
      </c>
      <c r="L56" s="430" t="s">
        <v>655</v>
      </c>
      <c r="M56" s="603"/>
    </row>
    <row r="57" spans="1:15" ht="15" customHeight="1" thickBot="1">
      <c r="A57" s="753"/>
      <c r="B57" s="747" t="s">
        <v>663</v>
      </c>
      <c r="C57" s="748">
        <v>0</v>
      </c>
      <c r="D57" s="748">
        <v>0</v>
      </c>
      <c r="E57" s="749">
        <f t="shared" si="8"/>
        <v>0</v>
      </c>
      <c r="F57" s="748">
        <v>1</v>
      </c>
      <c r="G57" s="748">
        <v>1</v>
      </c>
      <c r="H57" s="749">
        <f t="shared" si="6"/>
        <v>2</v>
      </c>
      <c r="I57" s="749">
        <f t="shared" si="10"/>
        <v>1</v>
      </c>
      <c r="J57" s="749">
        <f t="shared" si="10"/>
        <v>1</v>
      </c>
      <c r="K57" s="749">
        <f t="shared" si="11"/>
        <v>2</v>
      </c>
      <c r="L57" s="608" t="s">
        <v>669</v>
      </c>
      <c r="M57" s="610"/>
      <c r="O57" s="50" t="s">
        <v>663</v>
      </c>
    </row>
    <row r="58" spans="1:15" ht="15" customHeight="1" thickBot="1">
      <c r="A58" s="750"/>
      <c r="B58" s="751" t="s">
        <v>665</v>
      </c>
      <c r="C58" s="397">
        <v>0</v>
      </c>
      <c r="D58" s="397">
        <v>0</v>
      </c>
      <c r="E58" s="752">
        <f t="shared" si="8"/>
        <v>0</v>
      </c>
      <c r="F58" s="397">
        <v>1</v>
      </c>
      <c r="G58" s="397">
        <v>0</v>
      </c>
      <c r="H58" s="752">
        <f t="shared" si="6"/>
        <v>1</v>
      </c>
      <c r="I58" s="752">
        <f t="shared" si="10"/>
        <v>1</v>
      </c>
      <c r="J58" s="752">
        <f t="shared" si="10"/>
        <v>0</v>
      </c>
      <c r="K58" s="752">
        <f t="shared" si="11"/>
        <v>1</v>
      </c>
      <c r="L58" s="430" t="s">
        <v>671</v>
      </c>
      <c r="M58" s="603"/>
      <c r="O58" s="50" t="s">
        <v>1144</v>
      </c>
    </row>
    <row r="59" spans="1:15" ht="15" customHeight="1" thickBot="1">
      <c r="A59" s="753"/>
      <c r="B59" s="747" t="s">
        <v>1143</v>
      </c>
      <c r="C59" s="748">
        <v>0</v>
      </c>
      <c r="D59" s="748">
        <v>0</v>
      </c>
      <c r="E59" s="749">
        <f t="shared" si="8"/>
        <v>0</v>
      </c>
      <c r="F59" s="748">
        <v>1</v>
      </c>
      <c r="G59" s="748">
        <v>0</v>
      </c>
      <c r="H59" s="749">
        <f t="shared" si="6"/>
        <v>1</v>
      </c>
      <c r="I59" s="749">
        <f t="shared" si="10"/>
        <v>1</v>
      </c>
      <c r="J59" s="749">
        <f t="shared" si="10"/>
        <v>0</v>
      </c>
      <c r="K59" s="749">
        <f t="shared" si="11"/>
        <v>1</v>
      </c>
      <c r="L59" s="608" t="s">
        <v>672</v>
      </c>
      <c r="M59" s="610"/>
      <c r="O59" s="50" t="s">
        <v>665</v>
      </c>
    </row>
    <row r="60" spans="1:15" ht="15" customHeight="1" thickBot="1">
      <c r="A60" s="750"/>
      <c r="B60" s="751" t="s">
        <v>1145</v>
      </c>
      <c r="C60" s="397">
        <v>0</v>
      </c>
      <c r="D60" s="397">
        <v>1</v>
      </c>
      <c r="E60" s="752">
        <f t="shared" si="8"/>
        <v>1</v>
      </c>
      <c r="F60" s="397">
        <v>1</v>
      </c>
      <c r="G60" s="397">
        <v>0</v>
      </c>
      <c r="H60" s="752">
        <f t="shared" si="6"/>
        <v>1</v>
      </c>
      <c r="I60" s="752">
        <f t="shared" si="10"/>
        <v>1</v>
      </c>
      <c r="J60" s="752">
        <f t="shared" si="10"/>
        <v>1</v>
      </c>
      <c r="K60" s="752">
        <f t="shared" si="11"/>
        <v>2</v>
      </c>
      <c r="L60" s="430" t="s">
        <v>1146</v>
      </c>
      <c r="M60" s="603"/>
      <c r="O60" s="50" t="s">
        <v>1143</v>
      </c>
    </row>
    <row r="61" spans="1:15" ht="15" customHeight="1">
      <c r="A61" s="753"/>
      <c r="B61" s="760" t="s">
        <v>667</v>
      </c>
      <c r="C61" s="744">
        <v>0</v>
      </c>
      <c r="D61" s="744">
        <v>0</v>
      </c>
      <c r="E61" s="745">
        <f t="shared" si="8"/>
        <v>0</v>
      </c>
      <c r="F61" s="744">
        <v>1</v>
      </c>
      <c r="G61" s="744">
        <v>0</v>
      </c>
      <c r="H61" s="745">
        <f t="shared" si="6"/>
        <v>1</v>
      </c>
      <c r="I61" s="745">
        <f t="shared" si="10"/>
        <v>1</v>
      </c>
      <c r="J61" s="745">
        <f t="shared" si="10"/>
        <v>0</v>
      </c>
      <c r="K61" s="745">
        <f t="shared" si="11"/>
        <v>1</v>
      </c>
      <c r="L61" s="611" t="s">
        <v>674</v>
      </c>
      <c r="M61" s="610"/>
      <c r="N61" s="65"/>
      <c r="O61" s="50" t="s">
        <v>1145</v>
      </c>
    </row>
    <row r="62" spans="1:15" ht="24.95" customHeight="1">
      <c r="A62" s="1248" t="s">
        <v>13</v>
      </c>
      <c r="B62" s="1248"/>
      <c r="C62" s="439">
        <f>SUM(C10:C61)</f>
        <v>645</v>
      </c>
      <c r="D62" s="439">
        <f t="shared" ref="D62:K62" si="12">SUM(D10:D61)</f>
        <v>2171</v>
      </c>
      <c r="E62" s="439">
        <f t="shared" si="12"/>
        <v>2816</v>
      </c>
      <c r="F62" s="439">
        <f t="shared" si="12"/>
        <v>464</v>
      </c>
      <c r="G62" s="439">
        <f t="shared" si="12"/>
        <v>783</v>
      </c>
      <c r="H62" s="439">
        <f t="shared" si="12"/>
        <v>1247</v>
      </c>
      <c r="I62" s="439">
        <f t="shared" si="12"/>
        <v>1109</v>
      </c>
      <c r="J62" s="439">
        <f t="shared" si="12"/>
        <v>2954</v>
      </c>
      <c r="K62" s="439">
        <f t="shared" si="12"/>
        <v>4063</v>
      </c>
      <c r="L62" s="1249" t="s">
        <v>14</v>
      </c>
      <c r="M62" s="1249"/>
      <c r="N62" s="65"/>
    </row>
    <row r="63" spans="1:15" ht="24.95" customHeight="1">
      <c r="A63" s="50"/>
      <c r="B63" s="50"/>
      <c r="N63" s="65"/>
    </row>
    <row r="64" spans="1:15" ht="24.95" customHeight="1">
      <c r="A64" s="65" t="s">
        <v>163</v>
      </c>
      <c r="I64" s="143"/>
      <c r="J64" s="143"/>
      <c r="K64" s="143"/>
    </row>
    <row r="65" spans="1:1" ht="24.95" customHeight="1">
      <c r="A65" s="65" t="s">
        <v>621</v>
      </c>
    </row>
    <row r="66" spans="1:1" ht="13.5" customHeight="1">
      <c r="A66" s="65" t="s">
        <v>164</v>
      </c>
    </row>
    <row r="67" spans="1:1">
      <c r="A67" s="65" t="s">
        <v>622</v>
      </c>
    </row>
  </sheetData>
  <mergeCells count="21">
    <mergeCell ref="L22:M22"/>
    <mergeCell ref="A54:B54"/>
    <mergeCell ref="L54:M54"/>
    <mergeCell ref="A26:B26"/>
    <mergeCell ref="L26:M26"/>
    <mergeCell ref="A62:B62"/>
    <mergeCell ref="L62:M62"/>
    <mergeCell ref="L6:M8"/>
    <mergeCell ref="A12:B12"/>
    <mergeCell ref="A1:M1"/>
    <mergeCell ref="A2:M2"/>
    <mergeCell ref="A3:M3"/>
    <mergeCell ref="A4:M4"/>
    <mergeCell ref="C6:E6"/>
    <mergeCell ref="F6:H6"/>
    <mergeCell ref="I6:K6"/>
    <mergeCell ref="A6:B8"/>
    <mergeCell ref="A9:B9"/>
    <mergeCell ref="L9:M9"/>
    <mergeCell ref="L12:M12"/>
    <mergeCell ref="A22:B22"/>
  </mergeCells>
  <printOptions horizontalCentered="1" verticalCentered="1"/>
  <pageMargins left="0" right="0" top="0.55118110236220474" bottom="0" header="0" footer="0"/>
  <pageSetup paperSize="9" scale="85" orientation="landscape" r:id="rId1"/>
  <headerFooter alignWithMargins="0"/>
  <rowBreaks count="1" manualBreakCount="1">
    <brk id="37" max="12"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45"/>
  <sheetViews>
    <sheetView showGridLines="0" rightToLeft="1" view="pageBreakPreview" topLeftCell="A22" zoomScaleNormal="100" zoomScaleSheetLayoutView="100" workbookViewId="0">
      <selection activeCell="C109" sqref="C109"/>
    </sheetView>
  </sheetViews>
  <sheetFormatPr defaultColWidth="9.140625" defaultRowHeight="15"/>
  <cols>
    <col min="1" max="1" width="9.5703125" style="197" customWidth="1"/>
    <col min="2" max="2" width="28" style="197" customWidth="1"/>
    <col min="3" max="3" width="7.85546875" style="65" customWidth="1"/>
    <col min="4" max="4" width="10.140625" style="65" customWidth="1"/>
    <col min="5" max="5" width="7.85546875" style="65" customWidth="1"/>
    <col min="6" max="6" width="10.140625" style="65" customWidth="1"/>
    <col min="7" max="7" width="7.85546875" style="65" customWidth="1"/>
    <col min="8" max="8" width="10.140625" style="65" customWidth="1"/>
    <col min="9" max="9" width="7.85546875" style="65" customWidth="1"/>
    <col min="10" max="10" width="10.140625" style="65" customWidth="1"/>
    <col min="11" max="11" width="7.85546875" style="65" customWidth="1"/>
    <col min="12" max="12" width="10.140625" style="65" customWidth="1"/>
    <col min="13" max="13" width="29.5703125" style="65" customWidth="1"/>
    <col min="14" max="14" width="14.5703125" style="65" customWidth="1"/>
    <col min="15" max="16384" width="9.140625" style="50"/>
  </cols>
  <sheetData>
    <row r="1" spans="1:14" s="54" customFormat="1" ht="20.100000000000001" customHeight="1">
      <c r="A1" s="925" t="s">
        <v>843</v>
      </c>
      <c r="B1" s="925"/>
      <c r="C1" s="925"/>
      <c r="D1" s="925"/>
      <c r="E1" s="925"/>
      <c r="F1" s="925"/>
      <c r="G1" s="925"/>
      <c r="H1" s="925"/>
      <c r="I1" s="925"/>
      <c r="J1" s="925"/>
      <c r="K1" s="925"/>
      <c r="L1" s="925"/>
      <c r="M1" s="925"/>
      <c r="N1" s="925"/>
    </row>
    <row r="2" spans="1:14" s="55" customFormat="1" ht="20.100000000000001" customHeight="1">
      <c r="A2" s="928" t="s">
        <v>1214</v>
      </c>
      <c r="B2" s="928"/>
      <c r="C2" s="928"/>
      <c r="D2" s="928"/>
      <c r="E2" s="928"/>
      <c r="F2" s="928"/>
      <c r="G2" s="928"/>
      <c r="H2" s="928"/>
      <c r="I2" s="928"/>
      <c r="J2" s="928"/>
      <c r="K2" s="928"/>
      <c r="L2" s="928"/>
      <c r="M2" s="928"/>
      <c r="N2" s="928"/>
    </row>
    <row r="3" spans="1:14" ht="32.25" customHeight="1">
      <c r="A3" s="912" t="s">
        <v>941</v>
      </c>
      <c r="B3" s="912"/>
      <c r="C3" s="912"/>
      <c r="D3" s="912"/>
      <c r="E3" s="912"/>
      <c r="F3" s="912"/>
      <c r="G3" s="912"/>
      <c r="H3" s="912"/>
      <c r="I3" s="912"/>
      <c r="J3" s="912"/>
      <c r="K3" s="912"/>
      <c r="L3" s="912"/>
      <c r="M3" s="912"/>
      <c r="N3" s="912"/>
    </row>
    <row r="4" spans="1:14" ht="20.100000000000001" customHeight="1">
      <c r="A4" s="913" t="s">
        <v>1215</v>
      </c>
      <c r="B4" s="913"/>
      <c r="C4" s="913"/>
      <c r="D4" s="913"/>
      <c r="E4" s="913"/>
      <c r="F4" s="913"/>
      <c r="G4" s="913"/>
      <c r="H4" s="913"/>
      <c r="I4" s="913"/>
      <c r="J4" s="913"/>
      <c r="K4" s="913"/>
      <c r="L4" s="913"/>
      <c r="M4" s="913"/>
      <c r="N4" s="913"/>
    </row>
    <row r="5" spans="1:14" ht="20.100000000000001" customHeight="1">
      <c r="A5" s="10" t="s">
        <v>570</v>
      </c>
      <c r="B5" s="10"/>
      <c r="C5" s="80"/>
      <c r="D5" s="80"/>
      <c r="E5" s="80"/>
      <c r="F5" s="80"/>
      <c r="G5" s="80"/>
      <c r="H5" s="80"/>
      <c r="I5" s="80"/>
      <c r="J5" s="80"/>
      <c r="K5" s="80"/>
      <c r="L5" s="80"/>
      <c r="M5" s="80"/>
      <c r="N5" s="81" t="s">
        <v>569</v>
      </c>
    </row>
    <row r="6" spans="1:14" s="177" customFormat="1" ht="23.25" customHeight="1" thickBot="1">
      <c r="A6" s="1227" t="s">
        <v>1138</v>
      </c>
      <c r="B6" s="1227"/>
      <c r="C6" s="917" t="s">
        <v>597</v>
      </c>
      <c r="D6" s="918"/>
      <c r="E6" s="917" t="s">
        <v>643</v>
      </c>
      <c r="F6" s="918"/>
      <c r="G6" s="917" t="s">
        <v>960</v>
      </c>
      <c r="H6" s="918"/>
      <c r="I6" s="922" t="s">
        <v>1140</v>
      </c>
      <c r="J6" s="922"/>
      <c r="K6" s="922" t="s">
        <v>1213</v>
      </c>
      <c r="L6" s="922"/>
      <c r="M6" s="1224" t="s">
        <v>1139</v>
      </c>
      <c r="N6" s="1224"/>
    </row>
    <row r="7" spans="1:14" s="177" customFormat="1" ht="15.75" customHeight="1" thickBot="1">
      <c r="A7" s="1228"/>
      <c r="B7" s="1228"/>
      <c r="C7" s="641" t="s">
        <v>1008</v>
      </c>
      <c r="D7" s="641" t="s">
        <v>1009</v>
      </c>
      <c r="E7" s="641" t="s">
        <v>1008</v>
      </c>
      <c r="F7" s="641" t="s">
        <v>1009</v>
      </c>
      <c r="G7" s="641" t="s">
        <v>1008</v>
      </c>
      <c r="H7" s="641" t="s">
        <v>1009</v>
      </c>
      <c r="I7" s="641" t="s">
        <v>1008</v>
      </c>
      <c r="J7" s="641" t="s">
        <v>1009</v>
      </c>
      <c r="K7" s="379" t="s">
        <v>1008</v>
      </c>
      <c r="L7" s="379" t="s">
        <v>1009</v>
      </c>
      <c r="M7" s="1225"/>
      <c r="N7" s="1225"/>
    </row>
    <row r="8" spans="1:14" s="177" customFormat="1" ht="18.75" customHeight="1">
      <c r="A8" s="1229"/>
      <c r="B8" s="1229"/>
      <c r="C8" s="640" t="s">
        <v>89</v>
      </c>
      <c r="D8" s="640" t="s">
        <v>838</v>
      </c>
      <c r="E8" s="640" t="s">
        <v>89</v>
      </c>
      <c r="F8" s="640" t="s">
        <v>838</v>
      </c>
      <c r="G8" s="640" t="s">
        <v>89</v>
      </c>
      <c r="H8" s="640" t="s">
        <v>838</v>
      </c>
      <c r="I8" s="640" t="s">
        <v>89</v>
      </c>
      <c r="J8" s="640" t="s">
        <v>838</v>
      </c>
      <c r="K8" s="380" t="s">
        <v>89</v>
      </c>
      <c r="L8" s="380" t="s">
        <v>838</v>
      </c>
      <c r="M8" s="1226"/>
      <c r="N8" s="1226"/>
    </row>
    <row r="9" spans="1:14" s="26" customFormat="1" ht="17.45" customHeight="1" thickBot="1">
      <c r="A9" s="1269" t="s">
        <v>121</v>
      </c>
      <c r="B9" s="554" t="s">
        <v>632</v>
      </c>
      <c r="C9" s="614">
        <v>1</v>
      </c>
      <c r="D9" s="614">
        <v>0</v>
      </c>
      <c r="E9" s="614">
        <v>0</v>
      </c>
      <c r="F9" s="614">
        <v>0</v>
      </c>
      <c r="G9" s="614">
        <v>0</v>
      </c>
      <c r="H9" s="614">
        <v>0</v>
      </c>
      <c r="I9" s="614">
        <v>0</v>
      </c>
      <c r="J9" s="614">
        <v>0</v>
      </c>
      <c r="K9" s="614">
        <v>0</v>
      </c>
      <c r="L9" s="614">
        <v>0</v>
      </c>
      <c r="M9" s="615" t="s">
        <v>635</v>
      </c>
      <c r="N9" s="1272" t="s">
        <v>952</v>
      </c>
    </row>
    <row r="10" spans="1:14" s="26" customFormat="1" ht="17.45" customHeight="1" thickBot="1">
      <c r="A10" s="1270"/>
      <c r="B10" s="433" t="s">
        <v>633</v>
      </c>
      <c r="C10" s="397">
        <v>0</v>
      </c>
      <c r="D10" s="397">
        <v>0</v>
      </c>
      <c r="E10" s="397">
        <v>0</v>
      </c>
      <c r="F10" s="397">
        <v>0</v>
      </c>
      <c r="G10" s="397">
        <v>0</v>
      </c>
      <c r="H10" s="397">
        <v>0</v>
      </c>
      <c r="I10" s="397">
        <v>0</v>
      </c>
      <c r="J10" s="397">
        <v>0</v>
      </c>
      <c r="K10" s="397">
        <v>0</v>
      </c>
      <c r="L10" s="397">
        <v>0</v>
      </c>
      <c r="M10" s="434" t="s">
        <v>636</v>
      </c>
      <c r="N10" s="1273"/>
    </row>
    <row r="11" spans="1:14" s="26" customFormat="1" ht="17.45" customHeight="1" thickBot="1">
      <c r="A11" s="1270"/>
      <c r="B11" s="431" t="s">
        <v>1069</v>
      </c>
      <c r="C11" s="396">
        <v>45</v>
      </c>
      <c r="D11" s="396">
        <v>15</v>
      </c>
      <c r="E11" s="396">
        <v>109</v>
      </c>
      <c r="F11" s="396">
        <v>49</v>
      </c>
      <c r="G11" s="396">
        <v>109</v>
      </c>
      <c r="H11" s="396">
        <v>46</v>
      </c>
      <c r="I11" s="396">
        <v>117</v>
      </c>
      <c r="J11" s="396">
        <v>39</v>
      </c>
      <c r="K11" s="396">
        <v>105</v>
      </c>
      <c r="L11" s="396">
        <v>42</v>
      </c>
      <c r="M11" s="432" t="s">
        <v>637</v>
      </c>
      <c r="N11" s="1273"/>
    </row>
    <row r="12" spans="1:14" s="26" customFormat="1" ht="17.45" customHeight="1" thickBot="1">
      <c r="A12" s="1270"/>
      <c r="B12" s="433" t="s">
        <v>634</v>
      </c>
      <c r="C12" s="397">
        <v>20</v>
      </c>
      <c r="D12" s="397">
        <v>22</v>
      </c>
      <c r="E12" s="397">
        <v>53</v>
      </c>
      <c r="F12" s="397">
        <v>62</v>
      </c>
      <c r="G12" s="397">
        <v>63</v>
      </c>
      <c r="H12" s="397">
        <v>81</v>
      </c>
      <c r="I12" s="397">
        <v>64</v>
      </c>
      <c r="J12" s="397">
        <v>85</v>
      </c>
      <c r="K12" s="397">
        <v>79</v>
      </c>
      <c r="L12" s="397">
        <v>53</v>
      </c>
      <c r="M12" s="434" t="s">
        <v>638</v>
      </c>
      <c r="N12" s="1273"/>
    </row>
    <row r="13" spans="1:14" s="26" customFormat="1" ht="17.45" customHeight="1" thickBot="1">
      <c r="A13" s="1270"/>
      <c r="B13" s="431" t="s">
        <v>1147</v>
      </c>
      <c r="C13" s="396" t="s">
        <v>449</v>
      </c>
      <c r="D13" s="396" t="s">
        <v>449</v>
      </c>
      <c r="E13" s="396" t="s">
        <v>449</v>
      </c>
      <c r="F13" s="396" t="s">
        <v>449</v>
      </c>
      <c r="G13" s="396" t="s">
        <v>449</v>
      </c>
      <c r="H13" s="396" t="s">
        <v>449</v>
      </c>
      <c r="I13" s="396">
        <v>20</v>
      </c>
      <c r="J13" s="396">
        <v>6</v>
      </c>
      <c r="K13" s="396">
        <v>49</v>
      </c>
      <c r="L13" s="396">
        <v>3</v>
      </c>
      <c r="M13" s="432" t="s">
        <v>1148</v>
      </c>
      <c r="N13" s="1273"/>
    </row>
    <row r="14" spans="1:14" s="26" customFormat="1" ht="17.45" customHeight="1" thickBot="1">
      <c r="A14" s="1270"/>
      <c r="B14" s="433" t="s">
        <v>1149</v>
      </c>
      <c r="C14" s="397">
        <v>1</v>
      </c>
      <c r="D14" s="397">
        <v>2</v>
      </c>
      <c r="E14" s="397">
        <v>4</v>
      </c>
      <c r="F14" s="397">
        <v>1</v>
      </c>
      <c r="G14" s="397">
        <v>4</v>
      </c>
      <c r="H14" s="397">
        <v>1</v>
      </c>
      <c r="I14" s="397">
        <v>2</v>
      </c>
      <c r="J14" s="397">
        <v>5</v>
      </c>
      <c r="K14" s="397">
        <v>0</v>
      </c>
      <c r="L14" s="397">
        <v>0</v>
      </c>
      <c r="M14" s="434" t="s">
        <v>1157</v>
      </c>
      <c r="N14" s="1273"/>
    </row>
    <row r="15" spans="1:14" s="26" customFormat="1" ht="17.45" customHeight="1" thickBot="1">
      <c r="A15" s="1270"/>
      <c r="B15" s="431" t="s">
        <v>1150</v>
      </c>
      <c r="C15" s="396">
        <v>7</v>
      </c>
      <c r="D15" s="396">
        <v>5</v>
      </c>
      <c r="E15" s="396">
        <v>2</v>
      </c>
      <c r="F15" s="396">
        <v>17</v>
      </c>
      <c r="G15" s="396">
        <v>7</v>
      </c>
      <c r="H15" s="396">
        <v>6</v>
      </c>
      <c r="I15" s="396">
        <v>4</v>
      </c>
      <c r="J15" s="396">
        <v>10</v>
      </c>
      <c r="K15" s="396">
        <v>3</v>
      </c>
      <c r="L15" s="396">
        <v>9</v>
      </c>
      <c r="M15" s="432" t="s">
        <v>1158</v>
      </c>
      <c r="N15" s="1273"/>
    </row>
    <row r="16" spans="1:14" s="26" customFormat="1" ht="17.45" customHeight="1" thickBot="1">
      <c r="A16" s="1270"/>
      <c r="B16" s="433" t="s">
        <v>1151</v>
      </c>
      <c r="C16" s="397">
        <v>1</v>
      </c>
      <c r="D16" s="397">
        <v>7</v>
      </c>
      <c r="E16" s="397">
        <v>4</v>
      </c>
      <c r="F16" s="397">
        <v>12</v>
      </c>
      <c r="G16" s="397">
        <v>0</v>
      </c>
      <c r="H16" s="397">
        <v>7</v>
      </c>
      <c r="I16" s="397">
        <v>5</v>
      </c>
      <c r="J16" s="397">
        <v>6</v>
      </c>
      <c r="K16" s="397">
        <v>22</v>
      </c>
      <c r="L16" s="397">
        <v>8</v>
      </c>
      <c r="M16" s="434" t="s">
        <v>1159</v>
      </c>
      <c r="N16" s="1273"/>
    </row>
    <row r="17" spans="1:14" s="26" customFormat="1" ht="17.45" customHeight="1" thickBot="1">
      <c r="A17" s="1270"/>
      <c r="B17" s="431" t="s">
        <v>1152</v>
      </c>
      <c r="C17" s="396">
        <v>0</v>
      </c>
      <c r="D17" s="396">
        <v>10</v>
      </c>
      <c r="E17" s="396">
        <v>0</v>
      </c>
      <c r="F17" s="396">
        <v>0</v>
      </c>
      <c r="G17" s="396">
        <v>1</v>
      </c>
      <c r="H17" s="396">
        <v>3</v>
      </c>
      <c r="I17" s="396">
        <v>1</v>
      </c>
      <c r="J17" s="396">
        <v>0</v>
      </c>
      <c r="K17" s="396">
        <v>0</v>
      </c>
      <c r="L17" s="396">
        <v>0</v>
      </c>
      <c r="M17" s="432" t="s">
        <v>1164</v>
      </c>
      <c r="N17" s="1273"/>
    </row>
    <row r="18" spans="1:14" s="26" customFormat="1" ht="17.45" customHeight="1" thickBot="1">
      <c r="A18" s="1270"/>
      <c r="B18" s="433" t="s">
        <v>1153</v>
      </c>
      <c r="C18" s="397">
        <v>3</v>
      </c>
      <c r="D18" s="397">
        <v>11</v>
      </c>
      <c r="E18" s="397">
        <v>9</v>
      </c>
      <c r="F18" s="397">
        <v>3</v>
      </c>
      <c r="G18" s="397">
        <v>3</v>
      </c>
      <c r="H18" s="397">
        <v>7</v>
      </c>
      <c r="I18" s="397">
        <v>5</v>
      </c>
      <c r="J18" s="397">
        <v>7</v>
      </c>
      <c r="K18" s="397">
        <v>6</v>
      </c>
      <c r="L18" s="397">
        <v>2</v>
      </c>
      <c r="M18" s="434" t="s">
        <v>1160</v>
      </c>
      <c r="N18" s="1273"/>
    </row>
    <row r="19" spans="1:14" s="26" customFormat="1" ht="17.45" customHeight="1" thickBot="1">
      <c r="A19" s="1270"/>
      <c r="B19" s="431" t="s">
        <v>1154</v>
      </c>
      <c r="C19" s="396">
        <v>1</v>
      </c>
      <c r="D19" s="396">
        <v>11</v>
      </c>
      <c r="E19" s="396">
        <v>1</v>
      </c>
      <c r="F19" s="396">
        <v>9</v>
      </c>
      <c r="G19" s="396">
        <v>1</v>
      </c>
      <c r="H19" s="396">
        <v>2</v>
      </c>
      <c r="I19" s="396">
        <v>0</v>
      </c>
      <c r="J19" s="396">
        <v>2</v>
      </c>
      <c r="K19" s="396">
        <v>5</v>
      </c>
      <c r="L19" s="396">
        <v>4</v>
      </c>
      <c r="M19" s="432" t="s">
        <v>1161</v>
      </c>
      <c r="N19" s="1273"/>
    </row>
    <row r="20" spans="1:14" s="26" customFormat="1" ht="24.95" customHeight="1" thickBot="1">
      <c r="A20" s="1270"/>
      <c r="B20" s="433" t="s">
        <v>1155</v>
      </c>
      <c r="C20" s="397" t="s">
        <v>449</v>
      </c>
      <c r="D20" s="397" t="s">
        <v>449</v>
      </c>
      <c r="E20" s="397">
        <v>1</v>
      </c>
      <c r="F20" s="397">
        <v>2</v>
      </c>
      <c r="G20" s="397">
        <v>1</v>
      </c>
      <c r="H20" s="397">
        <v>7</v>
      </c>
      <c r="I20" s="397">
        <v>2</v>
      </c>
      <c r="J20" s="397">
        <v>4</v>
      </c>
      <c r="K20" s="397">
        <v>4</v>
      </c>
      <c r="L20" s="397">
        <v>2</v>
      </c>
      <c r="M20" s="434" t="s">
        <v>1162</v>
      </c>
      <c r="N20" s="1273"/>
    </row>
    <row r="21" spans="1:14" s="26" customFormat="1" ht="17.45" customHeight="1" thickBot="1">
      <c r="A21" s="1270"/>
      <c r="B21" s="438" t="s">
        <v>1156</v>
      </c>
      <c r="C21" s="400" t="s">
        <v>449</v>
      </c>
      <c r="D21" s="400" t="s">
        <v>449</v>
      </c>
      <c r="E21" s="400" t="s">
        <v>449</v>
      </c>
      <c r="F21" s="400" t="s">
        <v>449</v>
      </c>
      <c r="G21" s="400" t="s">
        <v>449</v>
      </c>
      <c r="H21" s="400" t="s">
        <v>449</v>
      </c>
      <c r="I21" s="400">
        <v>1</v>
      </c>
      <c r="J21" s="400">
        <v>4</v>
      </c>
      <c r="K21" s="400">
        <v>0</v>
      </c>
      <c r="L21" s="400">
        <v>1</v>
      </c>
      <c r="M21" s="444" t="s">
        <v>1163</v>
      </c>
      <c r="N21" s="1273"/>
    </row>
    <row r="22" spans="1:14" s="26" customFormat="1" ht="17.45" customHeight="1">
      <c r="A22" s="1271"/>
      <c r="B22" s="735" t="s">
        <v>28</v>
      </c>
      <c r="C22" s="439">
        <f t="shared" ref="C22:L22" si="0">SUM(C9:C21)</f>
        <v>79</v>
      </c>
      <c r="D22" s="439">
        <f t="shared" si="0"/>
        <v>83</v>
      </c>
      <c r="E22" s="439">
        <f t="shared" si="0"/>
        <v>183</v>
      </c>
      <c r="F22" s="439">
        <f t="shared" si="0"/>
        <v>155</v>
      </c>
      <c r="G22" s="439">
        <f t="shared" si="0"/>
        <v>189</v>
      </c>
      <c r="H22" s="439">
        <f t="shared" si="0"/>
        <v>160</v>
      </c>
      <c r="I22" s="439">
        <f t="shared" si="0"/>
        <v>221</v>
      </c>
      <c r="J22" s="439">
        <f t="shared" si="0"/>
        <v>168</v>
      </c>
      <c r="K22" s="439">
        <f t="shared" si="0"/>
        <v>273</v>
      </c>
      <c r="L22" s="439">
        <f t="shared" si="0"/>
        <v>124</v>
      </c>
      <c r="M22" s="736" t="s">
        <v>29</v>
      </c>
      <c r="N22" s="1274"/>
    </row>
    <row r="23" spans="1:14" s="26" customFormat="1" ht="17.45" customHeight="1" thickBot="1">
      <c r="A23" s="1281" t="s">
        <v>470</v>
      </c>
      <c r="B23" s="554" t="s">
        <v>1071</v>
      </c>
      <c r="C23" s="614">
        <v>23</v>
      </c>
      <c r="D23" s="614">
        <v>15</v>
      </c>
      <c r="E23" s="614">
        <v>26</v>
      </c>
      <c r="F23" s="614">
        <v>13</v>
      </c>
      <c r="G23" s="614">
        <v>17</v>
      </c>
      <c r="H23" s="614">
        <v>11</v>
      </c>
      <c r="I23" s="614">
        <v>21</v>
      </c>
      <c r="J23" s="614">
        <v>9</v>
      </c>
      <c r="K23" s="614">
        <v>19</v>
      </c>
      <c r="L23" s="614">
        <v>9</v>
      </c>
      <c r="M23" s="615" t="s">
        <v>231</v>
      </c>
      <c r="N23" s="1284" t="s">
        <v>953</v>
      </c>
    </row>
    <row r="24" spans="1:14" s="26" customFormat="1" ht="17.45" customHeight="1" thickBot="1">
      <c r="A24" s="1282"/>
      <c r="B24" s="433" t="s">
        <v>230</v>
      </c>
      <c r="C24" s="397">
        <v>44</v>
      </c>
      <c r="D24" s="397">
        <v>13</v>
      </c>
      <c r="E24" s="397">
        <v>71</v>
      </c>
      <c r="F24" s="397">
        <v>8</v>
      </c>
      <c r="G24" s="397">
        <v>52</v>
      </c>
      <c r="H24" s="397">
        <v>11</v>
      </c>
      <c r="I24" s="397">
        <v>37</v>
      </c>
      <c r="J24" s="397">
        <v>6</v>
      </c>
      <c r="K24" s="397">
        <v>36</v>
      </c>
      <c r="L24" s="397">
        <v>4</v>
      </c>
      <c r="M24" s="434" t="s">
        <v>229</v>
      </c>
      <c r="N24" s="1285"/>
    </row>
    <row r="25" spans="1:14" s="26" customFormat="1" ht="17.45" customHeight="1" thickBot="1">
      <c r="A25" s="1282"/>
      <c r="B25" s="431" t="s">
        <v>228</v>
      </c>
      <c r="C25" s="396">
        <v>0</v>
      </c>
      <c r="D25" s="396">
        <v>0</v>
      </c>
      <c r="E25" s="396">
        <v>0</v>
      </c>
      <c r="F25" s="396">
        <v>0</v>
      </c>
      <c r="G25" s="396">
        <v>0</v>
      </c>
      <c r="H25" s="396">
        <v>0</v>
      </c>
      <c r="I25" s="396">
        <v>0</v>
      </c>
      <c r="J25" s="396">
        <v>0</v>
      </c>
      <c r="K25" s="396">
        <v>0</v>
      </c>
      <c r="L25" s="396">
        <v>0</v>
      </c>
      <c r="M25" s="432" t="s">
        <v>227</v>
      </c>
      <c r="N25" s="1285"/>
    </row>
    <row r="26" spans="1:14" s="26" customFormat="1" ht="17.45" customHeight="1" thickBot="1">
      <c r="A26" s="1282"/>
      <c r="B26" s="433" t="s">
        <v>1112</v>
      </c>
      <c r="C26" s="397">
        <v>86</v>
      </c>
      <c r="D26" s="397">
        <v>44</v>
      </c>
      <c r="E26" s="397">
        <v>127</v>
      </c>
      <c r="F26" s="397">
        <v>41</v>
      </c>
      <c r="G26" s="397">
        <v>122</v>
      </c>
      <c r="H26" s="397">
        <v>23</v>
      </c>
      <c r="I26" s="397">
        <v>102</v>
      </c>
      <c r="J26" s="397">
        <v>12</v>
      </c>
      <c r="K26" s="397">
        <v>97</v>
      </c>
      <c r="L26" s="397">
        <v>9</v>
      </c>
      <c r="M26" s="434" t="s">
        <v>226</v>
      </c>
      <c r="N26" s="1285"/>
    </row>
    <row r="27" spans="1:14" s="26" customFormat="1" ht="17.45" customHeight="1" thickBot="1">
      <c r="A27" s="1282"/>
      <c r="B27" s="431" t="s">
        <v>225</v>
      </c>
      <c r="C27" s="396">
        <v>68</v>
      </c>
      <c r="D27" s="396">
        <v>27</v>
      </c>
      <c r="E27" s="396">
        <v>75</v>
      </c>
      <c r="F27" s="396">
        <v>19</v>
      </c>
      <c r="G27" s="396">
        <v>74</v>
      </c>
      <c r="H27" s="396">
        <v>10</v>
      </c>
      <c r="I27" s="396">
        <v>71</v>
      </c>
      <c r="J27" s="396">
        <v>5</v>
      </c>
      <c r="K27" s="396">
        <v>81</v>
      </c>
      <c r="L27" s="396">
        <v>7</v>
      </c>
      <c r="M27" s="432" t="s">
        <v>224</v>
      </c>
      <c r="N27" s="1285"/>
    </row>
    <row r="28" spans="1:14" s="26" customFormat="1" ht="17.45" customHeight="1" thickBot="1">
      <c r="A28" s="1282"/>
      <c r="B28" s="433" t="s">
        <v>1070</v>
      </c>
      <c r="C28" s="397">
        <v>25</v>
      </c>
      <c r="D28" s="397">
        <v>32</v>
      </c>
      <c r="E28" s="397">
        <v>35</v>
      </c>
      <c r="F28" s="397">
        <v>31</v>
      </c>
      <c r="G28" s="397">
        <v>37</v>
      </c>
      <c r="H28" s="397">
        <v>31</v>
      </c>
      <c r="I28" s="397">
        <v>36</v>
      </c>
      <c r="J28" s="397">
        <v>33</v>
      </c>
      <c r="K28" s="397">
        <v>38</v>
      </c>
      <c r="L28" s="397">
        <v>30</v>
      </c>
      <c r="M28" s="434" t="s">
        <v>223</v>
      </c>
      <c r="N28" s="1285"/>
    </row>
    <row r="29" spans="1:14" s="26" customFormat="1" ht="17.45" customHeight="1" thickBot="1">
      <c r="A29" s="1282"/>
      <c r="B29" s="431" t="s">
        <v>328</v>
      </c>
      <c r="C29" s="396">
        <v>69</v>
      </c>
      <c r="D29" s="396">
        <v>27</v>
      </c>
      <c r="E29" s="396">
        <v>93</v>
      </c>
      <c r="F29" s="396">
        <v>20</v>
      </c>
      <c r="G29" s="396">
        <v>93</v>
      </c>
      <c r="H29" s="396">
        <v>22</v>
      </c>
      <c r="I29" s="396">
        <v>88</v>
      </c>
      <c r="J29" s="396">
        <v>14</v>
      </c>
      <c r="K29" s="396">
        <v>155</v>
      </c>
      <c r="L29" s="396">
        <v>15</v>
      </c>
      <c r="M29" s="432" t="s">
        <v>329</v>
      </c>
      <c r="N29" s="1285"/>
    </row>
    <row r="30" spans="1:14" s="26" customFormat="1" ht="17.45" customHeight="1" thickBot="1">
      <c r="A30" s="1282"/>
      <c r="B30" s="433" t="s">
        <v>471</v>
      </c>
      <c r="C30" s="397">
        <v>45</v>
      </c>
      <c r="D30" s="397">
        <v>75</v>
      </c>
      <c r="E30" s="397">
        <v>70</v>
      </c>
      <c r="F30" s="397">
        <v>84</v>
      </c>
      <c r="G30" s="397">
        <v>86</v>
      </c>
      <c r="H30" s="397">
        <v>84</v>
      </c>
      <c r="I30" s="397">
        <v>95</v>
      </c>
      <c r="J30" s="397">
        <v>59</v>
      </c>
      <c r="K30" s="397">
        <v>120</v>
      </c>
      <c r="L30" s="397">
        <v>56</v>
      </c>
      <c r="M30" s="434" t="s">
        <v>639</v>
      </c>
      <c r="N30" s="1285"/>
    </row>
    <row r="31" spans="1:14" s="26" customFormat="1" ht="17.45" customHeight="1" thickBot="1">
      <c r="A31" s="1282"/>
      <c r="B31" s="431" t="s">
        <v>598</v>
      </c>
      <c r="C31" s="396">
        <v>11</v>
      </c>
      <c r="D31" s="396">
        <v>9</v>
      </c>
      <c r="E31" s="396">
        <v>40</v>
      </c>
      <c r="F31" s="396">
        <v>22</v>
      </c>
      <c r="G31" s="396">
        <v>82</v>
      </c>
      <c r="H31" s="396">
        <v>50</v>
      </c>
      <c r="I31" s="396">
        <v>94</v>
      </c>
      <c r="J31" s="396">
        <v>31</v>
      </c>
      <c r="K31" s="396">
        <v>94</v>
      </c>
      <c r="L31" s="396">
        <v>18</v>
      </c>
      <c r="M31" s="432" t="s">
        <v>842</v>
      </c>
      <c r="N31" s="1285"/>
    </row>
    <row r="32" spans="1:14" s="26" customFormat="1" ht="17.45" customHeight="1" thickBot="1">
      <c r="A32" s="1282"/>
      <c r="B32" s="440" t="s">
        <v>689</v>
      </c>
      <c r="C32" s="399">
        <v>5</v>
      </c>
      <c r="D32" s="399">
        <v>6</v>
      </c>
      <c r="E32" s="399">
        <v>18</v>
      </c>
      <c r="F32" s="399">
        <v>22</v>
      </c>
      <c r="G32" s="399">
        <v>36</v>
      </c>
      <c r="H32" s="399">
        <v>27</v>
      </c>
      <c r="I32" s="399">
        <v>30</v>
      </c>
      <c r="J32" s="399">
        <v>24</v>
      </c>
      <c r="K32" s="399">
        <v>45</v>
      </c>
      <c r="L32" s="399">
        <v>16</v>
      </c>
      <c r="M32" s="441" t="s">
        <v>702</v>
      </c>
      <c r="N32" s="1285"/>
    </row>
    <row r="33" spans="1:14" s="26" customFormat="1" ht="17.45" customHeight="1" thickBot="1">
      <c r="A33" s="1282"/>
      <c r="B33" s="431" t="s">
        <v>690</v>
      </c>
      <c r="C33" s="396">
        <v>2</v>
      </c>
      <c r="D33" s="396">
        <v>21</v>
      </c>
      <c r="E33" s="396">
        <v>8</v>
      </c>
      <c r="F33" s="396">
        <v>25</v>
      </c>
      <c r="G33" s="396">
        <v>1</v>
      </c>
      <c r="H33" s="396">
        <v>41</v>
      </c>
      <c r="I33" s="396">
        <v>5</v>
      </c>
      <c r="J33" s="396">
        <v>36</v>
      </c>
      <c r="K33" s="396">
        <v>2</v>
      </c>
      <c r="L33" s="396">
        <v>20</v>
      </c>
      <c r="M33" s="432" t="s">
        <v>703</v>
      </c>
      <c r="N33" s="1285"/>
    </row>
    <row r="34" spans="1:14" s="26" customFormat="1" ht="17.45" customHeight="1">
      <c r="A34" s="1283"/>
      <c r="B34" s="445" t="s">
        <v>691</v>
      </c>
      <c r="C34" s="446">
        <v>1</v>
      </c>
      <c r="D34" s="446">
        <v>11</v>
      </c>
      <c r="E34" s="446">
        <v>2</v>
      </c>
      <c r="F34" s="446">
        <v>11</v>
      </c>
      <c r="G34" s="446">
        <v>3</v>
      </c>
      <c r="H34" s="446">
        <v>30</v>
      </c>
      <c r="I34" s="446">
        <v>8</v>
      </c>
      <c r="J34" s="446">
        <v>27</v>
      </c>
      <c r="K34" s="446">
        <v>4</v>
      </c>
      <c r="L34" s="446">
        <v>19</v>
      </c>
      <c r="M34" s="447" t="s">
        <v>704</v>
      </c>
      <c r="N34" s="1286"/>
    </row>
    <row r="35" spans="1:14" s="26" customFormat="1" ht="17.45" customHeight="1" thickBot="1">
      <c r="A35" s="1287" t="s">
        <v>470</v>
      </c>
      <c r="B35" s="436" t="s">
        <v>1072</v>
      </c>
      <c r="C35" s="395">
        <v>5</v>
      </c>
      <c r="D35" s="395">
        <v>20</v>
      </c>
      <c r="E35" s="395">
        <v>0</v>
      </c>
      <c r="F35" s="395">
        <v>0</v>
      </c>
      <c r="G35" s="395">
        <v>0</v>
      </c>
      <c r="H35" s="395">
        <v>0</v>
      </c>
      <c r="I35" s="395">
        <v>0</v>
      </c>
      <c r="J35" s="395">
        <v>0</v>
      </c>
      <c r="K35" s="395">
        <v>0</v>
      </c>
      <c r="L35" s="395">
        <v>0</v>
      </c>
      <c r="M35" s="437" t="s">
        <v>705</v>
      </c>
      <c r="N35" s="1290" t="s">
        <v>953</v>
      </c>
    </row>
    <row r="36" spans="1:14" s="26" customFormat="1" ht="17.45" customHeight="1" thickBot="1">
      <c r="A36" s="1288"/>
      <c r="B36" s="433" t="s">
        <v>692</v>
      </c>
      <c r="C36" s="397">
        <v>1</v>
      </c>
      <c r="D36" s="397">
        <v>14</v>
      </c>
      <c r="E36" s="397">
        <v>1</v>
      </c>
      <c r="F36" s="397">
        <v>3</v>
      </c>
      <c r="G36" s="397">
        <v>0</v>
      </c>
      <c r="H36" s="397">
        <v>0</v>
      </c>
      <c r="I36" s="397">
        <v>0</v>
      </c>
      <c r="J36" s="397">
        <v>0</v>
      </c>
      <c r="K36" s="397">
        <v>0</v>
      </c>
      <c r="L36" s="397">
        <v>0</v>
      </c>
      <c r="M36" s="434" t="s">
        <v>706</v>
      </c>
      <c r="N36" s="1291"/>
    </row>
    <row r="37" spans="1:14" s="26" customFormat="1" ht="17.45" customHeight="1" thickBot="1">
      <c r="A37" s="1288"/>
      <c r="B37" s="431" t="s">
        <v>693</v>
      </c>
      <c r="C37" s="396">
        <v>6</v>
      </c>
      <c r="D37" s="396">
        <v>13</v>
      </c>
      <c r="E37" s="396">
        <v>1</v>
      </c>
      <c r="F37" s="396">
        <v>0</v>
      </c>
      <c r="G37" s="396">
        <v>0</v>
      </c>
      <c r="H37" s="396">
        <v>0</v>
      </c>
      <c r="I37" s="396">
        <v>0</v>
      </c>
      <c r="J37" s="396">
        <v>0</v>
      </c>
      <c r="K37" s="396">
        <v>0</v>
      </c>
      <c r="L37" s="396">
        <v>0</v>
      </c>
      <c r="M37" s="432" t="s">
        <v>707</v>
      </c>
      <c r="N37" s="1291"/>
    </row>
    <row r="38" spans="1:14" s="26" customFormat="1" ht="17.45" customHeight="1" thickBot="1">
      <c r="A38" s="1288"/>
      <c r="B38" s="433" t="s">
        <v>694</v>
      </c>
      <c r="C38" s="397">
        <v>4</v>
      </c>
      <c r="D38" s="397">
        <v>8</v>
      </c>
      <c r="E38" s="397">
        <v>6</v>
      </c>
      <c r="F38" s="397">
        <v>19</v>
      </c>
      <c r="G38" s="397">
        <v>7</v>
      </c>
      <c r="H38" s="397">
        <v>20</v>
      </c>
      <c r="I38" s="397">
        <v>10</v>
      </c>
      <c r="J38" s="397">
        <v>20</v>
      </c>
      <c r="K38" s="397">
        <v>4</v>
      </c>
      <c r="L38" s="397">
        <v>11</v>
      </c>
      <c r="M38" s="434" t="s">
        <v>708</v>
      </c>
      <c r="N38" s="1291"/>
    </row>
    <row r="39" spans="1:14" s="26" customFormat="1" ht="17.45" customHeight="1" thickBot="1">
      <c r="A39" s="1288"/>
      <c r="B39" s="431" t="s">
        <v>695</v>
      </c>
      <c r="C39" s="396">
        <v>4</v>
      </c>
      <c r="D39" s="396">
        <v>13</v>
      </c>
      <c r="E39" s="396">
        <v>4</v>
      </c>
      <c r="F39" s="396">
        <v>25</v>
      </c>
      <c r="G39" s="396">
        <v>7</v>
      </c>
      <c r="H39" s="396">
        <v>48</v>
      </c>
      <c r="I39" s="396">
        <v>5</v>
      </c>
      <c r="J39" s="396">
        <v>32</v>
      </c>
      <c r="K39" s="396">
        <v>3</v>
      </c>
      <c r="L39" s="396">
        <v>13</v>
      </c>
      <c r="M39" s="432" t="s">
        <v>709</v>
      </c>
      <c r="N39" s="1291"/>
    </row>
    <row r="40" spans="1:14" s="26" customFormat="1" ht="17.45" customHeight="1" thickBot="1">
      <c r="A40" s="1288"/>
      <c r="B40" s="433" t="s">
        <v>696</v>
      </c>
      <c r="C40" s="397">
        <v>8</v>
      </c>
      <c r="D40" s="397">
        <v>15</v>
      </c>
      <c r="E40" s="397">
        <v>11</v>
      </c>
      <c r="F40" s="397">
        <v>24</v>
      </c>
      <c r="G40" s="397">
        <v>9</v>
      </c>
      <c r="H40" s="397">
        <v>29</v>
      </c>
      <c r="I40" s="397">
        <v>9</v>
      </c>
      <c r="J40" s="397">
        <v>30</v>
      </c>
      <c r="K40" s="397">
        <v>14</v>
      </c>
      <c r="L40" s="397">
        <v>16</v>
      </c>
      <c r="M40" s="434" t="s">
        <v>710</v>
      </c>
      <c r="N40" s="1291"/>
    </row>
    <row r="41" spans="1:14" s="26" customFormat="1" ht="17.45" customHeight="1" thickBot="1">
      <c r="A41" s="1288"/>
      <c r="B41" s="431" t="s">
        <v>1068</v>
      </c>
      <c r="C41" s="396">
        <v>2</v>
      </c>
      <c r="D41" s="396">
        <v>3</v>
      </c>
      <c r="E41" s="396">
        <v>3</v>
      </c>
      <c r="F41" s="396">
        <v>5</v>
      </c>
      <c r="G41" s="396">
        <v>1</v>
      </c>
      <c r="H41" s="396">
        <v>6</v>
      </c>
      <c r="I41" s="396">
        <v>1</v>
      </c>
      <c r="J41" s="396">
        <v>6</v>
      </c>
      <c r="K41" s="396">
        <v>2</v>
      </c>
      <c r="L41" s="396">
        <v>6</v>
      </c>
      <c r="M41" s="432" t="s">
        <v>711</v>
      </c>
      <c r="N41" s="1291"/>
    </row>
    <row r="42" spans="1:14" s="26" customFormat="1" ht="24.95" customHeight="1" thickBot="1">
      <c r="A42" s="1288"/>
      <c r="B42" s="433" t="s">
        <v>697</v>
      </c>
      <c r="C42" s="397">
        <v>0</v>
      </c>
      <c r="D42" s="397">
        <v>2</v>
      </c>
      <c r="E42" s="397">
        <v>0</v>
      </c>
      <c r="F42" s="397">
        <v>1</v>
      </c>
      <c r="G42" s="397">
        <v>0</v>
      </c>
      <c r="H42" s="397">
        <v>0</v>
      </c>
      <c r="I42" s="397">
        <v>0</v>
      </c>
      <c r="J42" s="397">
        <v>0</v>
      </c>
      <c r="K42" s="397">
        <v>0</v>
      </c>
      <c r="L42" s="397">
        <v>0</v>
      </c>
      <c r="M42" s="434" t="s">
        <v>712</v>
      </c>
      <c r="N42" s="1291"/>
    </row>
    <row r="43" spans="1:14" s="26" customFormat="1" ht="17.45" customHeight="1" thickBot="1">
      <c r="A43" s="1288"/>
      <c r="B43" s="431" t="s">
        <v>698</v>
      </c>
      <c r="C43" s="396">
        <v>2</v>
      </c>
      <c r="D43" s="396">
        <v>4</v>
      </c>
      <c r="E43" s="396">
        <v>0</v>
      </c>
      <c r="F43" s="396">
        <v>0</v>
      </c>
      <c r="G43" s="396">
        <v>0</v>
      </c>
      <c r="H43" s="396">
        <v>0</v>
      </c>
      <c r="I43" s="396">
        <v>0</v>
      </c>
      <c r="J43" s="396">
        <v>0</v>
      </c>
      <c r="K43" s="396">
        <v>0</v>
      </c>
      <c r="L43" s="396">
        <v>0</v>
      </c>
      <c r="M43" s="432" t="s">
        <v>713</v>
      </c>
      <c r="N43" s="1291"/>
    </row>
    <row r="44" spans="1:14" s="26" customFormat="1" ht="17.45" customHeight="1" thickBot="1">
      <c r="A44" s="1288"/>
      <c r="B44" s="433" t="s">
        <v>699</v>
      </c>
      <c r="C44" s="397">
        <v>3</v>
      </c>
      <c r="D44" s="397">
        <v>8</v>
      </c>
      <c r="E44" s="397">
        <v>5</v>
      </c>
      <c r="F44" s="397">
        <v>9</v>
      </c>
      <c r="G44" s="397">
        <v>4</v>
      </c>
      <c r="H44" s="397">
        <v>4</v>
      </c>
      <c r="I44" s="397">
        <v>2</v>
      </c>
      <c r="J44" s="397">
        <v>5</v>
      </c>
      <c r="K44" s="397">
        <v>0</v>
      </c>
      <c r="L44" s="397">
        <v>0</v>
      </c>
      <c r="M44" s="434" t="s">
        <v>714</v>
      </c>
      <c r="N44" s="1291"/>
    </row>
    <row r="45" spans="1:14" s="26" customFormat="1" ht="24.95" customHeight="1" thickBot="1">
      <c r="A45" s="1288"/>
      <c r="B45" s="431" t="s">
        <v>700</v>
      </c>
      <c r="C45" s="396">
        <v>2</v>
      </c>
      <c r="D45" s="396">
        <v>2</v>
      </c>
      <c r="E45" s="396">
        <v>2</v>
      </c>
      <c r="F45" s="396">
        <v>4</v>
      </c>
      <c r="G45" s="396">
        <v>6</v>
      </c>
      <c r="H45" s="396">
        <v>4</v>
      </c>
      <c r="I45" s="396">
        <v>5</v>
      </c>
      <c r="J45" s="396">
        <v>6</v>
      </c>
      <c r="K45" s="396">
        <v>4</v>
      </c>
      <c r="L45" s="396">
        <v>1</v>
      </c>
      <c r="M45" s="432" t="s">
        <v>715</v>
      </c>
      <c r="N45" s="1291"/>
    </row>
    <row r="46" spans="1:14" s="26" customFormat="1" ht="24.95" customHeight="1" thickBot="1">
      <c r="A46" s="1288"/>
      <c r="B46" s="433" t="s">
        <v>701</v>
      </c>
      <c r="C46" s="397">
        <v>2</v>
      </c>
      <c r="D46" s="397">
        <v>7</v>
      </c>
      <c r="E46" s="397">
        <v>1</v>
      </c>
      <c r="F46" s="397">
        <v>4</v>
      </c>
      <c r="G46" s="397">
        <v>0</v>
      </c>
      <c r="H46" s="397">
        <v>6</v>
      </c>
      <c r="I46" s="397">
        <v>2</v>
      </c>
      <c r="J46" s="397">
        <v>3</v>
      </c>
      <c r="K46" s="397">
        <v>0</v>
      </c>
      <c r="L46" s="397">
        <v>10</v>
      </c>
      <c r="M46" s="434" t="s">
        <v>841</v>
      </c>
      <c r="N46" s="1291"/>
    </row>
    <row r="47" spans="1:14" s="26" customFormat="1" ht="17.45" customHeight="1" thickBot="1">
      <c r="A47" s="1288"/>
      <c r="B47" s="431" t="s">
        <v>974</v>
      </c>
      <c r="C47" s="396" t="s">
        <v>449</v>
      </c>
      <c r="D47" s="396" t="s">
        <v>449</v>
      </c>
      <c r="E47" s="396" t="s">
        <v>449</v>
      </c>
      <c r="F47" s="396" t="s">
        <v>449</v>
      </c>
      <c r="G47" s="396">
        <v>1</v>
      </c>
      <c r="H47" s="396">
        <v>1</v>
      </c>
      <c r="I47" s="396">
        <v>0</v>
      </c>
      <c r="J47" s="396">
        <v>3</v>
      </c>
      <c r="K47" s="396">
        <v>0</v>
      </c>
      <c r="L47" s="396">
        <v>0</v>
      </c>
      <c r="M47" s="432" t="s">
        <v>1301</v>
      </c>
      <c r="N47" s="1291"/>
    </row>
    <row r="48" spans="1:14" s="865" customFormat="1" ht="17.45" customHeight="1" thickBot="1">
      <c r="A48" s="1288"/>
      <c r="B48" s="864" t="s">
        <v>1302</v>
      </c>
      <c r="C48" s="397" t="s">
        <v>449</v>
      </c>
      <c r="D48" s="397" t="s">
        <v>449</v>
      </c>
      <c r="E48" s="397" t="s">
        <v>449</v>
      </c>
      <c r="F48" s="397" t="s">
        <v>449</v>
      </c>
      <c r="G48" s="397" t="s">
        <v>449</v>
      </c>
      <c r="H48" s="397" t="s">
        <v>449</v>
      </c>
      <c r="I48" s="397" t="s">
        <v>449</v>
      </c>
      <c r="J48" s="397" t="s">
        <v>449</v>
      </c>
      <c r="K48" s="399">
        <v>0</v>
      </c>
      <c r="L48" s="399">
        <v>6</v>
      </c>
      <c r="M48" s="434" t="s">
        <v>1303</v>
      </c>
      <c r="N48" s="1291"/>
    </row>
    <row r="49" spans="1:14" s="869" customFormat="1" ht="24.95" customHeight="1" thickBot="1">
      <c r="A49" s="1288"/>
      <c r="B49" s="866" t="s">
        <v>1304</v>
      </c>
      <c r="C49" s="867" t="s">
        <v>449</v>
      </c>
      <c r="D49" s="867" t="s">
        <v>449</v>
      </c>
      <c r="E49" s="867">
        <v>1</v>
      </c>
      <c r="F49" s="867">
        <v>0</v>
      </c>
      <c r="G49" s="867">
        <v>1</v>
      </c>
      <c r="H49" s="867">
        <v>1</v>
      </c>
      <c r="I49" s="867">
        <v>0</v>
      </c>
      <c r="J49" s="867">
        <v>2</v>
      </c>
      <c r="K49" s="867">
        <v>0</v>
      </c>
      <c r="L49" s="867">
        <v>5</v>
      </c>
      <c r="M49" s="868" t="s">
        <v>1305</v>
      </c>
      <c r="N49" s="1291"/>
    </row>
    <row r="50" spans="1:14" s="26" customFormat="1" ht="17.45" customHeight="1">
      <c r="A50" s="1288"/>
      <c r="B50" s="440" t="s">
        <v>1306</v>
      </c>
      <c r="C50" s="399" t="s">
        <v>449</v>
      </c>
      <c r="D50" s="399" t="s">
        <v>449</v>
      </c>
      <c r="E50" s="399" t="s">
        <v>449</v>
      </c>
      <c r="F50" s="399" t="s">
        <v>449</v>
      </c>
      <c r="G50" s="399" t="s">
        <v>449</v>
      </c>
      <c r="H50" s="399" t="s">
        <v>449</v>
      </c>
      <c r="I50" s="399" t="s">
        <v>449</v>
      </c>
      <c r="J50" s="399" t="s">
        <v>449</v>
      </c>
      <c r="K50" s="399">
        <v>0</v>
      </c>
      <c r="L50" s="399">
        <v>1</v>
      </c>
      <c r="M50" s="441" t="s">
        <v>1307</v>
      </c>
      <c r="N50" s="1291"/>
    </row>
    <row r="51" spans="1:14" s="26" customFormat="1" ht="17.45" customHeight="1">
      <c r="A51" s="1289"/>
      <c r="B51" s="404" t="s">
        <v>28</v>
      </c>
      <c r="C51" s="405">
        <f t="shared" ref="C51:L51" si="1">SUM(C23:C50)</f>
        <v>418</v>
      </c>
      <c r="D51" s="405">
        <f t="shared" si="1"/>
        <v>389</v>
      </c>
      <c r="E51" s="405">
        <f t="shared" si="1"/>
        <v>600</v>
      </c>
      <c r="F51" s="405">
        <f t="shared" si="1"/>
        <v>390</v>
      </c>
      <c r="G51" s="405">
        <f t="shared" si="1"/>
        <v>639</v>
      </c>
      <c r="H51" s="405">
        <f t="shared" si="1"/>
        <v>459</v>
      </c>
      <c r="I51" s="405">
        <f t="shared" si="1"/>
        <v>621</v>
      </c>
      <c r="J51" s="405">
        <f t="shared" si="1"/>
        <v>363</v>
      </c>
      <c r="K51" s="405">
        <f t="shared" si="1"/>
        <v>718</v>
      </c>
      <c r="L51" s="405">
        <f t="shared" si="1"/>
        <v>272</v>
      </c>
      <c r="M51" s="406" t="s">
        <v>29</v>
      </c>
      <c r="N51" s="1292"/>
    </row>
    <row r="52" spans="1:14" s="26" customFormat="1" ht="17.45" customHeight="1" thickBot="1">
      <c r="A52" s="1277" t="s">
        <v>222</v>
      </c>
      <c r="B52" s="442" t="s">
        <v>221</v>
      </c>
      <c r="C52" s="403">
        <v>33</v>
      </c>
      <c r="D52" s="403">
        <v>25</v>
      </c>
      <c r="E52" s="403">
        <v>0</v>
      </c>
      <c r="F52" s="403">
        <v>0</v>
      </c>
      <c r="G52" s="403">
        <v>0</v>
      </c>
      <c r="H52" s="403">
        <v>0</v>
      </c>
      <c r="I52" s="403">
        <v>0</v>
      </c>
      <c r="J52" s="403">
        <v>0</v>
      </c>
      <c r="K52" s="403">
        <v>0</v>
      </c>
      <c r="L52" s="403">
        <v>0</v>
      </c>
      <c r="M52" s="443" t="s">
        <v>123</v>
      </c>
      <c r="N52" s="1279" t="s">
        <v>954</v>
      </c>
    </row>
    <row r="53" spans="1:14" s="26" customFormat="1" ht="17.45" customHeight="1" thickBot="1">
      <c r="A53" s="1270"/>
      <c r="B53" s="431" t="s">
        <v>1308</v>
      </c>
      <c r="C53" s="396">
        <v>1</v>
      </c>
      <c r="D53" s="396">
        <v>0</v>
      </c>
      <c r="E53" s="396">
        <v>0</v>
      </c>
      <c r="F53" s="396">
        <v>0</v>
      </c>
      <c r="G53" s="396">
        <v>0</v>
      </c>
      <c r="H53" s="396">
        <v>0</v>
      </c>
      <c r="I53" s="396">
        <v>0</v>
      </c>
      <c r="J53" s="396">
        <v>0</v>
      </c>
      <c r="K53" s="396">
        <v>2</v>
      </c>
      <c r="L53" s="396">
        <v>5</v>
      </c>
      <c r="M53" s="432" t="s">
        <v>1309</v>
      </c>
      <c r="N53" s="1273"/>
    </row>
    <row r="54" spans="1:14" s="26" customFormat="1" ht="17.45" customHeight="1" thickBot="1">
      <c r="A54" s="1270"/>
      <c r="B54" s="433" t="s">
        <v>154</v>
      </c>
      <c r="C54" s="397">
        <v>42</v>
      </c>
      <c r="D54" s="397">
        <v>32</v>
      </c>
      <c r="E54" s="397">
        <v>45</v>
      </c>
      <c r="F54" s="397">
        <v>45</v>
      </c>
      <c r="G54" s="397">
        <v>42</v>
      </c>
      <c r="H54" s="397">
        <v>34</v>
      </c>
      <c r="I54" s="397">
        <v>32</v>
      </c>
      <c r="J54" s="397">
        <v>21</v>
      </c>
      <c r="K54" s="397">
        <v>24</v>
      </c>
      <c r="L54" s="397">
        <v>13</v>
      </c>
      <c r="M54" s="434" t="s">
        <v>155</v>
      </c>
      <c r="N54" s="1273"/>
    </row>
    <row r="55" spans="1:14" s="26" customFormat="1" ht="17.45" customHeight="1" thickBot="1">
      <c r="A55" s="1270"/>
      <c r="B55" s="431" t="s">
        <v>716</v>
      </c>
      <c r="C55" s="396" t="s">
        <v>449</v>
      </c>
      <c r="D55" s="396" t="s">
        <v>449</v>
      </c>
      <c r="E55" s="396">
        <v>53</v>
      </c>
      <c r="F55" s="396">
        <v>39</v>
      </c>
      <c r="G55" s="396">
        <v>65</v>
      </c>
      <c r="H55" s="396">
        <v>43</v>
      </c>
      <c r="I55" s="396">
        <v>42</v>
      </c>
      <c r="J55" s="396">
        <v>24</v>
      </c>
      <c r="K55" s="396">
        <v>19</v>
      </c>
      <c r="L55" s="396">
        <v>18</v>
      </c>
      <c r="M55" s="432" t="s">
        <v>717</v>
      </c>
      <c r="N55" s="1273"/>
    </row>
    <row r="56" spans="1:14" s="26" customFormat="1" ht="17.45" customHeight="1" thickBot="1">
      <c r="A56" s="1270"/>
      <c r="B56" s="433" t="s">
        <v>1073</v>
      </c>
      <c r="C56" s="397">
        <v>0</v>
      </c>
      <c r="D56" s="397">
        <v>2</v>
      </c>
      <c r="E56" s="397">
        <v>5</v>
      </c>
      <c r="F56" s="397">
        <v>6</v>
      </c>
      <c r="G56" s="397">
        <v>5</v>
      </c>
      <c r="H56" s="397">
        <v>7</v>
      </c>
      <c r="I56" s="397">
        <v>6</v>
      </c>
      <c r="J56" s="397">
        <v>7</v>
      </c>
      <c r="K56" s="397">
        <v>5</v>
      </c>
      <c r="L56" s="397">
        <v>6</v>
      </c>
      <c r="M56" s="434" t="s">
        <v>1066</v>
      </c>
      <c r="N56" s="1273"/>
    </row>
    <row r="57" spans="1:14" s="26" customFormat="1" ht="24.95" customHeight="1" thickBot="1">
      <c r="A57" s="1270"/>
      <c r="B57" s="438" t="s">
        <v>1113</v>
      </c>
      <c r="C57" s="400">
        <v>1</v>
      </c>
      <c r="D57" s="400">
        <v>1</v>
      </c>
      <c r="E57" s="400">
        <v>8</v>
      </c>
      <c r="F57" s="400">
        <v>5</v>
      </c>
      <c r="G57" s="400">
        <v>9</v>
      </c>
      <c r="H57" s="400">
        <v>3</v>
      </c>
      <c r="I57" s="400">
        <v>5</v>
      </c>
      <c r="J57" s="400">
        <v>0</v>
      </c>
      <c r="K57" s="400">
        <v>10</v>
      </c>
      <c r="L57" s="400">
        <v>7</v>
      </c>
      <c r="M57" s="444" t="s">
        <v>718</v>
      </c>
      <c r="N57" s="1273"/>
    </row>
    <row r="58" spans="1:14" s="865" customFormat="1" ht="24.95" customHeight="1" thickBot="1">
      <c r="A58" s="1270"/>
      <c r="B58" s="440" t="s">
        <v>1310</v>
      </c>
      <c r="C58" s="399" t="s">
        <v>449</v>
      </c>
      <c r="D58" s="399" t="s">
        <v>449</v>
      </c>
      <c r="E58" s="399" t="s">
        <v>449</v>
      </c>
      <c r="F58" s="399" t="s">
        <v>449</v>
      </c>
      <c r="G58" s="399" t="s">
        <v>449</v>
      </c>
      <c r="H58" s="399" t="s">
        <v>449</v>
      </c>
      <c r="I58" s="399" t="s">
        <v>449</v>
      </c>
      <c r="J58" s="399" t="s">
        <v>449</v>
      </c>
      <c r="K58" s="399">
        <v>0</v>
      </c>
      <c r="L58" s="399">
        <v>1</v>
      </c>
      <c r="M58" s="441" t="s">
        <v>1311</v>
      </c>
      <c r="N58" s="1273"/>
    </row>
    <row r="59" spans="1:14" s="869" customFormat="1" ht="17.45" customHeight="1">
      <c r="A59" s="1271"/>
      <c r="B59" s="870" t="s">
        <v>28</v>
      </c>
      <c r="C59" s="871">
        <f t="shared" ref="C59:L59" si="2">SUM(C52:C58)</f>
        <v>77</v>
      </c>
      <c r="D59" s="871">
        <f t="shared" si="2"/>
        <v>60</v>
      </c>
      <c r="E59" s="871">
        <f t="shared" si="2"/>
        <v>111</v>
      </c>
      <c r="F59" s="871">
        <f t="shared" si="2"/>
        <v>95</v>
      </c>
      <c r="G59" s="871">
        <f t="shared" si="2"/>
        <v>121</v>
      </c>
      <c r="H59" s="871">
        <f t="shared" si="2"/>
        <v>87</v>
      </c>
      <c r="I59" s="871">
        <f t="shared" si="2"/>
        <v>85</v>
      </c>
      <c r="J59" s="871">
        <f t="shared" si="2"/>
        <v>52</v>
      </c>
      <c r="K59" s="871">
        <f t="shared" si="2"/>
        <v>60</v>
      </c>
      <c r="L59" s="871">
        <f t="shared" si="2"/>
        <v>50</v>
      </c>
      <c r="M59" s="872" t="s">
        <v>8</v>
      </c>
      <c r="N59" s="1274"/>
    </row>
    <row r="60" spans="1:14" s="865" customFormat="1" ht="17.45" customHeight="1" thickBot="1">
      <c r="A60" s="1269" t="s">
        <v>142</v>
      </c>
      <c r="B60" s="616" t="s">
        <v>220</v>
      </c>
      <c r="C60" s="617">
        <v>121</v>
      </c>
      <c r="D60" s="617">
        <v>34</v>
      </c>
      <c r="E60" s="617">
        <v>129</v>
      </c>
      <c r="F60" s="617">
        <v>27</v>
      </c>
      <c r="G60" s="617">
        <v>166</v>
      </c>
      <c r="H60" s="617">
        <v>27</v>
      </c>
      <c r="I60" s="617">
        <v>174</v>
      </c>
      <c r="J60" s="617">
        <v>42</v>
      </c>
      <c r="K60" s="617">
        <v>215</v>
      </c>
      <c r="L60" s="617">
        <v>24</v>
      </c>
      <c r="M60" s="618" t="s">
        <v>153</v>
      </c>
      <c r="N60" s="1272" t="s">
        <v>955</v>
      </c>
    </row>
    <row r="61" spans="1:14" s="869" customFormat="1" ht="17.45" customHeight="1" thickBot="1">
      <c r="A61" s="1270"/>
      <c r="B61" s="873" t="s">
        <v>719</v>
      </c>
      <c r="C61" s="874" t="s">
        <v>449</v>
      </c>
      <c r="D61" s="874" t="s">
        <v>449</v>
      </c>
      <c r="E61" s="874">
        <v>8</v>
      </c>
      <c r="F61" s="874">
        <v>1</v>
      </c>
      <c r="G61" s="874">
        <v>17</v>
      </c>
      <c r="H61" s="874">
        <v>1</v>
      </c>
      <c r="I61" s="874">
        <v>8</v>
      </c>
      <c r="J61" s="874">
        <v>3</v>
      </c>
      <c r="K61" s="874">
        <v>8</v>
      </c>
      <c r="L61" s="874">
        <v>3</v>
      </c>
      <c r="M61" s="875" t="s">
        <v>721</v>
      </c>
      <c r="N61" s="1273"/>
    </row>
    <row r="62" spans="1:14" s="865" customFormat="1" ht="17.45" customHeight="1" thickBot="1">
      <c r="A62" s="1270"/>
      <c r="B62" s="440" t="s">
        <v>720</v>
      </c>
      <c r="C62" s="399" t="s">
        <v>449</v>
      </c>
      <c r="D62" s="399" t="s">
        <v>449</v>
      </c>
      <c r="E62" s="399">
        <v>8</v>
      </c>
      <c r="F62" s="399">
        <v>2</v>
      </c>
      <c r="G62" s="399">
        <v>8</v>
      </c>
      <c r="H62" s="399">
        <v>2</v>
      </c>
      <c r="I62" s="399">
        <v>11</v>
      </c>
      <c r="J62" s="399">
        <v>0</v>
      </c>
      <c r="K62" s="399">
        <v>12</v>
      </c>
      <c r="L62" s="399">
        <v>2</v>
      </c>
      <c r="M62" s="441" t="s">
        <v>722</v>
      </c>
      <c r="N62" s="1273"/>
    </row>
    <row r="63" spans="1:14" s="869" customFormat="1" ht="17.45" customHeight="1">
      <c r="A63" s="1271"/>
      <c r="B63" s="870" t="s">
        <v>28</v>
      </c>
      <c r="C63" s="871">
        <f t="shared" ref="C63:D63" si="3">SUM(C60:C60)</f>
        <v>121</v>
      </c>
      <c r="D63" s="871">
        <f t="shared" si="3"/>
        <v>34</v>
      </c>
      <c r="E63" s="871">
        <f t="shared" ref="E63:L63" si="4">SUM(E60:E62)</f>
        <v>145</v>
      </c>
      <c r="F63" s="871">
        <f t="shared" si="4"/>
        <v>30</v>
      </c>
      <c r="G63" s="871">
        <f t="shared" si="4"/>
        <v>191</v>
      </c>
      <c r="H63" s="871">
        <f t="shared" si="4"/>
        <v>30</v>
      </c>
      <c r="I63" s="871">
        <f t="shared" si="4"/>
        <v>193</v>
      </c>
      <c r="J63" s="871">
        <f t="shared" si="4"/>
        <v>45</v>
      </c>
      <c r="K63" s="871">
        <f t="shared" si="4"/>
        <v>235</v>
      </c>
      <c r="L63" s="871">
        <f t="shared" si="4"/>
        <v>29</v>
      </c>
      <c r="M63" s="872" t="s">
        <v>29</v>
      </c>
      <c r="N63" s="1274"/>
    </row>
    <row r="64" spans="1:14" s="865" customFormat="1" ht="17.45" customHeight="1" thickBot="1">
      <c r="A64" s="1277" t="s">
        <v>219</v>
      </c>
      <c r="B64" s="442" t="s">
        <v>218</v>
      </c>
      <c r="C64" s="403">
        <v>8</v>
      </c>
      <c r="D64" s="403">
        <v>23</v>
      </c>
      <c r="E64" s="403">
        <v>9</v>
      </c>
      <c r="F64" s="403">
        <v>44</v>
      </c>
      <c r="G64" s="403">
        <v>8</v>
      </c>
      <c r="H64" s="403">
        <v>43</v>
      </c>
      <c r="I64" s="403">
        <v>11</v>
      </c>
      <c r="J64" s="403">
        <v>60</v>
      </c>
      <c r="K64" s="403">
        <v>10</v>
      </c>
      <c r="L64" s="403">
        <v>51</v>
      </c>
      <c r="M64" s="443" t="s">
        <v>217</v>
      </c>
      <c r="N64" s="1279" t="s">
        <v>956</v>
      </c>
    </row>
    <row r="65" spans="1:14" s="26" customFormat="1" ht="17.45" customHeight="1" thickBot="1">
      <c r="A65" s="1270"/>
      <c r="B65" s="873" t="s">
        <v>216</v>
      </c>
      <c r="C65" s="874">
        <v>12</v>
      </c>
      <c r="D65" s="874">
        <v>46</v>
      </c>
      <c r="E65" s="874">
        <v>5</v>
      </c>
      <c r="F65" s="874">
        <v>51</v>
      </c>
      <c r="G65" s="874">
        <v>9</v>
      </c>
      <c r="H65" s="874">
        <v>64</v>
      </c>
      <c r="I65" s="874">
        <v>12</v>
      </c>
      <c r="J65" s="874">
        <v>63</v>
      </c>
      <c r="K65" s="874">
        <v>13</v>
      </c>
      <c r="L65" s="874">
        <v>58</v>
      </c>
      <c r="M65" s="875" t="s">
        <v>215</v>
      </c>
      <c r="N65" s="1273"/>
    </row>
    <row r="66" spans="1:14" s="865" customFormat="1" ht="17.45" customHeight="1" thickBot="1">
      <c r="A66" s="1270"/>
      <c r="B66" s="433" t="s">
        <v>214</v>
      </c>
      <c r="C66" s="397">
        <v>5</v>
      </c>
      <c r="D66" s="397">
        <v>24</v>
      </c>
      <c r="E66" s="397">
        <v>5</v>
      </c>
      <c r="F66" s="397">
        <v>72</v>
      </c>
      <c r="G66" s="397">
        <v>4</v>
      </c>
      <c r="H66" s="397">
        <v>70</v>
      </c>
      <c r="I66" s="397">
        <v>1</v>
      </c>
      <c r="J66" s="397">
        <v>73</v>
      </c>
      <c r="K66" s="397">
        <v>3</v>
      </c>
      <c r="L66" s="397">
        <v>65</v>
      </c>
      <c r="M66" s="434" t="s">
        <v>213</v>
      </c>
      <c r="N66" s="1273"/>
    </row>
    <row r="67" spans="1:14" s="26" customFormat="1" ht="17.45" customHeight="1" thickBot="1">
      <c r="A67" s="1270"/>
      <c r="B67" s="873" t="s">
        <v>321</v>
      </c>
      <c r="C67" s="874">
        <v>5</v>
      </c>
      <c r="D67" s="874">
        <v>9</v>
      </c>
      <c r="E67" s="874">
        <v>9</v>
      </c>
      <c r="F67" s="874">
        <v>12</v>
      </c>
      <c r="G67" s="874">
        <v>14</v>
      </c>
      <c r="H67" s="874">
        <v>9</v>
      </c>
      <c r="I67" s="874">
        <v>12</v>
      </c>
      <c r="J67" s="874">
        <v>11</v>
      </c>
      <c r="K67" s="874">
        <v>12</v>
      </c>
      <c r="L67" s="874">
        <v>5</v>
      </c>
      <c r="M67" s="875" t="s">
        <v>408</v>
      </c>
      <c r="N67" s="1273"/>
    </row>
    <row r="68" spans="1:14" s="26" customFormat="1" ht="17.45" customHeight="1" thickBot="1">
      <c r="A68" s="1270"/>
      <c r="B68" s="433" t="s">
        <v>409</v>
      </c>
      <c r="C68" s="397">
        <v>6</v>
      </c>
      <c r="D68" s="397">
        <v>41</v>
      </c>
      <c r="E68" s="397">
        <v>9</v>
      </c>
      <c r="F68" s="397">
        <v>48</v>
      </c>
      <c r="G68" s="397">
        <v>18</v>
      </c>
      <c r="H68" s="397">
        <v>48</v>
      </c>
      <c r="I68" s="397">
        <v>22</v>
      </c>
      <c r="J68" s="397">
        <v>59</v>
      </c>
      <c r="K68" s="397">
        <v>16</v>
      </c>
      <c r="L68" s="397">
        <v>47</v>
      </c>
      <c r="M68" s="434" t="s">
        <v>412</v>
      </c>
      <c r="N68" s="1273"/>
    </row>
    <row r="69" spans="1:14" s="26" customFormat="1" ht="17.45" customHeight="1" thickBot="1">
      <c r="A69" s="1270"/>
      <c r="B69" s="873" t="s">
        <v>410</v>
      </c>
      <c r="C69" s="874">
        <v>7</v>
      </c>
      <c r="D69" s="874">
        <v>8</v>
      </c>
      <c r="E69" s="874">
        <v>8</v>
      </c>
      <c r="F69" s="874">
        <v>18</v>
      </c>
      <c r="G69" s="874">
        <v>12</v>
      </c>
      <c r="H69" s="874">
        <v>30</v>
      </c>
      <c r="I69" s="874">
        <v>4</v>
      </c>
      <c r="J69" s="874">
        <v>18</v>
      </c>
      <c r="K69" s="874">
        <v>12</v>
      </c>
      <c r="L69" s="874">
        <v>13</v>
      </c>
      <c r="M69" s="875" t="s">
        <v>413</v>
      </c>
      <c r="N69" s="1273"/>
    </row>
    <row r="70" spans="1:14" s="26" customFormat="1" ht="17.45" customHeight="1" thickBot="1">
      <c r="A70" s="1270"/>
      <c r="B70" s="433" t="s">
        <v>1074</v>
      </c>
      <c r="C70" s="397">
        <v>4</v>
      </c>
      <c r="D70" s="397">
        <v>9</v>
      </c>
      <c r="E70" s="397">
        <v>13</v>
      </c>
      <c r="F70" s="397">
        <v>29</v>
      </c>
      <c r="G70" s="397">
        <v>15</v>
      </c>
      <c r="H70" s="397">
        <v>34</v>
      </c>
      <c r="I70" s="397">
        <v>19</v>
      </c>
      <c r="J70" s="397">
        <v>30</v>
      </c>
      <c r="K70" s="397">
        <v>21</v>
      </c>
      <c r="L70" s="397">
        <v>29</v>
      </c>
      <c r="M70" s="434" t="s">
        <v>414</v>
      </c>
      <c r="N70" s="1273"/>
    </row>
    <row r="71" spans="1:14" s="26" customFormat="1" ht="17.45" customHeight="1" thickBot="1">
      <c r="A71" s="1270"/>
      <c r="B71" s="873" t="s">
        <v>411</v>
      </c>
      <c r="C71" s="874">
        <v>12</v>
      </c>
      <c r="D71" s="874">
        <v>16</v>
      </c>
      <c r="E71" s="874">
        <v>45</v>
      </c>
      <c r="F71" s="874">
        <v>24</v>
      </c>
      <c r="G71" s="874">
        <v>47</v>
      </c>
      <c r="H71" s="874">
        <v>15</v>
      </c>
      <c r="I71" s="874">
        <v>46</v>
      </c>
      <c r="J71" s="874">
        <v>13</v>
      </c>
      <c r="K71" s="874">
        <v>29</v>
      </c>
      <c r="L71" s="874">
        <v>13</v>
      </c>
      <c r="M71" s="875" t="s">
        <v>415</v>
      </c>
      <c r="N71" s="1273"/>
    </row>
    <row r="72" spans="1:14" s="26" customFormat="1" ht="17.45" customHeight="1" thickBot="1">
      <c r="A72" s="1270"/>
      <c r="B72" s="433" t="s">
        <v>1075</v>
      </c>
      <c r="C72" s="397">
        <v>3</v>
      </c>
      <c r="D72" s="397">
        <v>7</v>
      </c>
      <c r="E72" s="397">
        <v>2</v>
      </c>
      <c r="F72" s="397">
        <v>11</v>
      </c>
      <c r="G72" s="397">
        <v>1</v>
      </c>
      <c r="H72" s="397">
        <v>15</v>
      </c>
      <c r="I72" s="397">
        <v>0</v>
      </c>
      <c r="J72" s="397">
        <v>7</v>
      </c>
      <c r="K72" s="397">
        <v>3</v>
      </c>
      <c r="L72" s="397">
        <v>7</v>
      </c>
      <c r="M72" s="434" t="s">
        <v>416</v>
      </c>
      <c r="N72" s="1273"/>
    </row>
    <row r="73" spans="1:14" s="26" customFormat="1" ht="24.95" customHeight="1" thickBot="1">
      <c r="A73" s="1270"/>
      <c r="B73" s="873" t="s">
        <v>1076</v>
      </c>
      <c r="C73" s="874">
        <v>5</v>
      </c>
      <c r="D73" s="874">
        <v>18</v>
      </c>
      <c r="E73" s="874">
        <v>6</v>
      </c>
      <c r="F73" s="874">
        <v>15</v>
      </c>
      <c r="G73" s="874">
        <v>7</v>
      </c>
      <c r="H73" s="874">
        <v>16</v>
      </c>
      <c r="I73" s="874">
        <v>9</v>
      </c>
      <c r="J73" s="874">
        <v>11</v>
      </c>
      <c r="K73" s="874">
        <v>15</v>
      </c>
      <c r="L73" s="874">
        <v>4</v>
      </c>
      <c r="M73" s="875" t="s">
        <v>417</v>
      </c>
      <c r="N73" s="1273"/>
    </row>
    <row r="74" spans="1:14" s="26" customFormat="1" ht="24.95" customHeight="1" thickBot="1">
      <c r="A74" s="1270"/>
      <c r="B74" s="433" t="s">
        <v>453</v>
      </c>
      <c r="C74" s="397">
        <v>1</v>
      </c>
      <c r="D74" s="397">
        <v>4</v>
      </c>
      <c r="E74" s="397">
        <v>3</v>
      </c>
      <c r="F74" s="397">
        <v>10</v>
      </c>
      <c r="G74" s="397">
        <v>0</v>
      </c>
      <c r="H74" s="397">
        <v>7</v>
      </c>
      <c r="I74" s="397">
        <v>3</v>
      </c>
      <c r="J74" s="397">
        <v>3</v>
      </c>
      <c r="K74" s="397">
        <v>1</v>
      </c>
      <c r="L74" s="397">
        <v>1</v>
      </c>
      <c r="M74" s="434" t="s">
        <v>1067</v>
      </c>
      <c r="N74" s="1273"/>
    </row>
    <row r="75" spans="1:14" s="26" customFormat="1" ht="17.45" customHeight="1" thickBot="1">
      <c r="A75" s="1270"/>
      <c r="B75" s="873" t="s">
        <v>1078</v>
      </c>
      <c r="C75" s="874">
        <v>0</v>
      </c>
      <c r="D75" s="874">
        <v>6</v>
      </c>
      <c r="E75" s="874">
        <v>0</v>
      </c>
      <c r="F75" s="874">
        <v>5</v>
      </c>
      <c r="G75" s="874">
        <v>0</v>
      </c>
      <c r="H75" s="874">
        <v>7</v>
      </c>
      <c r="I75" s="874">
        <v>0</v>
      </c>
      <c r="J75" s="874">
        <v>7</v>
      </c>
      <c r="K75" s="874">
        <v>0</v>
      </c>
      <c r="L75" s="874">
        <v>4</v>
      </c>
      <c r="M75" s="875" t="s">
        <v>502</v>
      </c>
      <c r="N75" s="1273"/>
    </row>
    <row r="76" spans="1:14" s="26" customFormat="1" ht="24.95" customHeight="1" thickBot="1">
      <c r="A76" s="1270"/>
      <c r="B76" s="433" t="s">
        <v>503</v>
      </c>
      <c r="C76" s="397">
        <v>0</v>
      </c>
      <c r="D76" s="397">
        <v>4</v>
      </c>
      <c r="E76" s="397">
        <v>1</v>
      </c>
      <c r="F76" s="397">
        <v>7</v>
      </c>
      <c r="G76" s="397">
        <v>1</v>
      </c>
      <c r="H76" s="397">
        <v>6</v>
      </c>
      <c r="I76" s="397">
        <v>0</v>
      </c>
      <c r="J76" s="397">
        <v>12</v>
      </c>
      <c r="K76" s="397">
        <v>0</v>
      </c>
      <c r="L76" s="397">
        <v>3</v>
      </c>
      <c r="M76" s="434" t="s">
        <v>504</v>
      </c>
      <c r="N76" s="1273"/>
    </row>
    <row r="77" spans="1:14" s="26" customFormat="1" ht="17.45" customHeight="1" thickBot="1">
      <c r="A77" s="1270"/>
      <c r="B77" s="873" t="s">
        <v>522</v>
      </c>
      <c r="C77" s="874">
        <v>0</v>
      </c>
      <c r="D77" s="874">
        <v>5</v>
      </c>
      <c r="E77" s="874">
        <v>0</v>
      </c>
      <c r="F77" s="874">
        <v>5</v>
      </c>
      <c r="G77" s="874">
        <v>0</v>
      </c>
      <c r="H77" s="874">
        <v>10</v>
      </c>
      <c r="I77" s="874">
        <v>0</v>
      </c>
      <c r="J77" s="874">
        <v>12</v>
      </c>
      <c r="K77" s="874">
        <v>0</v>
      </c>
      <c r="L77" s="874">
        <v>10</v>
      </c>
      <c r="M77" s="875" t="s">
        <v>521</v>
      </c>
      <c r="N77" s="1273"/>
    </row>
    <row r="78" spans="1:14" s="26" customFormat="1" ht="17.45" customHeight="1" thickBot="1">
      <c r="A78" s="1270"/>
      <c r="B78" s="433" t="s">
        <v>524</v>
      </c>
      <c r="C78" s="397">
        <v>0</v>
      </c>
      <c r="D78" s="397">
        <v>2</v>
      </c>
      <c r="E78" s="397">
        <v>0</v>
      </c>
      <c r="F78" s="397">
        <v>4</v>
      </c>
      <c r="G78" s="397">
        <v>0</v>
      </c>
      <c r="H78" s="397">
        <v>7</v>
      </c>
      <c r="I78" s="397">
        <v>0</v>
      </c>
      <c r="J78" s="397">
        <v>10</v>
      </c>
      <c r="K78" s="397">
        <v>1</v>
      </c>
      <c r="L78" s="397">
        <v>5</v>
      </c>
      <c r="M78" s="434" t="s">
        <v>525</v>
      </c>
      <c r="N78" s="1273"/>
    </row>
    <row r="79" spans="1:14" s="26" customFormat="1" ht="17.45" customHeight="1" thickBot="1">
      <c r="A79" s="1270"/>
      <c r="B79" s="873" t="s">
        <v>523</v>
      </c>
      <c r="C79" s="874">
        <v>0</v>
      </c>
      <c r="D79" s="874">
        <v>0</v>
      </c>
      <c r="E79" s="874">
        <v>1</v>
      </c>
      <c r="F79" s="874">
        <v>0</v>
      </c>
      <c r="G79" s="874">
        <v>0</v>
      </c>
      <c r="H79" s="874">
        <v>1</v>
      </c>
      <c r="I79" s="874">
        <v>0</v>
      </c>
      <c r="J79" s="874">
        <v>0</v>
      </c>
      <c r="K79" s="874">
        <v>0</v>
      </c>
      <c r="L79" s="874">
        <v>0</v>
      </c>
      <c r="M79" s="875" t="s">
        <v>840</v>
      </c>
      <c r="N79" s="1273"/>
    </row>
    <row r="80" spans="1:14" s="26" customFormat="1" ht="17.45" customHeight="1" thickBot="1">
      <c r="A80" s="1270"/>
      <c r="B80" s="433" t="s">
        <v>599</v>
      </c>
      <c r="C80" s="397">
        <v>0</v>
      </c>
      <c r="D80" s="397">
        <v>1</v>
      </c>
      <c r="E80" s="397">
        <v>0</v>
      </c>
      <c r="F80" s="397">
        <v>1</v>
      </c>
      <c r="G80" s="397">
        <v>0</v>
      </c>
      <c r="H80" s="397">
        <v>0</v>
      </c>
      <c r="I80" s="397">
        <v>0</v>
      </c>
      <c r="J80" s="397">
        <v>1</v>
      </c>
      <c r="K80" s="397">
        <v>0</v>
      </c>
      <c r="L80" s="397">
        <v>2</v>
      </c>
      <c r="M80" s="434" t="s">
        <v>839</v>
      </c>
      <c r="N80" s="1273"/>
    </row>
    <row r="81" spans="1:18" s="26" customFormat="1" ht="17.45" customHeight="1" thickBot="1">
      <c r="A81" s="1270"/>
      <c r="B81" s="873" t="s">
        <v>723</v>
      </c>
      <c r="C81" s="874" t="s">
        <v>449</v>
      </c>
      <c r="D81" s="874" t="s">
        <v>449</v>
      </c>
      <c r="E81" s="874">
        <v>0</v>
      </c>
      <c r="F81" s="874">
        <v>1</v>
      </c>
      <c r="G81" s="874">
        <v>0</v>
      </c>
      <c r="H81" s="874">
        <v>0</v>
      </c>
      <c r="I81" s="874">
        <v>0</v>
      </c>
      <c r="J81" s="874">
        <v>0</v>
      </c>
      <c r="K81" s="874">
        <v>0</v>
      </c>
      <c r="L81" s="874">
        <v>0</v>
      </c>
      <c r="M81" s="875" t="s">
        <v>1082</v>
      </c>
      <c r="N81" s="1273"/>
    </row>
    <row r="82" spans="1:18" s="26" customFormat="1" ht="17.45" customHeight="1" thickBot="1">
      <c r="A82" s="1270"/>
      <c r="B82" s="433" t="s">
        <v>975</v>
      </c>
      <c r="C82" s="397" t="s">
        <v>449</v>
      </c>
      <c r="D82" s="397" t="s">
        <v>449</v>
      </c>
      <c r="E82" s="397" t="s">
        <v>449</v>
      </c>
      <c r="F82" s="397" t="s">
        <v>449</v>
      </c>
      <c r="G82" s="397">
        <v>0</v>
      </c>
      <c r="H82" s="397">
        <v>1</v>
      </c>
      <c r="I82" s="397">
        <v>0</v>
      </c>
      <c r="J82" s="397">
        <v>0</v>
      </c>
      <c r="K82" s="397">
        <v>0</v>
      </c>
      <c r="L82" s="397">
        <v>0</v>
      </c>
      <c r="M82" s="434" t="s">
        <v>977</v>
      </c>
      <c r="N82" s="1273"/>
    </row>
    <row r="83" spans="1:18" s="26" customFormat="1" ht="17.45" customHeight="1" thickBot="1">
      <c r="A83" s="1270"/>
      <c r="B83" s="873" t="s">
        <v>976</v>
      </c>
      <c r="C83" s="874" t="s">
        <v>449</v>
      </c>
      <c r="D83" s="874" t="s">
        <v>449</v>
      </c>
      <c r="E83" s="874" t="s">
        <v>449</v>
      </c>
      <c r="F83" s="874" t="s">
        <v>449</v>
      </c>
      <c r="G83" s="874">
        <v>0</v>
      </c>
      <c r="H83" s="874">
        <v>2</v>
      </c>
      <c r="I83" s="874">
        <v>0</v>
      </c>
      <c r="J83" s="874">
        <v>5</v>
      </c>
      <c r="K83" s="874">
        <v>0</v>
      </c>
      <c r="L83" s="874">
        <v>1</v>
      </c>
      <c r="M83" s="875" t="s">
        <v>978</v>
      </c>
      <c r="N83" s="1273"/>
    </row>
    <row r="84" spans="1:18" s="26" customFormat="1" ht="17.45" customHeight="1" thickBot="1">
      <c r="A84" s="1270"/>
      <c r="B84" s="433" t="s">
        <v>1077</v>
      </c>
      <c r="C84" s="397" t="s">
        <v>449</v>
      </c>
      <c r="D84" s="397" t="s">
        <v>449</v>
      </c>
      <c r="E84" s="397" t="s">
        <v>449</v>
      </c>
      <c r="F84" s="397" t="s">
        <v>449</v>
      </c>
      <c r="G84" s="397">
        <v>3</v>
      </c>
      <c r="H84" s="397">
        <v>0</v>
      </c>
      <c r="I84" s="397">
        <v>1</v>
      </c>
      <c r="J84" s="397">
        <v>0</v>
      </c>
      <c r="K84" s="397">
        <v>0</v>
      </c>
      <c r="L84" s="397">
        <v>1</v>
      </c>
      <c r="M84" s="434" t="s">
        <v>979</v>
      </c>
      <c r="N84" s="1273"/>
    </row>
    <row r="85" spans="1:18" s="26" customFormat="1" ht="17.45" customHeight="1" thickBot="1">
      <c r="A85" s="1270"/>
      <c r="B85" s="873" t="s">
        <v>1165</v>
      </c>
      <c r="C85" s="874" t="s">
        <v>449</v>
      </c>
      <c r="D85" s="874" t="s">
        <v>449</v>
      </c>
      <c r="E85" s="874" t="s">
        <v>449</v>
      </c>
      <c r="F85" s="874" t="s">
        <v>449</v>
      </c>
      <c r="G85" s="874" t="s">
        <v>449</v>
      </c>
      <c r="H85" s="874" t="s">
        <v>449</v>
      </c>
      <c r="I85" s="874">
        <v>0</v>
      </c>
      <c r="J85" s="874">
        <v>1</v>
      </c>
      <c r="K85" s="874">
        <v>0</v>
      </c>
      <c r="L85" s="874">
        <v>0</v>
      </c>
      <c r="M85" s="875" t="s">
        <v>1166</v>
      </c>
      <c r="N85" s="1273"/>
    </row>
    <row r="86" spans="1:18" s="26" customFormat="1" ht="17.45" customHeight="1" thickBot="1">
      <c r="A86" s="1270"/>
      <c r="B86" s="440" t="s">
        <v>1167</v>
      </c>
      <c r="C86" s="399" t="s">
        <v>449</v>
      </c>
      <c r="D86" s="399" t="s">
        <v>449</v>
      </c>
      <c r="E86" s="399" t="s">
        <v>449</v>
      </c>
      <c r="F86" s="399" t="s">
        <v>449</v>
      </c>
      <c r="G86" s="399" t="s">
        <v>449</v>
      </c>
      <c r="H86" s="399" t="s">
        <v>449</v>
      </c>
      <c r="I86" s="399">
        <v>0</v>
      </c>
      <c r="J86" s="399">
        <v>1</v>
      </c>
      <c r="K86" s="399">
        <v>1</v>
      </c>
      <c r="L86" s="399">
        <v>1</v>
      </c>
      <c r="M86" s="441" t="s">
        <v>1168</v>
      </c>
      <c r="N86" s="1273"/>
    </row>
    <row r="87" spans="1:18" s="26" customFormat="1" ht="17.45" customHeight="1" thickBot="1">
      <c r="A87" s="1270"/>
      <c r="B87" s="866" t="s">
        <v>1312</v>
      </c>
      <c r="C87" s="867" t="s">
        <v>449</v>
      </c>
      <c r="D87" s="867" t="s">
        <v>449</v>
      </c>
      <c r="E87" s="867" t="s">
        <v>449</v>
      </c>
      <c r="F87" s="867" t="s">
        <v>449</v>
      </c>
      <c r="G87" s="867" t="s">
        <v>449</v>
      </c>
      <c r="H87" s="867" t="s">
        <v>449</v>
      </c>
      <c r="I87" s="867" t="s">
        <v>449</v>
      </c>
      <c r="J87" s="867" t="s">
        <v>449</v>
      </c>
      <c r="K87" s="867">
        <v>0</v>
      </c>
      <c r="L87" s="867">
        <v>1</v>
      </c>
      <c r="M87" s="868" t="s">
        <v>1313</v>
      </c>
      <c r="N87" s="1273"/>
      <c r="P87" s="26">
        <v>15</v>
      </c>
    </row>
    <row r="88" spans="1:18" s="26" customFormat="1" ht="17.45" customHeight="1">
      <c r="A88" s="1278"/>
      <c r="B88" s="785" t="s">
        <v>28</v>
      </c>
      <c r="C88" s="408">
        <f t="shared" ref="C88:L88" si="5">SUM(C64:C87)</f>
        <v>68</v>
      </c>
      <c r="D88" s="408">
        <f t="shared" si="5"/>
        <v>223</v>
      </c>
      <c r="E88" s="408">
        <f t="shared" si="5"/>
        <v>116</v>
      </c>
      <c r="F88" s="408">
        <f t="shared" si="5"/>
        <v>357</v>
      </c>
      <c r="G88" s="408">
        <f t="shared" si="5"/>
        <v>139</v>
      </c>
      <c r="H88" s="408">
        <f t="shared" si="5"/>
        <v>385</v>
      </c>
      <c r="I88" s="408">
        <f t="shared" si="5"/>
        <v>140</v>
      </c>
      <c r="J88" s="408">
        <f t="shared" si="5"/>
        <v>397</v>
      </c>
      <c r="K88" s="408">
        <f t="shared" si="5"/>
        <v>137</v>
      </c>
      <c r="L88" s="408">
        <f t="shared" si="5"/>
        <v>321</v>
      </c>
      <c r="M88" s="786" t="s">
        <v>29</v>
      </c>
      <c r="N88" s="1280"/>
      <c r="P88" s="26">
        <v>94</v>
      </c>
      <c r="R88" s="26">
        <v>17</v>
      </c>
    </row>
    <row r="89" spans="1:18" s="26" customFormat="1" ht="17.45" customHeight="1" thickBot="1">
      <c r="A89" s="1269" t="s">
        <v>212</v>
      </c>
      <c r="B89" s="876" t="s">
        <v>211</v>
      </c>
      <c r="C89" s="877">
        <v>111</v>
      </c>
      <c r="D89" s="877">
        <v>77</v>
      </c>
      <c r="E89" s="877">
        <v>179</v>
      </c>
      <c r="F89" s="877">
        <v>84</v>
      </c>
      <c r="G89" s="877">
        <v>163</v>
      </c>
      <c r="H89" s="877">
        <v>67</v>
      </c>
      <c r="I89" s="877">
        <v>158</v>
      </c>
      <c r="J89" s="877">
        <v>69</v>
      </c>
      <c r="K89" s="877">
        <v>179</v>
      </c>
      <c r="L89" s="877">
        <v>75</v>
      </c>
      <c r="M89" s="878" t="s">
        <v>210</v>
      </c>
      <c r="N89" s="1272" t="s">
        <v>957</v>
      </c>
      <c r="P89" s="26">
        <v>3</v>
      </c>
      <c r="R89" s="26">
        <v>28</v>
      </c>
    </row>
    <row r="90" spans="1:18" s="26" customFormat="1" ht="17.45" customHeight="1" thickBot="1">
      <c r="A90" s="1270"/>
      <c r="B90" s="433" t="s">
        <v>209</v>
      </c>
      <c r="C90" s="397">
        <v>71</v>
      </c>
      <c r="D90" s="397">
        <v>20</v>
      </c>
      <c r="E90" s="397">
        <v>154</v>
      </c>
      <c r="F90" s="397">
        <v>39</v>
      </c>
      <c r="G90" s="397">
        <v>152</v>
      </c>
      <c r="H90" s="397">
        <v>34</v>
      </c>
      <c r="I90" s="397">
        <v>120</v>
      </c>
      <c r="J90" s="397">
        <v>32</v>
      </c>
      <c r="K90" s="397">
        <v>138</v>
      </c>
      <c r="L90" s="397">
        <v>30</v>
      </c>
      <c r="M90" s="434" t="s">
        <v>208</v>
      </c>
      <c r="N90" s="1273"/>
      <c r="P90" s="26">
        <v>19</v>
      </c>
    </row>
    <row r="91" spans="1:18" s="26" customFormat="1" ht="17.45" customHeight="1" thickBot="1">
      <c r="A91" s="1270"/>
      <c r="B91" s="873" t="s">
        <v>724</v>
      </c>
      <c r="C91" s="874">
        <v>57</v>
      </c>
      <c r="D91" s="874">
        <v>23</v>
      </c>
      <c r="E91" s="874">
        <v>142</v>
      </c>
      <c r="F91" s="874">
        <v>50</v>
      </c>
      <c r="G91" s="874">
        <v>153</v>
      </c>
      <c r="H91" s="874">
        <v>43</v>
      </c>
      <c r="I91" s="874">
        <v>131</v>
      </c>
      <c r="J91" s="874">
        <v>45</v>
      </c>
      <c r="K91" s="874">
        <v>106</v>
      </c>
      <c r="L91" s="874">
        <v>22</v>
      </c>
      <c r="M91" s="875" t="s">
        <v>725</v>
      </c>
      <c r="N91" s="1273"/>
    </row>
    <row r="92" spans="1:18" s="26" customFormat="1" ht="17.45" customHeight="1" thickBot="1">
      <c r="A92" s="1270"/>
      <c r="B92" s="433" t="s">
        <v>1079</v>
      </c>
      <c r="C92" s="397">
        <v>0</v>
      </c>
      <c r="D92" s="397">
        <v>1</v>
      </c>
      <c r="E92" s="397">
        <v>15</v>
      </c>
      <c r="F92" s="397">
        <v>14</v>
      </c>
      <c r="G92" s="397">
        <v>9</v>
      </c>
      <c r="H92" s="397">
        <v>12</v>
      </c>
      <c r="I92" s="397">
        <v>11</v>
      </c>
      <c r="J92" s="397">
        <v>16</v>
      </c>
      <c r="K92" s="397">
        <v>22</v>
      </c>
      <c r="L92" s="397">
        <v>25</v>
      </c>
      <c r="M92" s="434" t="s">
        <v>600</v>
      </c>
      <c r="N92" s="1273"/>
    </row>
    <row r="93" spans="1:18" s="26" customFormat="1" ht="17.45" customHeight="1" thickBot="1">
      <c r="A93" s="1270"/>
      <c r="B93" s="873" t="s">
        <v>601</v>
      </c>
      <c r="C93" s="874">
        <v>66</v>
      </c>
      <c r="D93" s="874">
        <v>45</v>
      </c>
      <c r="E93" s="874">
        <v>89</v>
      </c>
      <c r="F93" s="874">
        <v>47</v>
      </c>
      <c r="G93" s="874">
        <v>78</v>
      </c>
      <c r="H93" s="874">
        <v>37</v>
      </c>
      <c r="I93" s="874">
        <v>66</v>
      </c>
      <c r="J93" s="874">
        <v>40</v>
      </c>
      <c r="K93" s="874">
        <v>58</v>
      </c>
      <c r="L93" s="874">
        <v>38</v>
      </c>
      <c r="M93" s="875" t="s">
        <v>602</v>
      </c>
      <c r="N93" s="1273"/>
    </row>
    <row r="94" spans="1:18" s="26" customFormat="1" ht="17.45" customHeight="1" thickBot="1">
      <c r="A94" s="1270"/>
      <c r="B94" s="433" t="s">
        <v>1081</v>
      </c>
      <c r="C94" s="397">
        <v>6</v>
      </c>
      <c r="D94" s="397">
        <v>8</v>
      </c>
      <c r="E94" s="397">
        <v>9</v>
      </c>
      <c r="F94" s="397">
        <v>7</v>
      </c>
      <c r="G94" s="397">
        <v>9</v>
      </c>
      <c r="H94" s="397">
        <v>21</v>
      </c>
      <c r="I94" s="397">
        <v>3</v>
      </c>
      <c r="J94" s="397">
        <v>8</v>
      </c>
      <c r="K94" s="397">
        <v>15</v>
      </c>
      <c r="L94" s="397">
        <v>14</v>
      </c>
      <c r="M94" s="434" t="s">
        <v>603</v>
      </c>
      <c r="N94" s="1273"/>
    </row>
    <row r="95" spans="1:18" s="26" customFormat="1" ht="17.45" customHeight="1" thickBot="1">
      <c r="A95" s="1270"/>
      <c r="B95" s="873" t="s">
        <v>604</v>
      </c>
      <c r="C95" s="874">
        <v>0</v>
      </c>
      <c r="D95" s="874">
        <v>11</v>
      </c>
      <c r="E95" s="874">
        <v>4</v>
      </c>
      <c r="F95" s="874">
        <v>6</v>
      </c>
      <c r="G95" s="874">
        <v>2</v>
      </c>
      <c r="H95" s="874">
        <v>8</v>
      </c>
      <c r="I95" s="874">
        <v>1</v>
      </c>
      <c r="J95" s="874">
        <v>5</v>
      </c>
      <c r="K95" s="874">
        <v>5</v>
      </c>
      <c r="L95" s="874">
        <v>11</v>
      </c>
      <c r="M95" s="875" t="s">
        <v>605</v>
      </c>
      <c r="N95" s="1273"/>
    </row>
    <row r="96" spans="1:18" s="26" customFormat="1" ht="17.45" customHeight="1" thickBot="1">
      <c r="A96" s="1270"/>
      <c r="B96" s="440" t="s">
        <v>980</v>
      </c>
      <c r="C96" s="399" t="s">
        <v>449</v>
      </c>
      <c r="D96" s="399" t="s">
        <v>449</v>
      </c>
      <c r="E96" s="399" t="s">
        <v>449</v>
      </c>
      <c r="F96" s="399" t="s">
        <v>449</v>
      </c>
      <c r="G96" s="399">
        <v>6</v>
      </c>
      <c r="H96" s="399">
        <v>15</v>
      </c>
      <c r="I96" s="399">
        <v>5</v>
      </c>
      <c r="J96" s="399">
        <v>6</v>
      </c>
      <c r="K96" s="399">
        <v>5</v>
      </c>
      <c r="L96" s="399">
        <v>15</v>
      </c>
      <c r="M96" s="441" t="s">
        <v>981</v>
      </c>
      <c r="N96" s="1273"/>
    </row>
    <row r="97" spans="1:14" s="26" customFormat="1" ht="17.45" customHeight="1">
      <c r="A97" s="1271"/>
      <c r="B97" s="870" t="s">
        <v>28</v>
      </c>
      <c r="C97" s="871">
        <f t="shared" ref="C97:L97" si="6">SUM(C89:C96)</f>
        <v>311</v>
      </c>
      <c r="D97" s="871">
        <f t="shared" si="6"/>
        <v>185</v>
      </c>
      <c r="E97" s="871">
        <f t="shared" si="6"/>
        <v>592</v>
      </c>
      <c r="F97" s="871">
        <f t="shared" si="6"/>
        <v>247</v>
      </c>
      <c r="G97" s="871">
        <f t="shared" si="6"/>
        <v>572</v>
      </c>
      <c r="H97" s="871">
        <f t="shared" si="6"/>
        <v>237</v>
      </c>
      <c r="I97" s="871">
        <f t="shared" si="6"/>
        <v>495</v>
      </c>
      <c r="J97" s="871">
        <f t="shared" si="6"/>
        <v>221</v>
      </c>
      <c r="K97" s="871">
        <f t="shared" si="6"/>
        <v>528</v>
      </c>
      <c r="L97" s="871">
        <f t="shared" si="6"/>
        <v>230</v>
      </c>
      <c r="M97" s="872" t="s">
        <v>29</v>
      </c>
      <c r="N97" s="1274"/>
    </row>
    <row r="98" spans="1:14" s="26" customFormat="1" ht="17.45" customHeight="1" thickBot="1">
      <c r="A98" s="1277" t="s">
        <v>726</v>
      </c>
      <c r="B98" s="442" t="s">
        <v>727</v>
      </c>
      <c r="C98" s="451" t="s">
        <v>449</v>
      </c>
      <c r="D98" s="451" t="s">
        <v>449</v>
      </c>
      <c r="E98" s="451">
        <v>1</v>
      </c>
      <c r="F98" s="451">
        <v>30</v>
      </c>
      <c r="G98" s="451">
        <v>2</v>
      </c>
      <c r="H98" s="451">
        <v>22</v>
      </c>
      <c r="I98" s="451">
        <v>4</v>
      </c>
      <c r="J98" s="451">
        <v>38</v>
      </c>
      <c r="K98" s="451">
        <v>4</v>
      </c>
      <c r="L98" s="451">
        <v>30</v>
      </c>
      <c r="M98" s="443" t="s">
        <v>730</v>
      </c>
      <c r="N98" s="1279" t="s">
        <v>958</v>
      </c>
    </row>
    <row r="99" spans="1:14" s="26" customFormat="1" ht="17.45" customHeight="1" thickBot="1">
      <c r="A99" s="1270"/>
      <c r="B99" s="873" t="s">
        <v>728</v>
      </c>
      <c r="C99" s="874" t="s">
        <v>449</v>
      </c>
      <c r="D99" s="874" t="s">
        <v>449</v>
      </c>
      <c r="E99" s="874">
        <v>2</v>
      </c>
      <c r="F99" s="874">
        <v>15</v>
      </c>
      <c r="G99" s="874">
        <v>4</v>
      </c>
      <c r="H99" s="874">
        <v>22</v>
      </c>
      <c r="I99" s="874">
        <v>4</v>
      </c>
      <c r="J99" s="874">
        <v>25</v>
      </c>
      <c r="K99" s="874">
        <v>3</v>
      </c>
      <c r="L99" s="874">
        <v>28</v>
      </c>
      <c r="M99" s="875" t="s">
        <v>731</v>
      </c>
      <c r="N99" s="1273"/>
    </row>
    <row r="100" spans="1:14" s="26" customFormat="1" ht="17.45" customHeight="1" thickBot="1">
      <c r="A100" s="1270"/>
      <c r="B100" s="433" t="s">
        <v>729</v>
      </c>
      <c r="C100" s="435" t="s">
        <v>449</v>
      </c>
      <c r="D100" s="435" t="s">
        <v>449</v>
      </c>
      <c r="E100" s="435">
        <v>4</v>
      </c>
      <c r="F100" s="435">
        <v>20</v>
      </c>
      <c r="G100" s="435">
        <v>4</v>
      </c>
      <c r="H100" s="435">
        <v>33</v>
      </c>
      <c r="I100" s="435">
        <v>11</v>
      </c>
      <c r="J100" s="435">
        <v>16</v>
      </c>
      <c r="K100" s="435">
        <v>9</v>
      </c>
      <c r="L100" s="435">
        <v>17</v>
      </c>
      <c r="M100" s="434" t="s">
        <v>835</v>
      </c>
      <c r="N100" s="1273"/>
    </row>
    <row r="101" spans="1:14" s="26" customFormat="1" ht="17.45" customHeight="1" thickBot="1">
      <c r="A101" s="1270"/>
      <c r="B101" s="873" t="s">
        <v>732</v>
      </c>
      <c r="C101" s="874" t="s">
        <v>449</v>
      </c>
      <c r="D101" s="874" t="s">
        <v>449</v>
      </c>
      <c r="E101" s="874">
        <v>0</v>
      </c>
      <c r="F101" s="874">
        <v>2</v>
      </c>
      <c r="G101" s="874">
        <v>3</v>
      </c>
      <c r="H101" s="874">
        <v>7</v>
      </c>
      <c r="I101" s="874">
        <v>5</v>
      </c>
      <c r="J101" s="874">
        <v>3</v>
      </c>
      <c r="K101" s="874">
        <v>4</v>
      </c>
      <c r="L101" s="874">
        <v>5</v>
      </c>
      <c r="M101" s="875" t="s">
        <v>834</v>
      </c>
      <c r="N101" s="1273"/>
    </row>
    <row r="102" spans="1:14" s="26" customFormat="1" ht="17.45" customHeight="1" thickBot="1">
      <c r="A102" s="1270"/>
      <c r="B102" s="440" t="s">
        <v>733</v>
      </c>
      <c r="C102" s="450" t="s">
        <v>449</v>
      </c>
      <c r="D102" s="450" t="s">
        <v>449</v>
      </c>
      <c r="E102" s="450">
        <v>1</v>
      </c>
      <c r="F102" s="450">
        <v>2</v>
      </c>
      <c r="G102" s="450">
        <v>2</v>
      </c>
      <c r="H102" s="450">
        <v>8</v>
      </c>
      <c r="I102" s="450">
        <v>0</v>
      </c>
      <c r="J102" s="450">
        <v>9</v>
      </c>
      <c r="K102" s="450">
        <v>0</v>
      </c>
      <c r="L102" s="450">
        <v>10</v>
      </c>
      <c r="M102" s="441" t="s">
        <v>833</v>
      </c>
      <c r="N102" s="1273"/>
    </row>
    <row r="103" spans="1:14" s="26" customFormat="1" ht="17.45" customHeight="1">
      <c r="A103" s="1271"/>
      <c r="B103" s="870" t="s">
        <v>28</v>
      </c>
      <c r="C103" s="879">
        <v>0</v>
      </c>
      <c r="D103" s="879">
        <v>0</v>
      </c>
      <c r="E103" s="879">
        <f t="shared" ref="E103:L103" si="7">SUM(E98:E102)</f>
        <v>8</v>
      </c>
      <c r="F103" s="879">
        <f t="shared" si="7"/>
        <v>69</v>
      </c>
      <c r="G103" s="879">
        <f t="shared" si="7"/>
        <v>15</v>
      </c>
      <c r="H103" s="879">
        <f t="shared" si="7"/>
        <v>92</v>
      </c>
      <c r="I103" s="879">
        <f t="shared" si="7"/>
        <v>24</v>
      </c>
      <c r="J103" s="879">
        <f t="shared" si="7"/>
        <v>91</v>
      </c>
      <c r="K103" s="879">
        <f t="shared" si="7"/>
        <v>20</v>
      </c>
      <c r="L103" s="879">
        <f t="shared" si="7"/>
        <v>90</v>
      </c>
      <c r="M103" s="872" t="s">
        <v>29</v>
      </c>
      <c r="N103" s="1274"/>
    </row>
    <row r="104" spans="1:14" s="26" customFormat="1" ht="17.45" customHeight="1" thickBot="1">
      <c r="A104" s="1269" t="s">
        <v>442</v>
      </c>
      <c r="B104" s="616" t="s">
        <v>832</v>
      </c>
      <c r="C104" s="617">
        <v>1</v>
      </c>
      <c r="D104" s="617">
        <v>24</v>
      </c>
      <c r="E104" s="617">
        <v>3</v>
      </c>
      <c r="F104" s="617">
        <v>21</v>
      </c>
      <c r="G104" s="617">
        <v>0</v>
      </c>
      <c r="H104" s="617">
        <v>23</v>
      </c>
      <c r="I104" s="617">
        <v>3</v>
      </c>
      <c r="J104" s="617">
        <v>19</v>
      </c>
      <c r="K104" s="617">
        <v>0</v>
      </c>
      <c r="L104" s="617">
        <v>21</v>
      </c>
      <c r="M104" s="618" t="s">
        <v>836</v>
      </c>
      <c r="N104" s="1272" t="s">
        <v>959</v>
      </c>
    </row>
    <row r="105" spans="1:14" s="26" customFormat="1" ht="17.45" customHeight="1" thickBot="1">
      <c r="A105" s="1270"/>
      <c r="B105" s="873" t="s">
        <v>1080</v>
      </c>
      <c r="C105" s="874">
        <v>0</v>
      </c>
      <c r="D105" s="874">
        <v>7</v>
      </c>
      <c r="E105" s="874">
        <v>3</v>
      </c>
      <c r="F105" s="874">
        <v>14</v>
      </c>
      <c r="G105" s="874">
        <v>4</v>
      </c>
      <c r="H105" s="874">
        <v>14</v>
      </c>
      <c r="I105" s="874">
        <v>0</v>
      </c>
      <c r="J105" s="874">
        <v>10</v>
      </c>
      <c r="K105" s="874">
        <v>1</v>
      </c>
      <c r="L105" s="874">
        <v>10</v>
      </c>
      <c r="M105" s="875" t="s">
        <v>418</v>
      </c>
      <c r="N105" s="1273"/>
    </row>
    <row r="106" spans="1:14" s="26" customFormat="1" ht="17.45" customHeight="1" thickBot="1">
      <c r="A106" s="1270"/>
      <c r="B106" s="440" t="s">
        <v>501</v>
      </c>
      <c r="C106" s="399">
        <v>0</v>
      </c>
      <c r="D106" s="399">
        <v>6</v>
      </c>
      <c r="E106" s="399">
        <v>0</v>
      </c>
      <c r="F106" s="399">
        <v>8</v>
      </c>
      <c r="G106" s="399">
        <v>2</v>
      </c>
      <c r="H106" s="399">
        <v>5</v>
      </c>
      <c r="I106" s="399">
        <v>0</v>
      </c>
      <c r="J106" s="399">
        <v>6</v>
      </c>
      <c r="K106" s="399">
        <v>0</v>
      </c>
      <c r="L106" s="399">
        <v>10</v>
      </c>
      <c r="M106" s="441" t="s">
        <v>837</v>
      </c>
      <c r="N106" s="1273"/>
    </row>
    <row r="107" spans="1:14" ht="17.45" customHeight="1" thickBot="1">
      <c r="A107" s="1270"/>
      <c r="B107" s="866" t="s">
        <v>1169</v>
      </c>
      <c r="C107" s="867" t="s">
        <v>449</v>
      </c>
      <c r="D107" s="867" t="s">
        <v>449</v>
      </c>
      <c r="E107" s="867" t="s">
        <v>449</v>
      </c>
      <c r="F107" s="867" t="s">
        <v>449</v>
      </c>
      <c r="G107" s="867" t="s">
        <v>449</v>
      </c>
      <c r="H107" s="867" t="s">
        <v>449</v>
      </c>
      <c r="I107" s="867">
        <v>0</v>
      </c>
      <c r="J107" s="867">
        <v>1</v>
      </c>
      <c r="K107" s="867">
        <v>0</v>
      </c>
      <c r="L107" s="867">
        <v>0</v>
      </c>
      <c r="M107" s="868" t="s">
        <v>1170</v>
      </c>
      <c r="N107" s="1273"/>
    </row>
    <row r="108" spans="1:14" ht="17.45" customHeight="1">
      <c r="A108" s="1271"/>
      <c r="B108" s="785" t="s">
        <v>28</v>
      </c>
      <c r="C108" s="408">
        <f t="shared" ref="C108:L108" si="8">SUM(C104:C107)</f>
        <v>1</v>
      </c>
      <c r="D108" s="408">
        <f t="shared" si="8"/>
        <v>37</v>
      </c>
      <c r="E108" s="408">
        <f t="shared" si="8"/>
        <v>6</v>
      </c>
      <c r="F108" s="408">
        <f t="shared" si="8"/>
        <v>43</v>
      </c>
      <c r="G108" s="408">
        <f t="shared" si="8"/>
        <v>6</v>
      </c>
      <c r="H108" s="408">
        <f t="shared" si="8"/>
        <v>42</v>
      </c>
      <c r="I108" s="408">
        <f t="shared" si="8"/>
        <v>3</v>
      </c>
      <c r="J108" s="408">
        <f t="shared" si="8"/>
        <v>36</v>
      </c>
      <c r="K108" s="408">
        <f t="shared" si="8"/>
        <v>1</v>
      </c>
      <c r="L108" s="408">
        <f t="shared" si="8"/>
        <v>41</v>
      </c>
      <c r="M108" s="786" t="s">
        <v>29</v>
      </c>
      <c r="N108" s="1274"/>
    </row>
    <row r="109" spans="1:14" ht="17.45" customHeight="1">
      <c r="A109" s="1275" t="s">
        <v>419</v>
      </c>
      <c r="B109" s="1275"/>
      <c r="C109" s="805">
        <v>196</v>
      </c>
      <c r="D109" s="805">
        <v>0</v>
      </c>
      <c r="E109" s="805">
        <v>663</v>
      </c>
      <c r="F109" s="805">
        <v>3</v>
      </c>
      <c r="G109" s="805">
        <v>841</v>
      </c>
      <c r="H109" s="805">
        <v>11</v>
      </c>
      <c r="I109" s="805">
        <v>788</v>
      </c>
      <c r="J109" s="805">
        <v>16</v>
      </c>
      <c r="K109" s="805">
        <v>756</v>
      </c>
      <c r="L109" s="805">
        <v>44</v>
      </c>
      <c r="M109" s="1264" t="s">
        <v>420</v>
      </c>
      <c r="N109" s="1264"/>
    </row>
    <row r="110" spans="1:14" ht="17.45" customHeight="1">
      <c r="A110" s="1276" t="s">
        <v>1065</v>
      </c>
      <c r="B110" s="1276"/>
      <c r="C110" s="806">
        <v>0</v>
      </c>
      <c r="D110" s="806">
        <v>0</v>
      </c>
      <c r="E110" s="806">
        <v>0</v>
      </c>
      <c r="F110" s="806">
        <v>0</v>
      </c>
      <c r="G110" s="806">
        <v>20</v>
      </c>
      <c r="H110" s="806">
        <v>1</v>
      </c>
      <c r="I110" s="806">
        <v>20</v>
      </c>
      <c r="J110" s="806">
        <v>1</v>
      </c>
      <c r="K110" s="806">
        <v>31</v>
      </c>
      <c r="L110" s="806">
        <v>1</v>
      </c>
      <c r="M110" s="1266" t="s">
        <v>982</v>
      </c>
      <c r="N110" s="1266"/>
    </row>
    <row r="111" spans="1:14" ht="17.45" customHeight="1">
      <c r="A111" s="1263" t="s">
        <v>1286</v>
      </c>
      <c r="B111" s="1263"/>
      <c r="C111" s="807" t="s">
        <v>1314</v>
      </c>
      <c r="D111" s="807" t="s">
        <v>1315</v>
      </c>
      <c r="E111" s="807" t="s">
        <v>1316</v>
      </c>
      <c r="F111" s="807" t="s">
        <v>1317</v>
      </c>
      <c r="G111" s="807" t="s">
        <v>1318</v>
      </c>
      <c r="H111" s="807" t="s">
        <v>1319</v>
      </c>
      <c r="I111" s="807" t="s">
        <v>1320</v>
      </c>
      <c r="J111" s="807" t="s">
        <v>1321</v>
      </c>
      <c r="K111" s="808">
        <v>32</v>
      </c>
      <c r="L111" s="805">
        <v>45</v>
      </c>
      <c r="M111" s="1264" t="s">
        <v>1287</v>
      </c>
      <c r="N111" s="1264"/>
    </row>
    <row r="112" spans="1:14" ht="24.95" customHeight="1">
      <c r="A112" s="1265" t="s">
        <v>1288</v>
      </c>
      <c r="B112" s="1265"/>
      <c r="C112" s="809">
        <v>0</v>
      </c>
      <c r="D112" s="809">
        <v>0</v>
      </c>
      <c r="E112" s="809">
        <v>0</v>
      </c>
      <c r="F112" s="809">
        <v>0</v>
      </c>
      <c r="G112" s="809">
        <v>0</v>
      </c>
      <c r="H112" s="809">
        <v>0</v>
      </c>
      <c r="I112" s="809">
        <v>0</v>
      </c>
      <c r="J112" s="809">
        <v>0</v>
      </c>
      <c r="K112" s="810">
        <v>15</v>
      </c>
      <c r="L112" s="806">
        <v>10</v>
      </c>
      <c r="M112" s="1266" t="s">
        <v>1289</v>
      </c>
      <c r="N112" s="1266"/>
    </row>
    <row r="113" spans="1:14" ht="17.45" customHeight="1">
      <c r="A113" s="1267" t="s">
        <v>13</v>
      </c>
      <c r="B113" s="1267"/>
      <c r="C113" s="880">
        <f>SUM(C22+C51+C59+C63+C88+C97+C103+C108+C109+C110+C111+C112)</f>
        <v>1271</v>
      </c>
      <c r="D113" s="764">
        <f t="shared" ref="D113:L113" si="9">SUM(D22+D51+D59+D63+D88+D97+D103+D108+D109+D110+D111+D112)</f>
        <v>1012</v>
      </c>
      <c r="E113" s="764">
        <f t="shared" si="9"/>
        <v>2426</v>
      </c>
      <c r="F113" s="764">
        <f t="shared" si="9"/>
        <v>1392</v>
      </c>
      <c r="G113" s="764">
        <f t="shared" si="9"/>
        <v>2737</v>
      </c>
      <c r="H113" s="764">
        <f t="shared" si="9"/>
        <v>1509</v>
      </c>
      <c r="I113" s="764">
        <f t="shared" si="9"/>
        <v>2596</v>
      </c>
      <c r="J113" s="764">
        <f t="shared" si="9"/>
        <v>1397</v>
      </c>
      <c r="K113" s="764">
        <f t="shared" si="9"/>
        <v>2806</v>
      </c>
      <c r="L113" s="448">
        <f t="shared" si="9"/>
        <v>1257</v>
      </c>
      <c r="M113" s="1268" t="s">
        <v>14</v>
      </c>
      <c r="N113" s="1268"/>
    </row>
    <row r="114" spans="1:14">
      <c r="A114" s="449"/>
      <c r="B114" s="449"/>
      <c r="C114" s="765"/>
      <c r="D114" s="765"/>
      <c r="E114" s="765"/>
      <c r="F114" s="765"/>
      <c r="G114" s="765"/>
      <c r="H114" s="765"/>
      <c r="I114" s="765"/>
      <c r="J114" s="765"/>
      <c r="K114" s="765"/>
      <c r="L114" s="765"/>
      <c r="M114" s="765"/>
      <c r="N114" s="766"/>
    </row>
    <row r="115" spans="1:14">
      <c r="C115" s="46"/>
      <c r="D115" s="46"/>
      <c r="E115" s="46"/>
      <c r="F115" s="46"/>
      <c r="G115" s="46"/>
      <c r="H115" s="46"/>
      <c r="I115" s="46" t="s">
        <v>421</v>
      </c>
      <c r="J115" s="46"/>
      <c r="K115" s="46"/>
      <c r="L115" s="46"/>
      <c r="M115" s="46"/>
      <c r="N115" s="46"/>
    </row>
    <row r="116" spans="1:14">
      <c r="C116" s="46">
        <v>627</v>
      </c>
      <c r="D116" s="46">
        <v>541</v>
      </c>
      <c r="E116" s="46">
        <v>672</v>
      </c>
      <c r="F116" s="46">
        <v>648</v>
      </c>
      <c r="G116" s="46">
        <v>1075</v>
      </c>
      <c r="H116" s="46">
        <v>1011</v>
      </c>
      <c r="I116" s="46">
        <v>1761</v>
      </c>
      <c r="J116" s="46">
        <v>1386</v>
      </c>
      <c r="K116" s="46">
        <v>1892</v>
      </c>
      <c r="L116" s="46">
        <v>1493</v>
      </c>
      <c r="M116" s="46"/>
      <c r="N116" s="46"/>
    </row>
    <row r="117" spans="1:14">
      <c r="C117" s="46"/>
      <c r="D117" s="46"/>
      <c r="E117" s="46"/>
      <c r="F117" s="46"/>
      <c r="G117" s="46"/>
      <c r="H117" s="46"/>
      <c r="I117" s="46"/>
      <c r="J117" s="46"/>
      <c r="K117" s="46"/>
      <c r="L117" s="46"/>
      <c r="M117" s="46"/>
      <c r="N117" s="46"/>
    </row>
    <row r="118" spans="1:14" ht="12.75">
      <c r="A118" s="12"/>
      <c r="B118" s="12"/>
      <c r="C118" s="186" t="s">
        <v>130</v>
      </c>
      <c r="D118" s="186" t="s">
        <v>131</v>
      </c>
      <c r="E118" s="767"/>
      <c r="F118" s="767"/>
      <c r="G118" s="767"/>
      <c r="H118" s="767"/>
      <c r="I118" s="767"/>
      <c r="J118" s="46"/>
      <c r="K118" s="46"/>
      <c r="L118" s="46"/>
      <c r="M118" s="46"/>
      <c r="N118" s="46"/>
    </row>
    <row r="119" spans="1:14" ht="51">
      <c r="A119" s="195" t="s">
        <v>1114</v>
      </c>
      <c r="B119" s="195"/>
      <c r="C119" s="768">
        <f>K51</f>
        <v>718</v>
      </c>
      <c r="D119" s="768">
        <f>L51</f>
        <v>272</v>
      </c>
      <c r="E119" s="46"/>
      <c r="F119" s="46"/>
      <c r="G119" s="46"/>
      <c r="H119" s="46"/>
      <c r="I119" s="46"/>
      <c r="J119" s="46"/>
      <c r="K119" s="46"/>
      <c r="L119" s="46"/>
      <c r="M119" s="46"/>
      <c r="N119" s="46"/>
    </row>
    <row r="120" spans="1:14" ht="63.75">
      <c r="A120" s="195" t="s">
        <v>1115</v>
      </c>
      <c r="B120" s="195"/>
      <c r="C120" s="768">
        <f>K97</f>
        <v>528</v>
      </c>
      <c r="D120" s="768">
        <f>L97</f>
        <v>230</v>
      </c>
      <c r="E120" s="46"/>
      <c r="F120" s="46"/>
      <c r="G120" s="46"/>
      <c r="H120" s="46"/>
      <c r="I120" s="46"/>
      <c r="J120" s="46"/>
      <c r="K120" s="46"/>
      <c r="L120" s="46"/>
      <c r="M120" s="46"/>
      <c r="N120" s="46"/>
    </row>
    <row r="121" spans="1:14" ht="38.25">
      <c r="A121" s="195" t="s">
        <v>161</v>
      </c>
      <c r="B121" s="195"/>
      <c r="C121" s="768">
        <f>K88</f>
        <v>137</v>
      </c>
      <c r="D121" s="768">
        <f>L88</f>
        <v>321</v>
      </c>
      <c r="E121" s="46"/>
      <c r="F121" s="46"/>
      <c r="G121" s="46"/>
      <c r="H121" s="46"/>
      <c r="I121" s="46"/>
      <c r="J121" s="46"/>
      <c r="K121" s="46"/>
      <c r="L121" s="46"/>
      <c r="M121" s="46"/>
      <c r="N121" s="46"/>
    </row>
    <row r="122" spans="1:14" ht="25.5">
      <c r="A122" s="195" t="s">
        <v>1117</v>
      </c>
      <c r="B122" s="195"/>
      <c r="C122" s="768">
        <f>K59</f>
        <v>60</v>
      </c>
      <c r="D122" s="768">
        <f>L59</f>
        <v>50</v>
      </c>
      <c r="E122" s="46"/>
      <c r="F122" s="46"/>
      <c r="G122" s="46"/>
      <c r="H122" s="46"/>
      <c r="I122" s="46"/>
      <c r="J122" s="46"/>
      <c r="K122" s="46"/>
      <c r="L122" s="46"/>
      <c r="M122" s="46"/>
      <c r="N122" s="46"/>
    </row>
    <row r="123" spans="1:14" ht="25.5">
      <c r="A123" s="195" t="s">
        <v>160</v>
      </c>
      <c r="B123" s="195"/>
      <c r="C123" s="768">
        <f>K22</f>
        <v>273</v>
      </c>
      <c r="D123" s="768">
        <f>L22</f>
        <v>124</v>
      </c>
      <c r="E123" s="46"/>
      <c r="F123" s="46"/>
      <c r="G123" s="46"/>
      <c r="H123" s="46"/>
      <c r="I123" s="46"/>
      <c r="J123" s="46"/>
      <c r="K123" s="46"/>
      <c r="L123" s="46"/>
      <c r="M123" s="46"/>
      <c r="N123" s="46"/>
    </row>
    <row r="124" spans="1:14" ht="25.5">
      <c r="A124" s="195" t="s">
        <v>162</v>
      </c>
      <c r="B124" s="195"/>
      <c r="C124" s="768">
        <f>K63</f>
        <v>235</v>
      </c>
      <c r="D124" s="768">
        <f>L63</f>
        <v>29</v>
      </c>
      <c r="E124" s="46"/>
      <c r="F124" s="46"/>
      <c r="G124" s="46"/>
      <c r="H124" s="46"/>
      <c r="I124" s="46"/>
      <c r="J124" s="46"/>
      <c r="K124" s="46"/>
      <c r="L124" s="46"/>
      <c r="M124" s="46"/>
      <c r="N124" s="46"/>
    </row>
    <row r="125" spans="1:14" ht="25.5">
      <c r="A125" s="195" t="s">
        <v>382</v>
      </c>
      <c r="B125" s="195"/>
      <c r="C125" s="768">
        <f>K108</f>
        <v>1</v>
      </c>
      <c r="D125" s="768">
        <f>L108</f>
        <v>41</v>
      </c>
      <c r="E125" s="46"/>
      <c r="F125" s="46"/>
      <c r="G125" s="46"/>
      <c r="H125" s="46"/>
      <c r="I125" s="46"/>
      <c r="J125" s="46"/>
      <c r="K125" s="46"/>
      <c r="L125" s="46"/>
      <c r="M125" s="46"/>
      <c r="N125" s="46"/>
    </row>
    <row r="126" spans="1:14" ht="51">
      <c r="A126" s="195" t="s">
        <v>1118</v>
      </c>
      <c r="B126" s="195"/>
      <c r="C126" s="768">
        <f>K103</f>
        <v>20</v>
      </c>
      <c r="D126" s="768">
        <f>L103</f>
        <v>90</v>
      </c>
      <c r="E126" s="46"/>
      <c r="F126" s="46"/>
      <c r="G126" s="46"/>
      <c r="H126" s="46"/>
      <c r="I126" s="46"/>
      <c r="J126" s="46"/>
      <c r="K126" s="46"/>
      <c r="L126" s="46"/>
      <c r="M126" s="46"/>
      <c r="N126" s="46"/>
    </row>
    <row r="127" spans="1:14" ht="38.25">
      <c r="A127" s="195" t="s">
        <v>443</v>
      </c>
      <c r="B127" s="195"/>
      <c r="C127" s="768">
        <f t="shared" ref="C127:D130" si="10">K109</f>
        <v>756</v>
      </c>
      <c r="D127" s="768">
        <f t="shared" si="10"/>
        <v>44</v>
      </c>
      <c r="E127" s="46"/>
      <c r="F127" s="46"/>
      <c r="G127" s="46"/>
      <c r="H127" s="46"/>
      <c r="I127" s="46"/>
      <c r="J127" s="46"/>
      <c r="K127" s="46"/>
      <c r="L127" s="46"/>
      <c r="M127" s="46"/>
      <c r="N127" s="46"/>
    </row>
    <row r="128" spans="1:14" ht="127.5">
      <c r="A128" s="195" t="s">
        <v>1116</v>
      </c>
      <c r="B128" s="195"/>
      <c r="C128" s="768">
        <f t="shared" si="10"/>
        <v>31</v>
      </c>
      <c r="D128" s="768">
        <f t="shared" si="10"/>
        <v>1</v>
      </c>
      <c r="E128" s="46"/>
      <c r="F128" s="46"/>
      <c r="G128" s="46"/>
      <c r="H128" s="46"/>
      <c r="I128" s="46"/>
      <c r="J128" s="46"/>
      <c r="K128" s="46"/>
      <c r="L128" s="46"/>
      <c r="M128" s="46"/>
      <c r="N128" s="46"/>
    </row>
    <row r="129" spans="1:14" ht="38.25">
      <c r="A129" s="195" t="s">
        <v>1322</v>
      </c>
      <c r="B129" s="195"/>
      <c r="C129" s="768">
        <f t="shared" si="10"/>
        <v>32</v>
      </c>
      <c r="D129" s="768">
        <f t="shared" si="10"/>
        <v>45</v>
      </c>
      <c r="E129" s="46"/>
      <c r="F129" s="46"/>
      <c r="G129" s="46"/>
      <c r="H129" s="46"/>
      <c r="I129" s="46"/>
      <c r="J129" s="46"/>
      <c r="K129" s="46"/>
      <c r="L129" s="46"/>
      <c r="M129" s="46"/>
      <c r="N129" s="46"/>
    </row>
    <row r="130" spans="1:14" ht="51">
      <c r="A130" s="195" t="s">
        <v>1323</v>
      </c>
      <c r="B130" s="195"/>
      <c r="C130" s="768">
        <f t="shared" si="10"/>
        <v>15</v>
      </c>
      <c r="D130" s="768">
        <f t="shared" si="10"/>
        <v>10</v>
      </c>
      <c r="E130" s="46"/>
      <c r="F130" s="46"/>
      <c r="G130" s="46"/>
      <c r="H130" s="46"/>
      <c r="I130" s="46"/>
      <c r="J130" s="46"/>
      <c r="K130" s="46"/>
      <c r="L130" s="46"/>
      <c r="M130" s="46"/>
      <c r="N130" s="46"/>
    </row>
    <row r="131" spans="1:14" ht="12.75">
      <c r="A131" s="195"/>
      <c r="B131" s="195"/>
      <c r="C131" s="258">
        <f>SUM(C119:C130)</f>
        <v>2806</v>
      </c>
      <c r="D131" s="258">
        <f>SUM(D119:D130)</f>
        <v>1257</v>
      </c>
      <c r="E131" s="46"/>
      <c r="F131" s="46"/>
      <c r="G131" s="46"/>
      <c r="H131" s="46"/>
      <c r="I131" s="46"/>
      <c r="J131" s="46"/>
      <c r="K131" s="46"/>
      <c r="L131" s="46"/>
      <c r="M131" s="46"/>
      <c r="N131" s="46"/>
    </row>
    <row r="132" spans="1:14" ht="12.75">
      <c r="A132" s="195"/>
      <c r="B132" s="195"/>
      <c r="C132" s="46"/>
      <c r="D132" s="46"/>
      <c r="E132" s="46"/>
      <c r="F132" s="46"/>
      <c r="G132" s="46"/>
      <c r="H132" s="46"/>
      <c r="I132" s="46"/>
      <c r="J132" s="46"/>
      <c r="K132" s="46"/>
      <c r="L132" s="46"/>
      <c r="M132" s="46"/>
      <c r="N132" s="46"/>
    </row>
    <row r="133" spans="1:14" ht="12.75">
      <c r="A133" s="195"/>
      <c r="B133" s="195"/>
      <c r="C133" s="46"/>
      <c r="D133" s="46"/>
      <c r="E133" s="46"/>
      <c r="F133" s="46"/>
      <c r="G133" s="46"/>
      <c r="H133" s="46"/>
      <c r="I133" s="46"/>
      <c r="J133" s="46"/>
      <c r="K133" s="46"/>
      <c r="L133" s="46"/>
      <c r="M133" s="46"/>
      <c r="N133" s="46"/>
    </row>
    <row r="134" spans="1:14" ht="51">
      <c r="A134" s="195" t="s">
        <v>163</v>
      </c>
      <c r="B134" s="195"/>
      <c r="C134" s="46"/>
      <c r="D134" s="46"/>
      <c r="E134" s="46"/>
      <c r="F134" s="46"/>
      <c r="G134" s="46"/>
      <c r="H134" s="46"/>
      <c r="I134" s="46"/>
      <c r="J134" s="46"/>
      <c r="K134" s="46"/>
      <c r="L134" s="46"/>
      <c r="M134" s="46"/>
      <c r="N134" s="46"/>
    </row>
    <row r="135" spans="1:14" ht="38.25">
      <c r="A135" s="195" t="s">
        <v>621</v>
      </c>
      <c r="B135" s="195"/>
      <c r="C135" s="46"/>
      <c r="D135" s="46"/>
      <c r="E135" s="46"/>
      <c r="F135" s="46"/>
      <c r="G135" s="46"/>
      <c r="H135" s="46"/>
      <c r="I135" s="46"/>
      <c r="J135" s="46"/>
      <c r="K135" s="46"/>
      <c r="L135" s="46"/>
      <c r="M135" s="46"/>
      <c r="N135" s="46"/>
    </row>
    <row r="136" spans="1:14" ht="63.75">
      <c r="A136" s="195" t="s">
        <v>164</v>
      </c>
      <c r="B136" s="195"/>
      <c r="C136" s="46"/>
      <c r="D136" s="46"/>
      <c r="E136" s="46"/>
      <c r="F136" s="46"/>
      <c r="G136" s="46"/>
      <c r="H136" s="46"/>
      <c r="I136" s="46"/>
      <c r="J136" s="46"/>
      <c r="K136" s="46"/>
      <c r="L136" s="46"/>
      <c r="M136" s="46"/>
      <c r="N136" s="46"/>
    </row>
    <row r="137" spans="1:14" ht="63.75">
      <c r="A137" s="195" t="s">
        <v>622</v>
      </c>
      <c r="B137" s="195"/>
      <c r="C137" s="46"/>
      <c r="D137" s="46"/>
      <c r="E137" s="46"/>
      <c r="F137" s="46"/>
      <c r="G137" s="46"/>
      <c r="H137" s="46"/>
      <c r="I137" s="46"/>
      <c r="J137" s="46"/>
      <c r="K137" s="46"/>
      <c r="L137" s="46"/>
      <c r="M137" s="46"/>
      <c r="N137" s="46"/>
    </row>
    <row r="138" spans="1:14" ht="12.75">
      <c r="A138" s="195"/>
      <c r="B138" s="195"/>
      <c r="C138" s="46"/>
      <c r="D138" s="46"/>
      <c r="E138" s="46"/>
      <c r="F138" s="46"/>
      <c r="G138" s="46"/>
      <c r="H138" s="46"/>
      <c r="I138" s="46"/>
      <c r="J138" s="46"/>
      <c r="K138" s="46"/>
      <c r="L138" s="46"/>
      <c r="M138" s="46"/>
      <c r="N138" s="46"/>
    </row>
    <row r="139" spans="1:14">
      <c r="C139" s="46"/>
      <c r="D139" s="46"/>
      <c r="E139" s="46"/>
      <c r="F139" s="46"/>
      <c r="G139" s="46"/>
      <c r="H139" s="46"/>
      <c r="I139" s="46"/>
      <c r="J139" s="46"/>
      <c r="K139" s="46"/>
      <c r="L139" s="46"/>
      <c r="M139" s="46"/>
      <c r="N139" s="46"/>
    </row>
    <row r="140" spans="1:14">
      <c r="C140" s="46"/>
      <c r="D140" s="46"/>
      <c r="E140" s="46"/>
      <c r="F140" s="46"/>
      <c r="G140" s="46"/>
      <c r="H140" s="46"/>
      <c r="I140" s="46"/>
      <c r="J140" s="46"/>
      <c r="K140" s="46"/>
      <c r="L140" s="46"/>
      <c r="M140" s="46"/>
      <c r="N140" s="46"/>
    </row>
    <row r="141" spans="1:14">
      <c r="C141" s="46"/>
      <c r="D141" s="46"/>
      <c r="E141" s="46"/>
      <c r="F141" s="46"/>
      <c r="G141" s="46"/>
      <c r="H141" s="46"/>
      <c r="I141" s="46"/>
      <c r="J141" s="46"/>
      <c r="K141" s="46"/>
      <c r="L141" s="46"/>
      <c r="M141" s="46"/>
      <c r="N141" s="46"/>
    </row>
    <row r="142" spans="1:14">
      <c r="C142" s="46"/>
      <c r="D142" s="46"/>
      <c r="E142" s="46"/>
      <c r="F142" s="46"/>
      <c r="G142" s="46"/>
      <c r="H142" s="46"/>
      <c r="I142" s="46"/>
      <c r="J142" s="46"/>
      <c r="K142" s="46"/>
      <c r="L142" s="46"/>
      <c r="M142" s="46"/>
      <c r="N142" s="46"/>
    </row>
    <row r="143" spans="1:14">
      <c r="C143" s="46"/>
      <c r="D143" s="46"/>
      <c r="E143" s="46"/>
      <c r="F143" s="46"/>
      <c r="G143" s="46"/>
      <c r="H143" s="46"/>
      <c r="I143" s="46"/>
      <c r="J143" s="46"/>
      <c r="K143" s="46"/>
      <c r="L143" s="46"/>
      <c r="M143" s="46"/>
      <c r="N143" s="46"/>
    </row>
    <row r="144" spans="1:14">
      <c r="C144" s="46"/>
      <c r="D144" s="46"/>
      <c r="E144" s="46"/>
      <c r="F144" s="46"/>
      <c r="G144" s="46"/>
      <c r="H144" s="46"/>
      <c r="I144" s="46"/>
      <c r="J144" s="46"/>
      <c r="K144" s="46"/>
      <c r="L144" s="46"/>
      <c r="M144" s="46"/>
      <c r="N144" s="46"/>
    </row>
    <row r="145" spans="3:14">
      <c r="C145" s="46"/>
      <c r="D145" s="46"/>
      <c r="E145" s="46"/>
      <c r="F145" s="46"/>
      <c r="G145" s="46"/>
      <c r="H145" s="46"/>
      <c r="I145" s="46"/>
      <c r="J145" s="46"/>
      <c r="K145" s="46"/>
      <c r="L145" s="46"/>
      <c r="M145" s="46"/>
      <c r="N145" s="46"/>
    </row>
  </sheetData>
  <mergeCells count="39">
    <mergeCell ref="A52:A59"/>
    <mergeCell ref="N52:N59"/>
    <mergeCell ref="A60:A63"/>
    <mergeCell ref="N60:N63"/>
    <mergeCell ref="M6:N8"/>
    <mergeCell ref="A6:B8"/>
    <mergeCell ref="A9:A22"/>
    <mergeCell ref="N9:N22"/>
    <mergeCell ref="A23:A34"/>
    <mergeCell ref="N23:N34"/>
    <mergeCell ref="A35:A51"/>
    <mergeCell ref="N35:N51"/>
    <mergeCell ref="A1:N1"/>
    <mergeCell ref="A2:N2"/>
    <mergeCell ref="A3:N3"/>
    <mergeCell ref="A4:N4"/>
    <mergeCell ref="I6:J6"/>
    <mergeCell ref="K6:L6"/>
    <mergeCell ref="C6:D6"/>
    <mergeCell ref="E6:F6"/>
    <mergeCell ref="G6:H6"/>
    <mergeCell ref="A64:A88"/>
    <mergeCell ref="N64:N88"/>
    <mergeCell ref="A89:A97"/>
    <mergeCell ref="N89:N97"/>
    <mergeCell ref="A98:A103"/>
    <mergeCell ref="N98:N103"/>
    <mergeCell ref="A104:A108"/>
    <mergeCell ref="N104:N108"/>
    <mergeCell ref="A109:B109"/>
    <mergeCell ref="M109:N109"/>
    <mergeCell ref="A110:B110"/>
    <mergeCell ref="M110:N110"/>
    <mergeCell ref="A111:B111"/>
    <mergeCell ref="M111:N111"/>
    <mergeCell ref="A112:B112"/>
    <mergeCell ref="M112:N112"/>
    <mergeCell ref="A113:B113"/>
    <mergeCell ref="M113:N113"/>
  </mergeCells>
  <printOptions horizontalCentered="1" verticalCentered="1"/>
  <pageMargins left="0" right="0" top="0.35433070866141736" bottom="0" header="0" footer="0"/>
  <pageSetup paperSize="9" scale="86" fitToHeight="0" orientation="landscape" r:id="rId1"/>
  <headerFooter alignWithMargins="0"/>
  <rowBreaks count="3" manualBreakCount="3">
    <brk id="34" max="13" man="1"/>
    <brk id="59" max="13" man="1"/>
    <brk id="85" max="13"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
  <sheetViews>
    <sheetView showGridLines="0" rightToLeft="1" view="pageBreakPreview" zoomScaleNormal="100" zoomScaleSheetLayoutView="100" workbookViewId="0">
      <selection activeCell="R19" sqref="R19"/>
    </sheetView>
  </sheetViews>
  <sheetFormatPr defaultColWidth="9.140625" defaultRowHeight="12.75"/>
  <cols>
    <col min="1" max="1" width="19.28515625" style="182" customWidth="1"/>
    <col min="2" max="4" width="4.7109375" style="182" hidden="1" customWidth="1"/>
    <col min="5" max="5" width="7.85546875" style="182" customWidth="1"/>
    <col min="6" max="6" width="9.85546875" style="182" customWidth="1"/>
    <col min="7" max="8" width="7.85546875" style="182" customWidth="1"/>
    <col min="9" max="9" width="9.85546875" style="182" customWidth="1"/>
    <col min="10" max="11" width="7.85546875" style="182" customWidth="1"/>
    <col min="12" max="12" width="9.85546875" style="182" customWidth="1"/>
    <col min="13" max="14" width="7.85546875" style="182" customWidth="1"/>
    <col min="15" max="15" width="9.85546875" style="182" customWidth="1"/>
    <col min="16" max="17" width="7.85546875" style="182" customWidth="1"/>
    <col min="18" max="18" width="9.85546875" style="182" customWidth="1"/>
    <col min="19" max="19" width="7.85546875" style="182" customWidth="1"/>
    <col min="20" max="20" width="23" style="182" customWidth="1"/>
    <col min="21" max="16384" width="9.140625" style="182"/>
  </cols>
  <sheetData>
    <row r="1" spans="1:22" s="26" customFormat="1" ht="27.75" customHeight="1">
      <c r="A1" s="925" t="s">
        <v>844</v>
      </c>
      <c r="B1" s="925"/>
      <c r="C1" s="925"/>
      <c r="D1" s="925"/>
      <c r="E1" s="925"/>
      <c r="F1" s="925"/>
      <c r="G1" s="925"/>
      <c r="H1" s="925"/>
      <c r="I1" s="925"/>
      <c r="J1" s="925"/>
      <c r="K1" s="925"/>
      <c r="L1" s="925"/>
      <c r="M1" s="925"/>
      <c r="N1" s="925"/>
      <c r="O1" s="925"/>
      <c r="P1" s="925"/>
      <c r="Q1" s="925"/>
      <c r="R1" s="925"/>
      <c r="S1" s="925"/>
      <c r="T1" s="925"/>
    </row>
    <row r="2" spans="1:22" s="27" customFormat="1" ht="20.100000000000001" customHeight="1">
      <c r="A2" s="928" t="s">
        <v>1214</v>
      </c>
      <c r="B2" s="928"/>
      <c r="C2" s="928"/>
      <c r="D2" s="928"/>
      <c r="E2" s="928"/>
      <c r="F2" s="928"/>
      <c r="G2" s="928"/>
      <c r="H2" s="928"/>
      <c r="I2" s="928"/>
      <c r="J2" s="928"/>
      <c r="K2" s="928"/>
      <c r="L2" s="928"/>
      <c r="M2" s="928"/>
      <c r="N2" s="928"/>
      <c r="O2" s="928"/>
      <c r="P2" s="928"/>
      <c r="Q2" s="928"/>
      <c r="R2" s="928"/>
      <c r="S2" s="928"/>
      <c r="T2" s="928"/>
      <c r="U2" s="31"/>
    </row>
    <row r="3" spans="1:22" s="26" customFormat="1" ht="36" customHeight="1">
      <c r="A3" s="1296" t="s">
        <v>902</v>
      </c>
      <c r="B3" s="1296"/>
      <c r="C3" s="1296"/>
      <c r="D3" s="1296"/>
      <c r="E3" s="1296"/>
      <c r="F3" s="1296"/>
      <c r="G3" s="1296"/>
      <c r="H3" s="1296"/>
      <c r="I3" s="1296"/>
      <c r="J3" s="1296"/>
      <c r="K3" s="1296"/>
      <c r="L3" s="1296"/>
      <c r="M3" s="1296"/>
      <c r="N3" s="1296"/>
      <c r="O3" s="1296"/>
      <c r="P3" s="1296"/>
      <c r="Q3" s="1296"/>
      <c r="R3" s="1296"/>
      <c r="S3" s="1296"/>
      <c r="T3" s="1296"/>
      <c r="U3" s="30"/>
    </row>
    <row r="4" spans="1:22" s="26" customFormat="1" ht="20.100000000000001" customHeight="1">
      <c r="A4" s="913" t="s">
        <v>1215</v>
      </c>
      <c r="B4" s="913"/>
      <c r="C4" s="913"/>
      <c r="D4" s="913"/>
      <c r="E4" s="913"/>
      <c r="F4" s="913"/>
      <c r="G4" s="913"/>
      <c r="H4" s="913"/>
      <c r="I4" s="913"/>
      <c r="J4" s="913"/>
      <c r="K4" s="913"/>
      <c r="L4" s="913"/>
      <c r="M4" s="913"/>
      <c r="N4" s="913"/>
      <c r="O4" s="913"/>
      <c r="P4" s="913"/>
      <c r="Q4" s="913"/>
      <c r="R4" s="913"/>
      <c r="S4" s="913"/>
      <c r="T4" s="913"/>
      <c r="U4" s="30"/>
    </row>
    <row r="5" spans="1:22" s="26" customFormat="1" ht="20.100000000000001" customHeight="1">
      <c r="A5" s="10" t="s">
        <v>829</v>
      </c>
      <c r="B5" s="13"/>
      <c r="C5" s="13"/>
      <c r="D5" s="13"/>
      <c r="E5" s="13"/>
      <c r="F5" s="13"/>
      <c r="G5" s="13"/>
      <c r="H5" s="13"/>
      <c r="I5" s="13"/>
      <c r="J5" s="13"/>
      <c r="K5" s="13"/>
      <c r="L5" s="13"/>
      <c r="M5" s="13"/>
      <c r="N5" s="13"/>
      <c r="O5" s="13"/>
      <c r="P5" s="13"/>
      <c r="Q5" s="13"/>
      <c r="R5" s="13"/>
      <c r="S5" s="13"/>
      <c r="T5" s="24" t="s">
        <v>571</v>
      </c>
      <c r="U5" s="30"/>
    </row>
    <row r="6" spans="1:22" s="177" customFormat="1" ht="29.25" customHeight="1" thickBot="1">
      <c r="A6" s="915" t="s">
        <v>1120</v>
      </c>
      <c r="B6" s="1140" t="s">
        <v>122</v>
      </c>
      <c r="C6" s="1140"/>
      <c r="D6" s="1140"/>
      <c r="E6" s="917" t="s">
        <v>597</v>
      </c>
      <c r="F6" s="1295"/>
      <c r="G6" s="918"/>
      <c r="H6" s="917" t="s">
        <v>643</v>
      </c>
      <c r="I6" s="1295"/>
      <c r="J6" s="918"/>
      <c r="K6" s="917" t="s">
        <v>960</v>
      </c>
      <c r="L6" s="1295"/>
      <c r="M6" s="918"/>
      <c r="N6" s="1171" t="s">
        <v>1140</v>
      </c>
      <c r="O6" s="1171"/>
      <c r="P6" s="1171"/>
      <c r="Q6" s="1171" t="s">
        <v>1213</v>
      </c>
      <c r="R6" s="1171"/>
      <c r="S6" s="1171"/>
      <c r="T6" s="926" t="s">
        <v>1119</v>
      </c>
      <c r="U6" s="196"/>
    </row>
    <row r="7" spans="1:22" s="177" customFormat="1" ht="26.25" customHeight="1" thickBot="1">
      <c r="A7" s="1096"/>
      <c r="B7" s="452"/>
      <c r="C7" s="452"/>
      <c r="D7" s="452"/>
      <c r="E7" s="466" t="s">
        <v>1008</v>
      </c>
      <c r="F7" s="466" t="s">
        <v>1009</v>
      </c>
      <c r="G7" s="466" t="s">
        <v>7</v>
      </c>
      <c r="H7" s="466" t="s">
        <v>1008</v>
      </c>
      <c r="I7" s="466" t="s">
        <v>1009</v>
      </c>
      <c r="J7" s="466" t="s">
        <v>7</v>
      </c>
      <c r="K7" s="466" t="s">
        <v>1008</v>
      </c>
      <c r="L7" s="466" t="s">
        <v>1009</v>
      </c>
      <c r="M7" s="466" t="s">
        <v>7</v>
      </c>
      <c r="N7" s="466" t="s">
        <v>1008</v>
      </c>
      <c r="O7" s="466" t="s">
        <v>1009</v>
      </c>
      <c r="P7" s="466" t="s">
        <v>7</v>
      </c>
      <c r="Q7" s="466" t="s">
        <v>1008</v>
      </c>
      <c r="R7" s="466" t="s">
        <v>1009</v>
      </c>
      <c r="S7" s="466" t="s">
        <v>7</v>
      </c>
      <c r="T7" s="1105"/>
      <c r="U7" s="196"/>
    </row>
    <row r="8" spans="1:22" s="177" customFormat="1" ht="22.5" customHeight="1">
      <c r="A8" s="916"/>
      <c r="B8" s="459" t="s">
        <v>130</v>
      </c>
      <c r="C8" s="459" t="s">
        <v>131</v>
      </c>
      <c r="D8" s="459" t="s">
        <v>132</v>
      </c>
      <c r="E8" s="460" t="s">
        <v>89</v>
      </c>
      <c r="F8" s="460" t="s">
        <v>838</v>
      </c>
      <c r="G8" s="460" t="s">
        <v>8</v>
      </c>
      <c r="H8" s="460" t="s">
        <v>89</v>
      </c>
      <c r="I8" s="460" t="s">
        <v>838</v>
      </c>
      <c r="J8" s="460" t="s">
        <v>8</v>
      </c>
      <c r="K8" s="460" t="s">
        <v>89</v>
      </c>
      <c r="L8" s="460" t="s">
        <v>838</v>
      </c>
      <c r="M8" s="460" t="s">
        <v>8</v>
      </c>
      <c r="N8" s="460" t="s">
        <v>89</v>
      </c>
      <c r="O8" s="460" t="s">
        <v>838</v>
      </c>
      <c r="P8" s="460" t="s">
        <v>8</v>
      </c>
      <c r="Q8" s="460" t="s">
        <v>89</v>
      </c>
      <c r="R8" s="460" t="s">
        <v>838</v>
      </c>
      <c r="S8" s="460" t="s">
        <v>8</v>
      </c>
      <c r="T8" s="927"/>
      <c r="U8" s="196"/>
    </row>
    <row r="9" spans="1:22" s="26" customFormat="1" ht="28.5" customHeight="1" thickBot="1">
      <c r="A9" s="376" t="s">
        <v>104</v>
      </c>
      <c r="B9" s="457"/>
      <c r="C9" s="457"/>
      <c r="D9" s="458"/>
      <c r="E9" s="300">
        <v>20</v>
      </c>
      <c r="F9" s="300">
        <v>120</v>
      </c>
      <c r="G9" s="391">
        <f t="shared" ref="G9:G14" si="0">F9+E9</f>
        <v>140</v>
      </c>
      <c r="H9" s="300">
        <v>23</v>
      </c>
      <c r="I9" s="300">
        <v>125</v>
      </c>
      <c r="J9" s="391">
        <f t="shared" ref="J9:J14" si="1">I9+H9</f>
        <v>148</v>
      </c>
      <c r="K9" s="300">
        <v>22</v>
      </c>
      <c r="L9" s="300">
        <v>134</v>
      </c>
      <c r="M9" s="391">
        <f t="shared" ref="M9:M14" si="2">L9+K9</f>
        <v>156</v>
      </c>
      <c r="N9" s="300">
        <v>25</v>
      </c>
      <c r="O9" s="300">
        <v>144</v>
      </c>
      <c r="P9" s="391">
        <f t="shared" ref="P9:P14" si="3">O9+N9</f>
        <v>169</v>
      </c>
      <c r="Q9" s="300">
        <v>26</v>
      </c>
      <c r="R9" s="300">
        <v>157</v>
      </c>
      <c r="S9" s="391">
        <f t="shared" ref="S9:S14" si="4">R9+Q9</f>
        <v>183</v>
      </c>
      <c r="T9" s="412" t="s">
        <v>106</v>
      </c>
      <c r="U9" s="30">
        <v>1</v>
      </c>
      <c r="V9" s="26">
        <v>0</v>
      </c>
    </row>
    <row r="10" spans="1:22" s="26" customFormat="1" ht="28.5" customHeight="1" thickBot="1">
      <c r="A10" s="364" t="s">
        <v>848</v>
      </c>
      <c r="B10" s="455"/>
      <c r="C10" s="455"/>
      <c r="D10" s="456"/>
      <c r="E10" s="275">
        <v>43</v>
      </c>
      <c r="F10" s="275">
        <v>179</v>
      </c>
      <c r="G10" s="385">
        <f t="shared" si="0"/>
        <v>222</v>
      </c>
      <c r="H10" s="275">
        <v>44</v>
      </c>
      <c r="I10" s="275">
        <v>196</v>
      </c>
      <c r="J10" s="385">
        <f t="shared" si="1"/>
        <v>240</v>
      </c>
      <c r="K10" s="275">
        <v>42</v>
      </c>
      <c r="L10" s="275">
        <v>194</v>
      </c>
      <c r="M10" s="385">
        <f t="shared" si="2"/>
        <v>236</v>
      </c>
      <c r="N10" s="275">
        <v>37</v>
      </c>
      <c r="O10" s="275">
        <v>201</v>
      </c>
      <c r="P10" s="385">
        <f t="shared" si="3"/>
        <v>238</v>
      </c>
      <c r="Q10" s="275">
        <v>37</v>
      </c>
      <c r="R10" s="275">
        <v>227</v>
      </c>
      <c r="S10" s="385">
        <f t="shared" si="4"/>
        <v>264</v>
      </c>
      <c r="T10" s="422" t="s">
        <v>847</v>
      </c>
      <c r="U10" s="30"/>
    </row>
    <row r="11" spans="1:22" s="26" customFormat="1" ht="28.5" customHeight="1" thickBot="1">
      <c r="A11" s="359" t="s">
        <v>105</v>
      </c>
      <c r="B11" s="453"/>
      <c r="C11" s="453"/>
      <c r="D11" s="454"/>
      <c r="E11" s="277">
        <v>64</v>
      </c>
      <c r="F11" s="277">
        <v>303</v>
      </c>
      <c r="G11" s="384">
        <f t="shared" si="0"/>
        <v>367</v>
      </c>
      <c r="H11" s="277">
        <v>70</v>
      </c>
      <c r="I11" s="277">
        <v>299</v>
      </c>
      <c r="J11" s="384">
        <f t="shared" si="1"/>
        <v>369</v>
      </c>
      <c r="K11" s="277">
        <v>75</v>
      </c>
      <c r="L11" s="277">
        <v>271</v>
      </c>
      <c r="M11" s="384">
        <f t="shared" si="2"/>
        <v>346</v>
      </c>
      <c r="N11" s="277">
        <v>72</v>
      </c>
      <c r="O11" s="277">
        <v>267</v>
      </c>
      <c r="P11" s="384">
        <f t="shared" si="3"/>
        <v>339</v>
      </c>
      <c r="Q11" s="277">
        <v>69</v>
      </c>
      <c r="R11" s="277">
        <v>278</v>
      </c>
      <c r="S11" s="384">
        <f t="shared" si="4"/>
        <v>347</v>
      </c>
      <c r="T11" s="411" t="s">
        <v>846</v>
      </c>
      <c r="U11" s="30"/>
    </row>
    <row r="12" spans="1:22" s="26" customFormat="1" ht="28.5" customHeight="1" thickBot="1">
      <c r="A12" s="364" t="s">
        <v>143</v>
      </c>
      <c r="B12" s="455"/>
      <c r="C12" s="455"/>
      <c r="D12" s="456"/>
      <c r="E12" s="275">
        <v>34</v>
      </c>
      <c r="F12" s="275">
        <v>295</v>
      </c>
      <c r="G12" s="385">
        <f t="shared" si="0"/>
        <v>329</v>
      </c>
      <c r="H12" s="275">
        <v>48</v>
      </c>
      <c r="I12" s="275">
        <v>340</v>
      </c>
      <c r="J12" s="385">
        <f t="shared" si="1"/>
        <v>388</v>
      </c>
      <c r="K12" s="275">
        <v>54</v>
      </c>
      <c r="L12" s="275">
        <v>279</v>
      </c>
      <c r="M12" s="385">
        <f t="shared" si="2"/>
        <v>333</v>
      </c>
      <c r="N12" s="275">
        <v>57</v>
      </c>
      <c r="O12" s="275">
        <v>267</v>
      </c>
      <c r="P12" s="385">
        <f t="shared" si="3"/>
        <v>324</v>
      </c>
      <c r="Q12" s="275">
        <v>69</v>
      </c>
      <c r="R12" s="275">
        <v>305</v>
      </c>
      <c r="S12" s="385">
        <f t="shared" si="4"/>
        <v>374</v>
      </c>
      <c r="T12" s="422" t="s">
        <v>148</v>
      </c>
      <c r="U12" s="30">
        <v>7</v>
      </c>
      <c r="V12" s="26">
        <v>1</v>
      </c>
    </row>
    <row r="13" spans="1:22" s="26" customFormat="1" ht="28.5" customHeight="1" thickBot="1">
      <c r="A13" s="359" t="s">
        <v>472</v>
      </c>
      <c r="B13" s="453"/>
      <c r="C13" s="453"/>
      <c r="D13" s="454"/>
      <c r="E13" s="277">
        <v>79</v>
      </c>
      <c r="F13" s="277">
        <v>188</v>
      </c>
      <c r="G13" s="384">
        <f t="shared" si="0"/>
        <v>267</v>
      </c>
      <c r="H13" s="277">
        <v>87</v>
      </c>
      <c r="I13" s="277">
        <v>150</v>
      </c>
      <c r="J13" s="384">
        <f t="shared" si="1"/>
        <v>237</v>
      </c>
      <c r="K13" s="277">
        <v>105</v>
      </c>
      <c r="L13" s="277">
        <v>182</v>
      </c>
      <c r="M13" s="384">
        <f t="shared" si="2"/>
        <v>287</v>
      </c>
      <c r="N13" s="277">
        <v>114</v>
      </c>
      <c r="O13" s="277">
        <v>195</v>
      </c>
      <c r="P13" s="384">
        <f t="shared" si="3"/>
        <v>309</v>
      </c>
      <c r="Q13" s="277">
        <v>117</v>
      </c>
      <c r="R13" s="277">
        <v>173</v>
      </c>
      <c r="S13" s="384">
        <f t="shared" si="4"/>
        <v>290</v>
      </c>
      <c r="T13" s="411" t="s">
        <v>146</v>
      </c>
      <c r="U13" s="30">
        <v>3</v>
      </c>
      <c r="V13" s="26">
        <v>0</v>
      </c>
    </row>
    <row r="14" spans="1:22" s="26" customFormat="1" ht="28.5" customHeight="1">
      <c r="A14" s="370" t="s">
        <v>124</v>
      </c>
      <c r="B14" s="461"/>
      <c r="C14" s="461"/>
      <c r="D14" s="462"/>
      <c r="E14" s="302">
        <v>5</v>
      </c>
      <c r="F14" s="302">
        <v>0</v>
      </c>
      <c r="G14" s="386">
        <f t="shared" si="0"/>
        <v>5</v>
      </c>
      <c r="H14" s="302">
        <v>5</v>
      </c>
      <c r="I14" s="302">
        <v>0</v>
      </c>
      <c r="J14" s="386">
        <f t="shared" si="1"/>
        <v>5</v>
      </c>
      <c r="K14" s="302">
        <v>6</v>
      </c>
      <c r="L14" s="302">
        <v>0</v>
      </c>
      <c r="M14" s="386">
        <f t="shared" si="2"/>
        <v>6</v>
      </c>
      <c r="N14" s="302">
        <v>10</v>
      </c>
      <c r="O14" s="302">
        <v>0</v>
      </c>
      <c r="P14" s="386">
        <f t="shared" si="3"/>
        <v>10</v>
      </c>
      <c r="Q14" s="302">
        <v>10</v>
      </c>
      <c r="R14" s="302">
        <v>0</v>
      </c>
      <c r="S14" s="386">
        <f t="shared" si="4"/>
        <v>10</v>
      </c>
      <c r="T14" s="423" t="s">
        <v>845</v>
      </c>
      <c r="U14" s="30"/>
    </row>
    <row r="15" spans="1:22" s="26" customFormat="1" ht="28.5" customHeight="1">
      <c r="A15" s="463" t="s">
        <v>15</v>
      </c>
      <c r="B15" s="464">
        <f t="shared" ref="B15:D15" si="5">SUM(B9:B14)</f>
        <v>0</v>
      </c>
      <c r="C15" s="464">
        <f t="shared" si="5"/>
        <v>0</v>
      </c>
      <c r="D15" s="464">
        <f t="shared" si="5"/>
        <v>0</v>
      </c>
      <c r="E15" s="383">
        <f t="shared" ref="E15:P15" si="6">SUM(E9:E14)</f>
        <v>245</v>
      </c>
      <c r="F15" s="383">
        <f t="shared" si="6"/>
        <v>1085</v>
      </c>
      <c r="G15" s="383">
        <f t="shared" si="6"/>
        <v>1330</v>
      </c>
      <c r="H15" s="383">
        <f t="shared" si="6"/>
        <v>277</v>
      </c>
      <c r="I15" s="383">
        <f t="shared" si="6"/>
        <v>1110</v>
      </c>
      <c r="J15" s="383">
        <f t="shared" si="6"/>
        <v>1387</v>
      </c>
      <c r="K15" s="383">
        <f t="shared" si="6"/>
        <v>304</v>
      </c>
      <c r="L15" s="383">
        <f t="shared" si="6"/>
        <v>1060</v>
      </c>
      <c r="M15" s="383">
        <f t="shared" si="6"/>
        <v>1364</v>
      </c>
      <c r="N15" s="383">
        <f t="shared" si="6"/>
        <v>315</v>
      </c>
      <c r="O15" s="383">
        <f t="shared" si="6"/>
        <v>1074</v>
      </c>
      <c r="P15" s="383">
        <f t="shared" si="6"/>
        <v>1389</v>
      </c>
      <c r="Q15" s="383">
        <f t="shared" ref="Q15:S15" si="7">SUM(Q9:Q14)</f>
        <v>328</v>
      </c>
      <c r="R15" s="383">
        <f t="shared" si="7"/>
        <v>1140</v>
      </c>
      <c r="S15" s="383">
        <f t="shared" si="7"/>
        <v>1468</v>
      </c>
      <c r="T15" s="465" t="s">
        <v>29</v>
      </c>
      <c r="U15" s="30"/>
    </row>
    <row r="16" spans="1:22" ht="26.1" customHeight="1">
      <c r="A16" s="1293" t="s">
        <v>1367</v>
      </c>
      <c r="B16" s="1294"/>
      <c r="C16" s="1294"/>
      <c r="D16" s="1294"/>
      <c r="E16" s="1294"/>
      <c r="F16" s="1294"/>
      <c r="G16" s="1294"/>
      <c r="O16" s="1230" t="s">
        <v>1380</v>
      </c>
      <c r="P16" s="1220"/>
      <c r="Q16" s="1220"/>
      <c r="R16" s="1220"/>
      <c r="S16" s="1220"/>
      <c r="T16" s="1220"/>
    </row>
    <row r="17" spans="1:20">
      <c r="A17" s="137"/>
      <c r="T17" s="193"/>
    </row>
    <row r="18" spans="1:20">
      <c r="I18" s="271"/>
    </row>
  </sheetData>
  <mergeCells count="14">
    <mergeCell ref="A16:G16"/>
    <mergeCell ref="O16:T16"/>
    <mergeCell ref="A2:T2"/>
    <mergeCell ref="K6:M6"/>
    <mergeCell ref="A1:T1"/>
    <mergeCell ref="A6:A8"/>
    <mergeCell ref="T6:T8"/>
    <mergeCell ref="B6:D6"/>
    <mergeCell ref="Q6:S6"/>
    <mergeCell ref="E6:G6"/>
    <mergeCell ref="H6:J6"/>
    <mergeCell ref="A4:T4"/>
    <mergeCell ref="N6:P6"/>
    <mergeCell ref="A3:T3"/>
  </mergeCells>
  <phoneticPr fontId="19" type="noConversion"/>
  <printOptions horizontalCentered="1" verticalCentered="1"/>
  <pageMargins left="0" right="0" top="0" bottom="0" header="0" footer="0"/>
  <pageSetup paperSize="9" scale="85"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17"/>
  <sheetViews>
    <sheetView showGridLines="0" rightToLeft="1" view="pageBreakPreview" zoomScaleNormal="100" zoomScaleSheetLayoutView="100" workbookViewId="0">
      <selection activeCell="I103" sqref="I103"/>
    </sheetView>
  </sheetViews>
  <sheetFormatPr defaultColWidth="9.140625" defaultRowHeight="12.75"/>
  <cols>
    <col min="1" max="1" width="23" style="182" customWidth="1"/>
    <col min="2" max="2" width="6.7109375" style="182" customWidth="1"/>
    <col min="3" max="3" width="7.7109375" style="182" customWidth="1"/>
    <col min="4" max="4" width="6.7109375" style="182" customWidth="1"/>
    <col min="5" max="5" width="7.7109375" style="182" customWidth="1"/>
    <col min="6" max="6" width="6.7109375" style="182" customWidth="1"/>
    <col min="7" max="7" width="7.7109375" style="182" customWidth="1"/>
    <col min="8" max="8" width="6.7109375" style="182" customWidth="1"/>
    <col min="9" max="9" width="7.7109375" style="182" customWidth="1"/>
    <col min="10" max="10" width="6.7109375" style="182" customWidth="1"/>
    <col min="11" max="11" width="7.7109375" style="182" customWidth="1"/>
    <col min="12" max="12" width="6.7109375" style="182" customWidth="1"/>
    <col min="13" max="13" width="7.7109375" style="182" customWidth="1"/>
    <col min="14" max="14" width="9.7109375" style="182" customWidth="1"/>
    <col min="15" max="15" width="21.5703125" style="182" customWidth="1"/>
    <col min="16" max="72" width="0" style="182" hidden="1" customWidth="1"/>
    <col min="73" max="16384" width="9.140625" style="182"/>
  </cols>
  <sheetData>
    <row r="1" spans="1:72" s="26" customFormat="1" ht="23.25">
      <c r="A1" s="925" t="s">
        <v>849</v>
      </c>
      <c r="B1" s="925"/>
      <c r="C1" s="925"/>
      <c r="D1" s="925"/>
      <c r="E1" s="925"/>
      <c r="F1" s="925"/>
      <c r="G1" s="925"/>
      <c r="H1" s="925"/>
      <c r="I1" s="925"/>
      <c r="J1" s="925"/>
      <c r="K1" s="925"/>
      <c r="L1" s="925"/>
      <c r="M1" s="925"/>
      <c r="N1" s="925"/>
      <c r="O1" s="925"/>
    </row>
    <row r="2" spans="1:72" s="27" customFormat="1" ht="20.25">
      <c r="A2" s="928" t="s">
        <v>1216</v>
      </c>
      <c r="B2" s="928"/>
      <c r="C2" s="928"/>
      <c r="D2" s="928"/>
      <c r="E2" s="928"/>
      <c r="F2" s="928"/>
      <c r="G2" s="928"/>
      <c r="H2" s="928"/>
      <c r="I2" s="928"/>
      <c r="J2" s="928"/>
      <c r="K2" s="928"/>
      <c r="L2" s="928"/>
      <c r="M2" s="928"/>
      <c r="N2" s="928"/>
      <c r="O2" s="928"/>
    </row>
    <row r="3" spans="1:72" s="26" customFormat="1" ht="35.25" customHeight="1">
      <c r="A3" s="912" t="s">
        <v>1369</v>
      </c>
      <c r="B3" s="912"/>
      <c r="C3" s="912"/>
      <c r="D3" s="912"/>
      <c r="E3" s="912"/>
      <c r="F3" s="912"/>
      <c r="G3" s="912"/>
      <c r="H3" s="912"/>
      <c r="I3" s="912"/>
      <c r="J3" s="912"/>
      <c r="K3" s="912"/>
      <c r="L3" s="912"/>
      <c r="M3" s="912"/>
      <c r="N3" s="912"/>
      <c r="O3" s="912"/>
    </row>
    <row r="4" spans="1:72" s="26" customFormat="1" ht="15.75">
      <c r="A4" s="913" t="s">
        <v>1213</v>
      </c>
      <c r="B4" s="913"/>
      <c r="C4" s="913"/>
      <c r="D4" s="913"/>
      <c r="E4" s="913"/>
      <c r="F4" s="913"/>
      <c r="G4" s="913"/>
      <c r="H4" s="913"/>
      <c r="I4" s="913"/>
      <c r="J4" s="913"/>
      <c r="K4" s="913"/>
      <c r="L4" s="913"/>
      <c r="M4" s="913"/>
      <c r="N4" s="913"/>
      <c r="O4" s="913"/>
    </row>
    <row r="5" spans="1:72" s="26" customFormat="1" ht="15.75">
      <c r="A5" s="10" t="s">
        <v>572</v>
      </c>
      <c r="B5" s="13"/>
      <c r="C5" s="13"/>
      <c r="D5" s="13"/>
      <c r="E5" s="13"/>
      <c r="F5" s="13"/>
      <c r="G5" s="13"/>
      <c r="H5" s="13"/>
      <c r="I5" s="13"/>
      <c r="J5" s="13"/>
      <c r="K5" s="13"/>
      <c r="L5" s="13"/>
      <c r="M5" s="13"/>
      <c r="N5" s="13"/>
      <c r="O5" s="24" t="s">
        <v>573</v>
      </c>
      <c r="P5" s="26" t="s">
        <v>734</v>
      </c>
      <c r="AE5" s="26" t="s">
        <v>1324</v>
      </c>
      <c r="AS5" s="26" t="s">
        <v>1325</v>
      </c>
    </row>
    <row r="6" spans="1:72" s="177" customFormat="1" ht="21.75" customHeight="1" thickBot="1">
      <c r="A6" s="915" t="s">
        <v>851</v>
      </c>
      <c r="B6" s="1297" t="s">
        <v>104</v>
      </c>
      <c r="C6" s="1297"/>
      <c r="D6" s="1297" t="s">
        <v>144</v>
      </c>
      <c r="E6" s="1297"/>
      <c r="F6" s="1297" t="s">
        <v>105</v>
      </c>
      <c r="G6" s="1297"/>
      <c r="H6" s="1297" t="s">
        <v>143</v>
      </c>
      <c r="I6" s="1297"/>
      <c r="J6" s="1297" t="s">
        <v>472</v>
      </c>
      <c r="K6" s="1297"/>
      <c r="L6" s="1297" t="s">
        <v>7</v>
      </c>
      <c r="M6" s="1297"/>
      <c r="N6" s="929" t="s">
        <v>380</v>
      </c>
      <c r="O6" s="926" t="s">
        <v>1083</v>
      </c>
      <c r="P6" s="915" t="s">
        <v>851</v>
      </c>
      <c r="Q6" s="1297" t="s">
        <v>104</v>
      </c>
      <c r="R6" s="1297"/>
      <c r="S6" s="1297" t="s">
        <v>144</v>
      </c>
      <c r="T6" s="1297"/>
      <c r="U6" s="1297" t="s">
        <v>105</v>
      </c>
      <c r="V6" s="1297"/>
      <c r="W6" s="1297" t="s">
        <v>143</v>
      </c>
      <c r="X6" s="1297"/>
      <c r="Y6" s="1297" t="s">
        <v>472</v>
      </c>
      <c r="Z6" s="1297"/>
      <c r="AA6" s="1297" t="s">
        <v>7</v>
      </c>
      <c r="AB6" s="1297"/>
      <c r="AC6" s="929" t="s">
        <v>380</v>
      </c>
      <c r="AD6" s="915" t="s">
        <v>851</v>
      </c>
      <c r="AE6" s="1297" t="s">
        <v>104</v>
      </c>
      <c r="AF6" s="1297"/>
      <c r="AG6" s="1297" t="s">
        <v>144</v>
      </c>
      <c r="AH6" s="1297"/>
      <c r="AI6" s="1297" t="s">
        <v>105</v>
      </c>
      <c r="AJ6" s="1297"/>
      <c r="AK6" s="1297" t="s">
        <v>143</v>
      </c>
      <c r="AL6" s="1297"/>
      <c r="AM6" s="1297" t="s">
        <v>472</v>
      </c>
      <c r="AN6" s="1297"/>
      <c r="AO6" s="1297" t="s">
        <v>7</v>
      </c>
      <c r="AP6" s="1297"/>
      <c r="AQ6" s="929" t="s">
        <v>380</v>
      </c>
      <c r="AR6" s="915" t="s">
        <v>851</v>
      </c>
      <c r="AS6" s="1297" t="s">
        <v>104</v>
      </c>
      <c r="AT6" s="1297"/>
      <c r="AU6" s="1297" t="s">
        <v>144</v>
      </c>
      <c r="AV6" s="1297"/>
      <c r="AW6" s="1297" t="s">
        <v>105</v>
      </c>
      <c r="AX6" s="1297"/>
      <c r="AY6" s="1297" t="s">
        <v>143</v>
      </c>
      <c r="AZ6" s="1297"/>
      <c r="BA6" s="1297" t="s">
        <v>472</v>
      </c>
      <c r="BB6" s="1297"/>
      <c r="BC6" s="1297" t="s">
        <v>7</v>
      </c>
      <c r="BD6" s="1297"/>
      <c r="BE6" s="929" t="s">
        <v>380</v>
      </c>
      <c r="BF6" s="915" t="s">
        <v>851</v>
      </c>
      <c r="BG6" s="915" t="s">
        <v>851</v>
      </c>
      <c r="BH6" s="1297" t="s">
        <v>104</v>
      </c>
      <c r="BI6" s="1297"/>
      <c r="BJ6" s="1297" t="s">
        <v>144</v>
      </c>
      <c r="BK6" s="1297"/>
      <c r="BL6" s="1297" t="s">
        <v>105</v>
      </c>
      <c r="BM6" s="1297"/>
      <c r="BN6" s="1297" t="s">
        <v>143</v>
      </c>
      <c r="BO6" s="1297"/>
      <c r="BP6" s="1297" t="s">
        <v>472</v>
      </c>
      <c r="BQ6" s="1297"/>
      <c r="BR6" s="1297" t="s">
        <v>7</v>
      </c>
      <c r="BS6" s="1297"/>
      <c r="BT6" s="929" t="s">
        <v>380</v>
      </c>
    </row>
    <row r="7" spans="1:72" s="177" customFormat="1" ht="24.75" customHeight="1" thickBot="1">
      <c r="A7" s="1096"/>
      <c r="B7" s="1097" t="s">
        <v>106</v>
      </c>
      <c r="C7" s="1097"/>
      <c r="D7" s="1097" t="s">
        <v>107</v>
      </c>
      <c r="E7" s="1097"/>
      <c r="F7" s="1097" t="s">
        <v>147</v>
      </c>
      <c r="G7" s="1097"/>
      <c r="H7" s="1097" t="s">
        <v>148</v>
      </c>
      <c r="I7" s="1097"/>
      <c r="J7" s="1097" t="s">
        <v>146</v>
      </c>
      <c r="K7" s="1097"/>
      <c r="L7" s="1298" t="s">
        <v>8</v>
      </c>
      <c r="M7" s="1298"/>
      <c r="N7" s="1144"/>
      <c r="O7" s="1105"/>
      <c r="P7" s="1096"/>
      <c r="Q7" s="1097" t="s">
        <v>106</v>
      </c>
      <c r="R7" s="1097"/>
      <c r="S7" s="1097" t="s">
        <v>107</v>
      </c>
      <c r="T7" s="1097"/>
      <c r="U7" s="1097" t="s">
        <v>147</v>
      </c>
      <c r="V7" s="1097"/>
      <c r="W7" s="1097" t="s">
        <v>148</v>
      </c>
      <c r="X7" s="1097"/>
      <c r="Y7" s="1097" t="s">
        <v>146</v>
      </c>
      <c r="Z7" s="1097"/>
      <c r="AA7" s="1298" t="s">
        <v>8</v>
      </c>
      <c r="AB7" s="1298"/>
      <c r="AC7" s="1144"/>
      <c r="AD7" s="1096"/>
      <c r="AE7" s="1097" t="s">
        <v>106</v>
      </c>
      <c r="AF7" s="1097"/>
      <c r="AG7" s="1097" t="s">
        <v>107</v>
      </c>
      <c r="AH7" s="1097"/>
      <c r="AI7" s="1097" t="s">
        <v>147</v>
      </c>
      <c r="AJ7" s="1097"/>
      <c r="AK7" s="1097" t="s">
        <v>148</v>
      </c>
      <c r="AL7" s="1097"/>
      <c r="AM7" s="1097" t="s">
        <v>146</v>
      </c>
      <c r="AN7" s="1097"/>
      <c r="AO7" s="1298" t="s">
        <v>8</v>
      </c>
      <c r="AP7" s="1298"/>
      <c r="AQ7" s="1144"/>
      <c r="AR7" s="1096"/>
      <c r="AS7" s="1097" t="s">
        <v>106</v>
      </c>
      <c r="AT7" s="1097"/>
      <c r="AU7" s="1097" t="s">
        <v>107</v>
      </c>
      <c r="AV7" s="1097"/>
      <c r="AW7" s="1097" t="s">
        <v>147</v>
      </c>
      <c r="AX7" s="1097"/>
      <c r="AY7" s="1097" t="s">
        <v>148</v>
      </c>
      <c r="AZ7" s="1097"/>
      <c r="BA7" s="1097" t="s">
        <v>146</v>
      </c>
      <c r="BB7" s="1097"/>
      <c r="BC7" s="1298" t="s">
        <v>8</v>
      </c>
      <c r="BD7" s="1298"/>
      <c r="BE7" s="1144"/>
      <c r="BF7" s="1096"/>
      <c r="BG7" s="1096"/>
      <c r="BH7" s="1097" t="s">
        <v>106</v>
      </c>
      <c r="BI7" s="1097"/>
      <c r="BJ7" s="1097" t="s">
        <v>107</v>
      </c>
      <c r="BK7" s="1097"/>
      <c r="BL7" s="1097" t="s">
        <v>147</v>
      </c>
      <c r="BM7" s="1097"/>
      <c r="BN7" s="1097" t="s">
        <v>148</v>
      </c>
      <c r="BO7" s="1097"/>
      <c r="BP7" s="1097" t="s">
        <v>146</v>
      </c>
      <c r="BQ7" s="1097"/>
      <c r="BR7" s="1298" t="s">
        <v>8</v>
      </c>
      <c r="BS7" s="1298"/>
      <c r="BT7" s="1144"/>
    </row>
    <row r="8" spans="1:72" s="177" customFormat="1" ht="15" customHeight="1" thickBot="1">
      <c r="A8" s="1096"/>
      <c r="B8" s="379" t="s">
        <v>9</v>
      </c>
      <c r="C8" s="379" t="s">
        <v>531</v>
      </c>
      <c r="D8" s="379" t="s">
        <v>9</v>
      </c>
      <c r="E8" s="379" t="s">
        <v>531</v>
      </c>
      <c r="F8" s="379" t="s">
        <v>9</v>
      </c>
      <c r="G8" s="379" t="s">
        <v>531</v>
      </c>
      <c r="H8" s="379" t="s">
        <v>9</v>
      </c>
      <c r="I8" s="379" t="s">
        <v>531</v>
      </c>
      <c r="J8" s="379" t="s">
        <v>9</v>
      </c>
      <c r="K8" s="379" t="s">
        <v>531</v>
      </c>
      <c r="L8" s="379" t="s">
        <v>9</v>
      </c>
      <c r="M8" s="379" t="s">
        <v>531</v>
      </c>
      <c r="N8" s="1144"/>
      <c r="O8" s="1105"/>
      <c r="P8" s="1096"/>
      <c r="Q8" s="739" t="s">
        <v>9</v>
      </c>
      <c r="R8" s="739" t="s">
        <v>531</v>
      </c>
      <c r="S8" s="739" t="s">
        <v>9</v>
      </c>
      <c r="T8" s="739" t="s">
        <v>531</v>
      </c>
      <c r="U8" s="739" t="s">
        <v>9</v>
      </c>
      <c r="V8" s="739" t="s">
        <v>531</v>
      </c>
      <c r="W8" s="739" t="s">
        <v>9</v>
      </c>
      <c r="X8" s="739" t="s">
        <v>531</v>
      </c>
      <c r="Y8" s="739" t="s">
        <v>9</v>
      </c>
      <c r="Z8" s="739" t="s">
        <v>531</v>
      </c>
      <c r="AA8" s="739" t="s">
        <v>9</v>
      </c>
      <c r="AB8" s="739" t="s">
        <v>531</v>
      </c>
      <c r="AC8" s="1144"/>
      <c r="AD8" s="1096"/>
      <c r="AE8" s="739" t="s">
        <v>9</v>
      </c>
      <c r="AF8" s="739" t="s">
        <v>531</v>
      </c>
      <c r="AG8" s="739" t="s">
        <v>9</v>
      </c>
      <c r="AH8" s="739" t="s">
        <v>531</v>
      </c>
      <c r="AI8" s="739" t="s">
        <v>9</v>
      </c>
      <c r="AJ8" s="739" t="s">
        <v>531</v>
      </c>
      <c r="AK8" s="739" t="s">
        <v>9</v>
      </c>
      <c r="AL8" s="739" t="s">
        <v>531</v>
      </c>
      <c r="AM8" s="739" t="s">
        <v>9</v>
      </c>
      <c r="AN8" s="739" t="s">
        <v>531</v>
      </c>
      <c r="AO8" s="739" t="s">
        <v>9</v>
      </c>
      <c r="AP8" s="739" t="s">
        <v>531</v>
      </c>
      <c r="AQ8" s="1144"/>
      <c r="AR8" s="1096"/>
      <c r="AS8" s="739" t="s">
        <v>9</v>
      </c>
      <c r="AT8" s="739" t="s">
        <v>531</v>
      </c>
      <c r="AU8" s="739" t="s">
        <v>9</v>
      </c>
      <c r="AV8" s="739" t="s">
        <v>531</v>
      </c>
      <c r="AW8" s="739" t="s">
        <v>9</v>
      </c>
      <c r="AX8" s="739" t="s">
        <v>531</v>
      </c>
      <c r="AY8" s="739" t="s">
        <v>9</v>
      </c>
      <c r="AZ8" s="739" t="s">
        <v>531</v>
      </c>
      <c r="BA8" s="739" t="s">
        <v>9</v>
      </c>
      <c r="BB8" s="739" t="s">
        <v>531</v>
      </c>
      <c r="BC8" s="739" t="s">
        <v>9</v>
      </c>
      <c r="BD8" s="739" t="s">
        <v>531</v>
      </c>
      <c r="BE8" s="1144"/>
      <c r="BF8" s="1096"/>
      <c r="BG8" s="1096"/>
      <c r="BH8" s="739" t="s">
        <v>9</v>
      </c>
      <c r="BI8" s="739" t="s">
        <v>531</v>
      </c>
      <c r="BJ8" s="739" t="s">
        <v>9</v>
      </c>
      <c r="BK8" s="739" t="s">
        <v>531</v>
      </c>
      <c r="BL8" s="739" t="s">
        <v>9</v>
      </c>
      <c r="BM8" s="739" t="s">
        <v>531</v>
      </c>
      <c r="BN8" s="739" t="s">
        <v>9</v>
      </c>
      <c r="BO8" s="739" t="s">
        <v>531</v>
      </c>
      <c r="BP8" s="739" t="s">
        <v>9</v>
      </c>
      <c r="BQ8" s="739" t="s">
        <v>531</v>
      </c>
      <c r="BR8" s="739" t="s">
        <v>9</v>
      </c>
      <c r="BS8" s="739" t="s">
        <v>531</v>
      </c>
      <c r="BT8" s="1144"/>
    </row>
    <row r="9" spans="1:72" s="177" customFormat="1" ht="15" customHeight="1">
      <c r="A9" s="916"/>
      <c r="B9" s="380" t="s">
        <v>532</v>
      </c>
      <c r="C9" s="380" t="s">
        <v>533</v>
      </c>
      <c r="D9" s="380" t="s">
        <v>532</v>
      </c>
      <c r="E9" s="380" t="s">
        <v>533</v>
      </c>
      <c r="F9" s="380" t="s">
        <v>532</v>
      </c>
      <c r="G9" s="380" t="s">
        <v>533</v>
      </c>
      <c r="H9" s="380" t="s">
        <v>532</v>
      </c>
      <c r="I9" s="380" t="s">
        <v>533</v>
      </c>
      <c r="J9" s="380" t="s">
        <v>532</v>
      </c>
      <c r="K9" s="380" t="s">
        <v>533</v>
      </c>
      <c r="L9" s="380" t="s">
        <v>532</v>
      </c>
      <c r="M9" s="380" t="s">
        <v>533</v>
      </c>
      <c r="N9" s="930"/>
      <c r="O9" s="927"/>
      <c r="P9" s="916"/>
      <c r="Q9" s="737" t="s">
        <v>532</v>
      </c>
      <c r="R9" s="737" t="s">
        <v>533</v>
      </c>
      <c r="S9" s="737" t="s">
        <v>532</v>
      </c>
      <c r="T9" s="737" t="s">
        <v>533</v>
      </c>
      <c r="U9" s="737" t="s">
        <v>532</v>
      </c>
      <c r="V9" s="737" t="s">
        <v>533</v>
      </c>
      <c r="W9" s="737" t="s">
        <v>532</v>
      </c>
      <c r="X9" s="737" t="s">
        <v>533</v>
      </c>
      <c r="Y9" s="737" t="s">
        <v>532</v>
      </c>
      <c r="Z9" s="737" t="s">
        <v>533</v>
      </c>
      <c r="AA9" s="737" t="s">
        <v>532</v>
      </c>
      <c r="AB9" s="737" t="s">
        <v>533</v>
      </c>
      <c r="AC9" s="930"/>
      <c r="AD9" s="916"/>
      <c r="AE9" s="737" t="s">
        <v>532</v>
      </c>
      <c r="AF9" s="737" t="s">
        <v>533</v>
      </c>
      <c r="AG9" s="737" t="s">
        <v>532</v>
      </c>
      <c r="AH9" s="737" t="s">
        <v>533</v>
      </c>
      <c r="AI9" s="737" t="s">
        <v>532</v>
      </c>
      <c r="AJ9" s="737" t="s">
        <v>533</v>
      </c>
      <c r="AK9" s="737" t="s">
        <v>532</v>
      </c>
      <c r="AL9" s="737" t="s">
        <v>533</v>
      </c>
      <c r="AM9" s="737" t="s">
        <v>532</v>
      </c>
      <c r="AN9" s="737" t="s">
        <v>533</v>
      </c>
      <c r="AO9" s="737" t="s">
        <v>532</v>
      </c>
      <c r="AP9" s="737" t="s">
        <v>533</v>
      </c>
      <c r="AQ9" s="930"/>
      <c r="AR9" s="916"/>
      <c r="AS9" s="737" t="s">
        <v>532</v>
      </c>
      <c r="AT9" s="737" t="s">
        <v>533</v>
      </c>
      <c r="AU9" s="737" t="s">
        <v>532</v>
      </c>
      <c r="AV9" s="737" t="s">
        <v>533</v>
      </c>
      <c r="AW9" s="737" t="s">
        <v>532</v>
      </c>
      <c r="AX9" s="737" t="s">
        <v>533</v>
      </c>
      <c r="AY9" s="737" t="s">
        <v>532</v>
      </c>
      <c r="AZ9" s="737" t="s">
        <v>533</v>
      </c>
      <c r="BA9" s="737" t="s">
        <v>532</v>
      </c>
      <c r="BB9" s="737" t="s">
        <v>533</v>
      </c>
      <c r="BC9" s="737" t="s">
        <v>532</v>
      </c>
      <c r="BD9" s="737" t="s">
        <v>533</v>
      </c>
      <c r="BE9" s="930"/>
      <c r="BF9" s="916"/>
      <c r="BG9" s="916"/>
      <c r="BH9" s="737" t="s">
        <v>532</v>
      </c>
      <c r="BI9" s="737" t="s">
        <v>533</v>
      </c>
      <c r="BJ9" s="737" t="s">
        <v>532</v>
      </c>
      <c r="BK9" s="737" t="s">
        <v>533</v>
      </c>
      <c r="BL9" s="737" t="s">
        <v>532</v>
      </c>
      <c r="BM9" s="737" t="s">
        <v>533</v>
      </c>
      <c r="BN9" s="737" t="s">
        <v>532</v>
      </c>
      <c r="BO9" s="737" t="s">
        <v>533</v>
      </c>
      <c r="BP9" s="737" t="s">
        <v>532</v>
      </c>
      <c r="BQ9" s="737" t="s">
        <v>533</v>
      </c>
      <c r="BR9" s="737" t="s">
        <v>532</v>
      </c>
      <c r="BS9" s="737" t="s">
        <v>533</v>
      </c>
      <c r="BT9" s="930"/>
    </row>
    <row r="10" spans="1:72" s="26" customFormat="1" ht="22.5" customHeight="1" thickBot="1">
      <c r="A10" s="376" t="s">
        <v>108</v>
      </c>
      <c r="B10" s="300">
        <v>13</v>
      </c>
      <c r="C10" s="300">
        <v>13</v>
      </c>
      <c r="D10" s="300">
        <v>19</v>
      </c>
      <c r="E10" s="300">
        <v>18</v>
      </c>
      <c r="F10" s="300">
        <v>31</v>
      </c>
      <c r="G10" s="300">
        <v>38</v>
      </c>
      <c r="H10" s="300">
        <v>25</v>
      </c>
      <c r="I10" s="300">
        <v>44</v>
      </c>
      <c r="J10" s="300">
        <v>32</v>
      </c>
      <c r="K10" s="300">
        <v>85</v>
      </c>
      <c r="L10" s="338">
        <f>B10+D10+F10+H10+J10</f>
        <v>120</v>
      </c>
      <c r="M10" s="338">
        <f>C10+E10+G10+I10+K10</f>
        <v>198</v>
      </c>
      <c r="N10" s="338">
        <f t="shared" ref="N10:N20" si="0">SUM(L10:M10)</f>
        <v>318</v>
      </c>
      <c r="O10" s="412" t="s">
        <v>109</v>
      </c>
      <c r="P10" s="376" t="s">
        <v>108</v>
      </c>
      <c r="Q10" s="300"/>
      <c r="R10" s="300"/>
      <c r="S10" s="300"/>
      <c r="T10" s="300">
        <v>1</v>
      </c>
      <c r="U10" s="300">
        <v>1</v>
      </c>
      <c r="V10" s="300"/>
      <c r="W10" s="300"/>
      <c r="X10" s="300">
        <v>1</v>
      </c>
      <c r="Y10" s="300"/>
      <c r="Z10" s="300"/>
      <c r="AA10" s="338">
        <f>Q10+S10+U10+W10+Y10</f>
        <v>1</v>
      </c>
      <c r="AB10" s="338">
        <f>R10+T10+V10+X10+Z10</f>
        <v>2</v>
      </c>
      <c r="AC10" s="338">
        <f t="shared" ref="AC10:AC20" si="1">SUM(AA10:AB10)</f>
        <v>3</v>
      </c>
      <c r="AD10" s="376" t="s">
        <v>108</v>
      </c>
      <c r="AE10" s="300"/>
      <c r="AF10" s="300"/>
      <c r="AG10" s="300"/>
      <c r="AH10" s="300"/>
      <c r="AI10" s="300"/>
      <c r="AJ10" s="300"/>
      <c r="AK10" s="300">
        <v>2</v>
      </c>
      <c r="AL10" s="300"/>
      <c r="AM10" s="300"/>
      <c r="AN10" s="300"/>
      <c r="AO10" s="338">
        <f>AE10+AG10+AI10+AK10+AM10</f>
        <v>2</v>
      </c>
      <c r="AP10" s="338">
        <f>AF10+AH10+AJ10+AL10+AN10</f>
        <v>0</v>
      </c>
      <c r="AQ10" s="338">
        <f t="shared" ref="AQ10:AQ20" si="2">SUM(AO10:AP10)</f>
        <v>2</v>
      </c>
      <c r="AR10" s="376" t="s">
        <v>108</v>
      </c>
      <c r="AS10" s="300"/>
      <c r="AT10" s="300"/>
      <c r="AU10" s="300"/>
      <c r="AV10" s="300"/>
      <c r="AW10" s="300"/>
      <c r="AX10" s="300"/>
      <c r="AY10" s="300"/>
      <c r="AZ10" s="300"/>
      <c r="BA10" s="300"/>
      <c r="BB10" s="300"/>
      <c r="BC10" s="338">
        <f>AS10+AU10+AW10+AY10+BA10</f>
        <v>0</v>
      </c>
      <c r="BD10" s="338">
        <f>AT10+AV10+AX10+AZ10+BB10</f>
        <v>0</v>
      </c>
      <c r="BE10" s="338">
        <f t="shared" ref="BE10:BE20" si="3">SUM(BC10:BD10)</f>
        <v>0</v>
      </c>
      <c r="BF10" s="376" t="s">
        <v>108</v>
      </c>
      <c r="BG10" s="376" t="s">
        <v>108</v>
      </c>
      <c r="BH10" s="300">
        <f>SUM(B10+Q10+AE10+AS10)</f>
        <v>13</v>
      </c>
      <c r="BI10" s="300">
        <f t="shared" ref="BI10:BQ20" si="4">SUM(C10+R10+AF10+AT10)</f>
        <v>13</v>
      </c>
      <c r="BJ10" s="300">
        <f t="shared" si="4"/>
        <v>19</v>
      </c>
      <c r="BK10" s="300">
        <f t="shared" si="4"/>
        <v>19</v>
      </c>
      <c r="BL10" s="300">
        <f t="shared" si="4"/>
        <v>32</v>
      </c>
      <c r="BM10" s="300">
        <f t="shared" si="4"/>
        <v>38</v>
      </c>
      <c r="BN10" s="300">
        <f t="shared" si="4"/>
        <v>27</v>
      </c>
      <c r="BO10" s="300">
        <f t="shared" si="4"/>
        <v>45</v>
      </c>
      <c r="BP10" s="300">
        <f t="shared" si="4"/>
        <v>32</v>
      </c>
      <c r="BQ10" s="300">
        <f t="shared" si="4"/>
        <v>85</v>
      </c>
      <c r="BR10" s="338">
        <f>BH10+BJ10+BL10+BN10+BP10</f>
        <v>123</v>
      </c>
      <c r="BS10" s="338">
        <f>BI10+BK10+BM10+BO10+BQ10</f>
        <v>200</v>
      </c>
      <c r="BT10" s="338">
        <f t="shared" ref="BT10:BT20" si="5">SUM(BR10:BS10)</f>
        <v>323</v>
      </c>
    </row>
    <row r="11" spans="1:72" s="26" customFormat="1" ht="22.5" customHeight="1" thickBot="1">
      <c r="A11" s="364" t="s">
        <v>110</v>
      </c>
      <c r="B11" s="275">
        <v>4</v>
      </c>
      <c r="C11" s="275">
        <v>0</v>
      </c>
      <c r="D11" s="275">
        <v>2</v>
      </c>
      <c r="E11" s="275">
        <v>0</v>
      </c>
      <c r="F11" s="275">
        <v>3</v>
      </c>
      <c r="G11" s="275">
        <v>0</v>
      </c>
      <c r="H11" s="275">
        <v>5</v>
      </c>
      <c r="I11" s="275">
        <v>0</v>
      </c>
      <c r="J11" s="275">
        <v>0</v>
      </c>
      <c r="K11" s="275">
        <v>0</v>
      </c>
      <c r="L11" s="276">
        <f t="shared" ref="L11:L20" si="6">B11+D11+F11+H11+J11</f>
        <v>14</v>
      </c>
      <c r="M11" s="276">
        <f t="shared" ref="M11:M20" si="7">C11+E11+G11+I11+K11</f>
        <v>0</v>
      </c>
      <c r="N11" s="276">
        <f t="shared" si="0"/>
        <v>14</v>
      </c>
      <c r="O11" s="422" t="s">
        <v>111</v>
      </c>
      <c r="P11" s="364" t="s">
        <v>110</v>
      </c>
      <c r="Q11" s="275"/>
      <c r="R11" s="275"/>
      <c r="S11" s="275"/>
      <c r="T11" s="275"/>
      <c r="U11" s="275"/>
      <c r="V11" s="275"/>
      <c r="W11" s="275"/>
      <c r="X11" s="275"/>
      <c r="Y11" s="275"/>
      <c r="Z11" s="275"/>
      <c r="AA11" s="276">
        <f t="shared" ref="AA11:AA20" si="8">Q11+S11+U11+W11+Y11</f>
        <v>0</v>
      </c>
      <c r="AB11" s="276">
        <f t="shared" ref="AB11:AB20" si="9">R11+T11+V11+X11+Z11</f>
        <v>0</v>
      </c>
      <c r="AC11" s="276">
        <f t="shared" si="1"/>
        <v>0</v>
      </c>
      <c r="AD11" s="364" t="s">
        <v>110</v>
      </c>
      <c r="AE11" s="275"/>
      <c r="AF11" s="275"/>
      <c r="AG11" s="275"/>
      <c r="AH11" s="275"/>
      <c r="AI11" s="275"/>
      <c r="AJ11" s="275"/>
      <c r="AK11" s="275"/>
      <c r="AL11" s="275"/>
      <c r="AM11" s="275"/>
      <c r="AN11" s="275"/>
      <c r="AO11" s="276">
        <f t="shared" ref="AO11:AO20" si="10">AE11+AG11+AI11+AK11+AM11</f>
        <v>0</v>
      </c>
      <c r="AP11" s="276">
        <f t="shared" ref="AP11:AP20" si="11">AF11+AH11+AJ11+AL11+AN11</f>
        <v>0</v>
      </c>
      <c r="AQ11" s="276">
        <f t="shared" si="2"/>
        <v>0</v>
      </c>
      <c r="AR11" s="364" t="s">
        <v>110</v>
      </c>
      <c r="AS11" s="275"/>
      <c r="AT11" s="275"/>
      <c r="AU11" s="275"/>
      <c r="AV11" s="275"/>
      <c r="AW11" s="275"/>
      <c r="AX11" s="275"/>
      <c r="AY11" s="275"/>
      <c r="AZ11" s="275"/>
      <c r="BA11" s="275"/>
      <c r="BB11" s="275"/>
      <c r="BC11" s="276">
        <f t="shared" ref="BC11:BC20" si="12">AS11+AU11+AW11+AY11+BA11</f>
        <v>0</v>
      </c>
      <c r="BD11" s="276">
        <f t="shared" ref="BD11:BD20" si="13">AT11+AV11+AX11+AZ11+BB11</f>
        <v>0</v>
      </c>
      <c r="BE11" s="276">
        <f t="shared" si="3"/>
        <v>0</v>
      </c>
      <c r="BF11" s="364" t="s">
        <v>110</v>
      </c>
      <c r="BG11" s="364" t="s">
        <v>110</v>
      </c>
      <c r="BH11" s="300">
        <f t="shared" ref="BH11:BH20" si="14">SUM(B11+Q11+AE11+AS11)</f>
        <v>4</v>
      </c>
      <c r="BI11" s="300">
        <f t="shared" si="4"/>
        <v>0</v>
      </c>
      <c r="BJ11" s="300">
        <f t="shared" si="4"/>
        <v>2</v>
      </c>
      <c r="BK11" s="300">
        <f t="shared" si="4"/>
        <v>0</v>
      </c>
      <c r="BL11" s="300">
        <f t="shared" si="4"/>
        <v>3</v>
      </c>
      <c r="BM11" s="300">
        <f t="shared" si="4"/>
        <v>0</v>
      </c>
      <c r="BN11" s="300">
        <f t="shared" si="4"/>
        <v>5</v>
      </c>
      <c r="BO11" s="300">
        <f t="shared" si="4"/>
        <v>0</v>
      </c>
      <c r="BP11" s="300">
        <f t="shared" si="4"/>
        <v>0</v>
      </c>
      <c r="BQ11" s="300">
        <f t="shared" si="4"/>
        <v>0</v>
      </c>
      <c r="BR11" s="276">
        <f t="shared" ref="BR11:BR20" si="15">BH11+BJ11+BL11+BN11+BP11</f>
        <v>14</v>
      </c>
      <c r="BS11" s="276">
        <f t="shared" ref="BS11:BS20" si="16">BI11+BK11+BM11+BO11+BQ11</f>
        <v>0</v>
      </c>
      <c r="BT11" s="276">
        <f t="shared" si="5"/>
        <v>14</v>
      </c>
    </row>
    <row r="12" spans="1:72" s="26" customFormat="1" ht="22.5" customHeight="1" thickBot="1">
      <c r="A12" s="359" t="s">
        <v>850</v>
      </c>
      <c r="B12" s="277">
        <v>29</v>
      </c>
      <c r="C12" s="277">
        <v>1</v>
      </c>
      <c r="D12" s="277">
        <v>20</v>
      </c>
      <c r="E12" s="277">
        <v>8</v>
      </c>
      <c r="F12" s="277">
        <v>18</v>
      </c>
      <c r="G12" s="277">
        <v>10</v>
      </c>
      <c r="H12" s="277">
        <v>14</v>
      </c>
      <c r="I12" s="277">
        <v>6</v>
      </c>
      <c r="J12" s="277">
        <v>7</v>
      </c>
      <c r="K12" s="277">
        <v>20</v>
      </c>
      <c r="L12" s="310">
        <f t="shared" si="6"/>
        <v>88</v>
      </c>
      <c r="M12" s="310">
        <f t="shared" si="7"/>
        <v>45</v>
      </c>
      <c r="N12" s="310">
        <f t="shared" si="0"/>
        <v>133</v>
      </c>
      <c r="O12" s="411" t="s">
        <v>100</v>
      </c>
      <c r="P12" s="359" t="s">
        <v>850</v>
      </c>
      <c r="Q12" s="277"/>
      <c r="R12" s="277"/>
      <c r="S12" s="277"/>
      <c r="T12" s="277"/>
      <c r="U12" s="277">
        <v>6</v>
      </c>
      <c r="V12" s="277">
        <v>6</v>
      </c>
      <c r="W12" s="277">
        <v>2</v>
      </c>
      <c r="X12" s="277">
        <v>1</v>
      </c>
      <c r="Y12" s="277"/>
      <c r="Z12" s="277"/>
      <c r="AA12" s="310">
        <f t="shared" si="8"/>
        <v>8</v>
      </c>
      <c r="AB12" s="310">
        <f t="shared" si="9"/>
        <v>7</v>
      </c>
      <c r="AC12" s="310">
        <f t="shared" si="1"/>
        <v>15</v>
      </c>
      <c r="AD12" s="359" t="s">
        <v>850</v>
      </c>
      <c r="AE12" s="277"/>
      <c r="AF12" s="277"/>
      <c r="AG12" s="277"/>
      <c r="AH12" s="277"/>
      <c r="AI12" s="277"/>
      <c r="AJ12" s="277"/>
      <c r="AK12" s="277"/>
      <c r="AL12" s="277"/>
      <c r="AM12" s="277"/>
      <c r="AN12" s="277"/>
      <c r="AO12" s="310">
        <f t="shared" si="10"/>
        <v>0</v>
      </c>
      <c r="AP12" s="310">
        <f t="shared" si="11"/>
        <v>0</v>
      </c>
      <c r="AQ12" s="310">
        <f t="shared" si="2"/>
        <v>0</v>
      </c>
      <c r="AR12" s="359" t="s">
        <v>850</v>
      </c>
      <c r="AS12" s="277"/>
      <c r="AT12" s="277"/>
      <c r="AU12" s="277"/>
      <c r="AV12" s="277"/>
      <c r="AW12" s="277"/>
      <c r="AX12" s="277"/>
      <c r="AY12" s="277"/>
      <c r="AZ12" s="277"/>
      <c r="BA12" s="277"/>
      <c r="BB12" s="277"/>
      <c r="BC12" s="310">
        <f t="shared" si="12"/>
        <v>0</v>
      </c>
      <c r="BD12" s="310">
        <f t="shared" si="13"/>
        <v>0</v>
      </c>
      <c r="BE12" s="310">
        <f t="shared" si="3"/>
        <v>0</v>
      </c>
      <c r="BF12" s="359" t="s">
        <v>850</v>
      </c>
      <c r="BG12" s="359" t="s">
        <v>850</v>
      </c>
      <c r="BH12" s="300">
        <f t="shared" si="14"/>
        <v>29</v>
      </c>
      <c r="BI12" s="300">
        <f t="shared" si="4"/>
        <v>1</v>
      </c>
      <c r="BJ12" s="300">
        <f t="shared" si="4"/>
        <v>20</v>
      </c>
      <c r="BK12" s="300">
        <f t="shared" si="4"/>
        <v>8</v>
      </c>
      <c r="BL12" s="300">
        <f t="shared" si="4"/>
        <v>24</v>
      </c>
      <c r="BM12" s="300">
        <f t="shared" si="4"/>
        <v>16</v>
      </c>
      <c r="BN12" s="300">
        <f t="shared" si="4"/>
        <v>16</v>
      </c>
      <c r="BO12" s="300">
        <f t="shared" si="4"/>
        <v>7</v>
      </c>
      <c r="BP12" s="300">
        <f t="shared" si="4"/>
        <v>7</v>
      </c>
      <c r="BQ12" s="300">
        <f t="shared" si="4"/>
        <v>20</v>
      </c>
      <c r="BR12" s="310">
        <f t="shared" si="15"/>
        <v>96</v>
      </c>
      <c r="BS12" s="310">
        <f t="shared" si="16"/>
        <v>52</v>
      </c>
      <c r="BT12" s="310">
        <f t="shared" si="5"/>
        <v>148</v>
      </c>
    </row>
    <row r="13" spans="1:72" s="26" customFormat="1" ht="22.5" customHeight="1" thickBot="1">
      <c r="A13" s="364" t="s">
        <v>112</v>
      </c>
      <c r="B13" s="275">
        <v>1</v>
      </c>
      <c r="C13" s="275">
        <v>0</v>
      </c>
      <c r="D13" s="275">
        <v>1</v>
      </c>
      <c r="E13" s="275">
        <v>0</v>
      </c>
      <c r="F13" s="275">
        <v>5</v>
      </c>
      <c r="G13" s="275">
        <v>3</v>
      </c>
      <c r="H13" s="275">
        <v>1</v>
      </c>
      <c r="I13" s="275">
        <v>2</v>
      </c>
      <c r="J13" s="275">
        <v>6</v>
      </c>
      <c r="K13" s="275">
        <v>8</v>
      </c>
      <c r="L13" s="276">
        <f t="shared" si="6"/>
        <v>14</v>
      </c>
      <c r="M13" s="276">
        <f t="shared" si="7"/>
        <v>13</v>
      </c>
      <c r="N13" s="276">
        <f t="shared" si="0"/>
        <v>27</v>
      </c>
      <c r="O13" s="422" t="s">
        <v>113</v>
      </c>
      <c r="P13" s="364" t="s">
        <v>112</v>
      </c>
      <c r="Q13" s="275"/>
      <c r="R13" s="275"/>
      <c r="S13" s="275"/>
      <c r="T13" s="275"/>
      <c r="U13" s="275">
        <v>1</v>
      </c>
      <c r="V13" s="275">
        <v>1</v>
      </c>
      <c r="W13" s="275"/>
      <c r="X13" s="275"/>
      <c r="Y13" s="275"/>
      <c r="Z13" s="275"/>
      <c r="AA13" s="276">
        <f t="shared" si="8"/>
        <v>1</v>
      </c>
      <c r="AB13" s="276">
        <f t="shared" si="9"/>
        <v>1</v>
      </c>
      <c r="AC13" s="276">
        <f t="shared" si="1"/>
        <v>2</v>
      </c>
      <c r="AD13" s="364" t="s">
        <v>112</v>
      </c>
      <c r="AE13" s="275"/>
      <c r="AF13" s="275"/>
      <c r="AG13" s="275"/>
      <c r="AH13" s="275"/>
      <c r="AI13" s="275"/>
      <c r="AJ13" s="275"/>
      <c r="AK13" s="275"/>
      <c r="AL13" s="275"/>
      <c r="AM13" s="275"/>
      <c r="AN13" s="275"/>
      <c r="AO13" s="276">
        <f t="shared" si="10"/>
        <v>0</v>
      </c>
      <c r="AP13" s="276">
        <f t="shared" si="11"/>
        <v>0</v>
      </c>
      <c r="AQ13" s="276">
        <f t="shared" si="2"/>
        <v>0</v>
      </c>
      <c r="AR13" s="364" t="s">
        <v>112</v>
      </c>
      <c r="AS13" s="275"/>
      <c r="AT13" s="275"/>
      <c r="AU13" s="275"/>
      <c r="AV13" s="275"/>
      <c r="AW13" s="275"/>
      <c r="AX13" s="275"/>
      <c r="AY13" s="275"/>
      <c r="AZ13" s="275"/>
      <c r="BA13" s="275"/>
      <c r="BB13" s="275"/>
      <c r="BC13" s="276">
        <f t="shared" si="12"/>
        <v>0</v>
      </c>
      <c r="BD13" s="276">
        <f t="shared" si="13"/>
        <v>0</v>
      </c>
      <c r="BE13" s="276">
        <f t="shared" si="3"/>
        <v>0</v>
      </c>
      <c r="BF13" s="364" t="s">
        <v>112</v>
      </c>
      <c r="BG13" s="364" t="s">
        <v>112</v>
      </c>
      <c r="BH13" s="300">
        <f t="shared" si="14"/>
        <v>1</v>
      </c>
      <c r="BI13" s="300">
        <f t="shared" si="4"/>
        <v>0</v>
      </c>
      <c r="BJ13" s="300">
        <f t="shared" si="4"/>
        <v>1</v>
      </c>
      <c r="BK13" s="300">
        <f t="shared" si="4"/>
        <v>0</v>
      </c>
      <c r="BL13" s="300">
        <f t="shared" si="4"/>
        <v>6</v>
      </c>
      <c r="BM13" s="300">
        <f t="shared" si="4"/>
        <v>4</v>
      </c>
      <c r="BN13" s="300">
        <f t="shared" si="4"/>
        <v>1</v>
      </c>
      <c r="BO13" s="300">
        <f t="shared" si="4"/>
        <v>2</v>
      </c>
      <c r="BP13" s="300">
        <f t="shared" si="4"/>
        <v>6</v>
      </c>
      <c r="BQ13" s="300">
        <f t="shared" si="4"/>
        <v>8</v>
      </c>
      <c r="BR13" s="276">
        <f t="shared" si="15"/>
        <v>15</v>
      </c>
      <c r="BS13" s="276">
        <f t="shared" si="16"/>
        <v>14</v>
      </c>
      <c r="BT13" s="276">
        <f t="shared" si="5"/>
        <v>29</v>
      </c>
    </row>
    <row r="14" spans="1:72" s="26" customFormat="1" ht="22.5" customHeight="1" thickBot="1">
      <c r="A14" s="359" t="s">
        <v>101</v>
      </c>
      <c r="B14" s="277">
        <v>1</v>
      </c>
      <c r="C14" s="277">
        <v>0</v>
      </c>
      <c r="D14" s="277">
        <v>4</v>
      </c>
      <c r="E14" s="277">
        <v>0</v>
      </c>
      <c r="F14" s="277">
        <v>5</v>
      </c>
      <c r="G14" s="277">
        <v>1</v>
      </c>
      <c r="H14" s="277">
        <v>5</v>
      </c>
      <c r="I14" s="277">
        <v>1</v>
      </c>
      <c r="J14" s="277">
        <v>4</v>
      </c>
      <c r="K14" s="277">
        <v>2</v>
      </c>
      <c r="L14" s="310">
        <f t="shared" si="6"/>
        <v>19</v>
      </c>
      <c r="M14" s="310">
        <f t="shared" si="7"/>
        <v>4</v>
      </c>
      <c r="N14" s="310">
        <f t="shared" si="0"/>
        <v>23</v>
      </c>
      <c r="O14" s="411" t="s">
        <v>102</v>
      </c>
      <c r="P14" s="359" t="s">
        <v>101</v>
      </c>
      <c r="Q14" s="277"/>
      <c r="R14" s="277"/>
      <c r="S14" s="277"/>
      <c r="T14" s="277"/>
      <c r="U14" s="277">
        <v>1</v>
      </c>
      <c r="V14" s="277">
        <v>1</v>
      </c>
      <c r="W14" s="277">
        <v>2</v>
      </c>
      <c r="X14" s="277">
        <v>1</v>
      </c>
      <c r="Y14" s="277"/>
      <c r="Z14" s="277"/>
      <c r="AA14" s="310">
        <f t="shared" si="8"/>
        <v>3</v>
      </c>
      <c r="AB14" s="310">
        <f t="shared" si="9"/>
        <v>2</v>
      </c>
      <c r="AC14" s="310">
        <f t="shared" si="1"/>
        <v>5</v>
      </c>
      <c r="AD14" s="359" t="s">
        <v>101</v>
      </c>
      <c r="AE14" s="277"/>
      <c r="AF14" s="277"/>
      <c r="AG14" s="277"/>
      <c r="AH14" s="277"/>
      <c r="AI14" s="277"/>
      <c r="AJ14" s="277"/>
      <c r="AK14" s="277"/>
      <c r="AL14" s="277"/>
      <c r="AM14" s="277"/>
      <c r="AN14" s="277"/>
      <c r="AO14" s="310">
        <f t="shared" si="10"/>
        <v>0</v>
      </c>
      <c r="AP14" s="310">
        <f t="shared" si="11"/>
        <v>0</v>
      </c>
      <c r="AQ14" s="310">
        <f t="shared" si="2"/>
        <v>0</v>
      </c>
      <c r="AR14" s="359" t="s">
        <v>101</v>
      </c>
      <c r="AS14" s="277"/>
      <c r="AT14" s="277"/>
      <c r="AU14" s="277"/>
      <c r="AV14" s="277"/>
      <c r="AW14" s="277"/>
      <c r="AX14" s="277"/>
      <c r="AY14" s="277"/>
      <c r="AZ14" s="277"/>
      <c r="BA14" s="277"/>
      <c r="BB14" s="277"/>
      <c r="BC14" s="310">
        <f t="shared" si="12"/>
        <v>0</v>
      </c>
      <c r="BD14" s="310">
        <f t="shared" si="13"/>
        <v>0</v>
      </c>
      <c r="BE14" s="310">
        <f t="shared" si="3"/>
        <v>0</v>
      </c>
      <c r="BF14" s="359" t="s">
        <v>101</v>
      </c>
      <c r="BG14" s="359" t="s">
        <v>101</v>
      </c>
      <c r="BH14" s="300">
        <f t="shared" si="14"/>
        <v>1</v>
      </c>
      <c r="BI14" s="300">
        <f t="shared" si="4"/>
        <v>0</v>
      </c>
      <c r="BJ14" s="300">
        <f t="shared" si="4"/>
        <v>4</v>
      </c>
      <c r="BK14" s="300">
        <f t="shared" si="4"/>
        <v>0</v>
      </c>
      <c r="BL14" s="300">
        <f t="shared" si="4"/>
        <v>6</v>
      </c>
      <c r="BM14" s="300">
        <f t="shared" si="4"/>
        <v>2</v>
      </c>
      <c r="BN14" s="300">
        <f t="shared" si="4"/>
        <v>7</v>
      </c>
      <c r="BO14" s="300">
        <f t="shared" si="4"/>
        <v>2</v>
      </c>
      <c r="BP14" s="300">
        <f t="shared" si="4"/>
        <v>4</v>
      </c>
      <c r="BQ14" s="300">
        <f t="shared" si="4"/>
        <v>2</v>
      </c>
      <c r="BR14" s="310">
        <f t="shared" si="15"/>
        <v>22</v>
      </c>
      <c r="BS14" s="310">
        <f t="shared" si="16"/>
        <v>6</v>
      </c>
      <c r="BT14" s="310">
        <f t="shared" si="5"/>
        <v>28</v>
      </c>
    </row>
    <row r="15" spans="1:72" s="26" customFormat="1" ht="22.5" customHeight="1" thickBot="1">
      <c r="A15" s="364" t="s">
        <v>97</v>
      </c>
      <c r="B15" s="275">
        <v>20</v>
      </c>
      <c r="C15" s="275">
        <v>0</v>
      </c>
      <c r="D15" s="275">
        <v>32</v>
      </c>
      <c r="E15" s="275">
        <v>4</v>
      </c>
      <c r="F15" s="275">
        <v>32</v>
      </c>
      <c r="G15" s="275">
        <v>3</v>
      </c>
      <c r="H15" s="275">
        <v>17</v>
      </c>
      <c r="I15" s="275">
        <v>8</v>
      </c>
      <c r="J15" s="275">
        <v>11</v>
      </c>
      <c r="K15" s="275">
        <v>8</v>
      </c>
      <c r="L15" s="276">
        <f t="shared" si="6"/>
        <v>112</v>
      </c>
      <c r="M15" s="276">
        <f t="shared" si="7"/>
        <v>23</v>
      </c>
      <c r="N15" s="276">
        <f t="shared" si="0"/>
        <v>135</v>
      </c>
      <c r="O15" s="422" t="s">
        <v>98</v>
      </c>
      <c r="P15" s="364" t="s">
        <v>97</v>
      </c>
      <c r="Q15" s="275"/>
      <c r="R15" s="275"/>
      <c r="S15" s="275"/>
      <c r="T15" s="275"/>
      <c r="U15" s="275">
        <v>5</v>
      </c>
      <c r="V15" s="275">
        <v>2</v>
      </c>
      <c r="W15" s="275">
        <v>1</v>
      </c>
      <c r="X15" s="275">
        <v>1</v>
      </c>
      <c r="Y15" s="275"/>
      <c r="Z15" s="275"/>
      <c r="AA15" s="276">
        <f t="shared" si="8"/>
        <v>6</v>
      </c>
      <c r="AB15" s="276">
        <f t="shared" si="9"/>
        <v>3</v>
      </c>
      <c r="AC15" s="276">
        <f t="shared" si="1"/>
        <v>9</v>
      </c>
      <c r="AD15" s="364" t="s">
        <v>97</v>
      </c>
      <c r="AE15" s="275"/>
      <c r="AF15" s="275"/>
      <c r="AG15" s="275"/>
      <c r="AH15" s="275"/>
      <c r="AI15" s="275"/>
      <c r="AJ15" s="275"/>
      <c r="AK15" s="275"/>
      <c r="AL15" s="275"/>
      <c r="AM15" s="275"/>
      <c r="AN15" s="275"/>
      <c r="AO15" s="276">
        <f t="shared" si="10"/>
        <v>0</v>
      </c>
      <c r="AP15" s="276">
        <f t="shared" si="11"/>
        <v>0</v>
      </c>
      <c r="AQ15" s="276">
        <f t="shared" si="2"/>
        <v>0</v>
      </c>
      <c r="AR15" s="364" t="s">
        <v>97</v>
      </c>
      <c r="AS15" s="275"/>
      <c r="AT15" s="275"/>
      <c r="AU15" s="275"/>
      <c r="AV15" s="275"/>
      <c r="AW15" s="275"/>
      <c r="AX15" s="275"/>
      <c r="AY15" s="275"/>
      <c r="AZ15" s="275"/>
      <c r="BA15" s="275"/>
      <c r="BB15" s="275"/>
      <c r="BC15" s="276">
        <f t="shared" si="12"/>
        <v>0</v>
      </c>
      <c r="BD15" s="276">
        <f t="shared" si="13"/>
        <v>0</v>
      </c>
      <c r="BE15" s="276">
        <f t="shared" si="3"/>
        <v>0</v>
      </c>
      <c r="BF15" s="364" t="s">
        <v>97</v>
      </c>
      <c r="BG15" s="364" t="s">
        <v>97</v>
      </c>
      <c r="BH15" s="300">
        <f t="shared" si="14"/>
        <v>20</v>
      </c>
      <c r="BI15" s="300">
        <f t="shared" si="4"/>
        <v>0</v>
      </c>
      <c r="BJ15" s="300">
        <f t="shared" si="4"/>
        <v>32</v>
      </c>
      <c r="BK15" s="300">
        <f t="shared" si="4"/>
        <v>4</v>
      </c>
      <c r="BL15" s="300">
        <f t="shared" si="4"/>
        <v>37</v>
      </c>
      <c r="BM15" s="300">
        <f t="shared" si="4"/>
        <v>5</v>
      </c>
      <c r="BN15" s="300">
        <f t="shared" si="4"/>
        <v>18</v>
      </c>
      <c r="BO15" s="300">
        <f t="shared" si="4"/>
        <v>9</v>
      </c>
      <c r="BP15" s="300">
        <f t="shared" si="4"/>
        <v>11</v>
      </c>
      <c r="BQ15" s="300">
        <f t="shared" si="4"/>
        <v>8</v>
      </c>
      <c r="BR15" s="276">
        <f t="shared" si="15"/>
        <v>118</v>
      </c>
      <c r="BS15" s="276">
        <f t="shared" si="16"/>
        <v>26</v>
      </c>
      <c r="BT15" s="276">
        <f t="shared" si="5"/>
        <v>144</v>
      </c>
    </row>
    <row r="16" spans="1:72" s="26" customFormat="1" ht="22.5" customHeight="1" thickBot="1">
      <c r="A16" s="359" t="s">
        <v>114</v>
      </c>
      <c r="B16" s="277">
        <v>3</v>
      </c>
      <c r="C16" s="277">
        <v>0</v>
      </c>
      <c r="D16" s="277">
        <v>6</v>
      </c>
      <c r="E16" s="277">
        <v>2</v>
      </c>
      <c r="F16" s="277">
        <v>3</v>
      </c>
      <c r="G16" s="277">
        <v>1</v>
      </c>
      <c r="H16" s="277">
        <v>5</v>
      </c>
      <c r="I16" s="277">
        <v>4</v>
      </c>
      <c r="J16" s="277">
        <v>6</v>
      </c>
      <c r="K16" s="277">
        <v>3</v>
      </c>
      <c r="L16" s="310">
        <f t="shared" si="6"/>
        <v>23</v>
      </c>
      <c r="M16" s="310">
        <f t="shared" si="7"/>
        <v>10</v>
      </c>
      <c r="N16" s="310">
        <f t="shared" si="0"/>
        <v>33</v>
      </c>
      <c r="O16" s="411" t="s">
        <v>115</v>
      </c>
      <c r="P16" s="359" t="s">
        <v>114</v>
      </c>
      <c r="Q16" s="277"/>
      <c r="R16" s="277"/>
      <c r="S16" s="277"/>
      <c r="T16" s="277"/>
      <c r="U16" s="277">
        <v>2</v>
      </c>
      <c r="V16" s="277">
        <v>1</v>
      </c>
      <c r="W16" s="277"/>
      <c r="X16" s="277">
        <v>1</v>
      </c>
      <c r="Y16" s="277"/>
      <c r="Z16" s="277">
        <v>1</v>
      </c>
      <c r="AA16" s="310">
        <f t="shared" si="8"/>
        <v>2</v>
      </c>
      <c r="AB16" s="310">
        <f t="shared" si="9"/>
        <v>3</v>
      </c>
      <c r="AC16" s="310">
        <f t="shared" si="1"/>
        <v>5</v>
      </c>
      <c r="AD16" s="359" t="s">
        <v>114</v>
      </c>
      <c r="AE16" s="277"/>
      <c r="AF16" s="277"/>
      <c r="AG16" s="277"/>
      <c r="AH16" s="277"/>
      <c r="AI16" s="277"/>
      <c r="AJ16" s="277"/>
      <c r="AK16" s="277"/>
      <c r="AL16" s="277"/>
      <c r="AM16" s="277"/>
      <c r="AN16" s="277"/>
      <c r="AO16" s="310">
        <f t="shared" si="10"/>
        <v>0</v>
      </c>
      <c r="AP16" s="310">
        <f t="shared" si="11"/>
        <v>0</v>
      </c>
      <c r="AQ16" s="310">
        <f t="shared" si="2"/>
        <v>0</v>
      </c>
      <c r="AR16" s="359" t="s">
        <v>114</v>
      </c>
      <c r="AS16" s="277"/>
      <c r="AT16" s="277"/>
      <c r="AU16" s="277"/>
      <c r="AV16" s="277"/>
      <c r="AW16" s="277"/>
      <c r="AX16" s="277"/>
      <c r="AY16" s="277"/>
      <c r="AZ16" s="277"/>
      <c r="BA16" s="277"/>
      <c r="BB16" s="277"/>
      <c r="BC16" s="310">
        <f t="shared" si="12"/>
        <v>0</v>
      </c>
      <c r="BD16" s="310">
        <f t="shared" si="13"/>
        <v>0</v>
      </c>
      <c r="BE16" s="310">
        <f t="shared" si="3"/>
        <v>0</v>
      </c>
      <c r="BF16" s="359" t="s">
        <v>114</v>
      </c>
      <c r="BG16" s="359" t="s">
        <v>114</v>
      </c>
      <c r="BH16" s="300">
        <f t="shared" si="14"/>
        <v>3</v>
      </c>
      <c r="BI16" s="300">
        <f t="shared" si="4"/>
        <v>0</v>
      </c>
      <c r="BJ16" s="300">
        <f t="shared" si="4"/>
        <v>6</v>
      </c>
      <c r="BK16" s="300">
        <f t="shared" si="4"/>
        <v>2</v>
      </c>
      <c r="BL16" s="300">
        <f t="shared" si="4"/>
        <v>5</v>
      </c>
      <c r="BM16" s="300">
        <f t="shared" si="4"/>
        <v>2</v>
      </c>
      <c r="BN16" s="300">
        <f t="shared" si="4"/>
        <v>5</v>
      </c>
      <c r="BO16" s="300">
        <f t="shared" si="4"/>
        <v>5</v>
      </c>
      <c r="BP16" s="300">
        <f t="shared" si="4"/>
        <v>6</v>
      </c>
      <c r="BQ16" s="300">
        <f t="shared" si="4"/>
        <v>4</v>
      </c>
      <c r="BR16" s="310">
        <f t="shared" si="15"/>
        <v>25</v>
      </c>
      <c r="BS16" s="310">
        <f t="shared" si="16"/>
        <v>13</v>
      </c>
      <c r="BT16" s="310">
        <f t="shared" si="5"/>
        <v>38</v>
      </c>
    </row>
    <row r="17" spans="1:72" s="26" customFormat="1" ht="22.5" customHeight="1" thickBot="1">
      <c r="A17" s="364" t="s">
        <v>116</v>
      </c>
      <c r="B17" s="275">
        <v>11</v>
      </c>
      <c r="C17" s="275">
        <v>3</v>
      </c>
      <c r="D17" s="275">
        <v>11</v>
      </c>
      <c r="E17" s="275">
        <v>1</v>
      </c>
      <c r="F17" s="275">
        <v>17</v>
      </c>
      <c r="G17" s="275">
        <v>6</v>
      </c>
      <c r="H17" s="275">
        <v>26</v>
      </c>
      <c r="I17" s="275">
        <v>10</v>
      </c>
      <c r="J17" s="275">
        <v>5</v>
      </c>
      <c r="K17" s="275">
        <v>4</v>
      </c>
      <c r="L17" s="276">
        <f t="shared" si="6"/>
        <v>70</v>
      </c>
      <c r="M17" s="276">
        <f t="shared" si="7"/>
        <v>24</v>
      </c>
      <c r="N17" s="276">
        <f t="shared" si="0"/>
        <v>94</v>
      </c>
      <c r="O17" s="422" t="s">
        <v>117</v>
      </c>
      <c r="P17" s="364" t="s">
        <v>116</v>
      </c>
      <c r="Q17" s="275"/>
      <c r="R17" s="275"/>
      <c r="S17" s="275"/>
      <c r="T17" s="275"/>
      <c r="U17" s="275">
        <v>4</v>
      </c>
      <c r="V17" s="275"/>
      <c r="W17" s="275">
        <v>5</v>
      </c>
      <c r="X17" s="275">
        <v>1</v>
      </c>
      <c r="Y17" s="275"/>
      <c r="Z17" s="275"/>
      <c r="AA17" s="276">
        <f t="shared" si="8"/>
        <v>9</v>
      </c>
      <c r="AB17" s="276">
        <f t="shared" si="9"/>
        <v>1</v>
      </c>
      <c r="AC17" s="276">
        <f t="shared" si="1"/>
        <v>10</v>
      </c>
      <c r="AD17" s="364" t="s">
        <v>116</v>
      </c>
      <c r="AE17" s="275"/>
      <c r="AF17" s="275"/>
      <c r="AG17" s="275"/>
      <c r="AH17" s="275"/>
      <c r="AI17" s="275"/>
      <c r="AJ17" s="275"/>
      <c r="AK17" s="275">
        <v>2</v>
      </c>
      <c r="AL17" s="275">
        <v>2</v>
      </c>
      <c r="AM17" s="275"/>
      <c r="AN17" s="275"/>
      <c r="AO17" s="276">
        <f t="shared" si="10"/>
        <v>2</v>
      </c>
      <c r="AP17" s="276">
        <f t="shared" si="11"/>
        <v>2</v>
      </c>
      <c r="AQ17" s="276">
        <f t="shared" si="2"/>
        <v>4</v>
      </c>
      <c r="AR17" s="364" t="s">
        <v>116</v>
      </c>
      <c r="AS17" s="275">
        <v>1</v>
      </c>
      <c r="AT17" s="275"/>
      <c r="AU17" s="275"/>
      <c r="AV17" s="275"/>
      <c r="AW17" s="275"/>
      <c r="AX17" s="275"/>
      <c r="AY17" s="275">
        <v>6</v>
      </c>
      <c r="AZ17" s="275"/>
      <c r="BA17" s="275">
        <v>3</v>
      </c>
      <c r="BB17" s="275"/>
      <c r="BC17" s="276">
        <f t="shared" si="12"/>
        <v>10</v>
      </c>
      <c r="BD17" s="276">
        <f t="shared" si="13"/>
        <v>0</v>
      </c>
      <c r="BE17" s="276">
        <f t="shared" si="3"/>
        <v>10</v>
      </c>
      <c r="BF17" s="364" t="s">
        <v>116</v>
      </c>
      <c r="BG17" s="364" t="s">
        <v>116</v>
      </c>
      <c r="BH17" s="300">
        <f t="shared" si="14"/>
        <v>12</v>
      </c>
      <c r="BI17" s="300">
        <f t="shared" si="4"/>
        <v>3</v>
      </c>
      <c r="BJ17" s="300">
        <f t="shared" si="4"/>
        <v>11</v>
      </c>
      <c r="BK17" s="300">
        <f t="shared" si="4"/>
        <v>1</v>
      </c>
      <c r="BL17" s="300">
        <f t="shared" si="4"/>
        <v>21</v>
      </c>
      <c r="BM17" s="300">
        <f t="shared" si="4"/>
        <v>6</v>
      </c>
      <c r="BN17" s="300">
        <f t="shared" si="4"/>
        <v>39</v>
      </c>
      <c r="BO17" s="300">
        <f t="shared" si="4"/>
        <v>13</v>
      </c>
      <c r="BP17" s="300">
        <f t="shared" si="4"/>
        <v>8</v>
      </c>
      <c r="BQ17" s="300">
        <f t="shared" si="4"/>
        <v>4</v>
      </c>
      <c r="BR17" s="276">
        <f t="shared" si="15"/>
        <v>91</v>
      </c>
      <c r="BS17" s="276">
        <f t="shared" si="16"/>
        <v>27</v>
      </c>
      <c r="BT17" s="276">
        <f t="shared" si="5"/>
        <v>118</v>
      </c>
    </row>
    <row r="18" spans="1:72" s="26" customFormat="1" ht="22.5" customHeight="1" thickBot="1">
      <c r="A18" s="359" t="s">
        <v>118</v>
      </c>
      <c r="B18" s="277">
        <v>13</v>
      </c>
      <c r="C18" s="277">
        <v>2</v>
      </c>
      <c r="D18" s="277">
        <v>8</v>
      </c>
      <c r="E18" s="277">
        <v>5</v>
      </c>
      <c r="F18" s="277">
        <v>20</v>
      </c>
      <c r="G18" s="277">
        <v>6</v>
      </c>
      <c r="H18" s="277">
        <v>34</v>
      </c>
      <c r="I18" s="277">
        <v>32</v>
      </c>
      <c r="J18" s="277">
        <v>5</v>
      </c>
      <c r="K18" s="277">
        <v>7</v>
      </c>
      <c r="L18" s="310">
        <f t="shared" si="6"/>
        <v>80</v>
      </c>
      <c r="M18" s="310">
        <f t="shared" si="7"/>
        <v>52</v>
      </c>
      <c r="N18" s="310">
        <f t="shared" si="0"/>
        <v>132</v>
      </c>
      <c r="O18" s="411" t="s">
        <v>119</v>
      </c>
      <c r="P18" s="359" t="s">
        <v>118</v>
      </c>
      <c r="Q18" s="277"/>
      <c r="R18" s="277"/>
      <c r="S18" s="277"/>
      <c r="T18" s="277"/>
      <c r="U18" s="277">
        <v>7</v>
      </c>
      <c r="V18" s="277"/>
      <c r="W18" s="277">
        <v>9</v>
      </c>
      <c r="X18" s="277">
        <v>9</v>
      </c>
      <c r="Y18" s="277"/>
      <c r="Z18" s="277"/>
      <c r="AA18" s="310">
        <f t="shared" si="8"/>
        <v>16</v>
      </c>
      <c r="AB18" s="310">
        <f t="shared" si="9"/>
        <v>9</v>
      </c>
      <c r="AC18" s="310">
        <f t="shared" si="1"/>
        <v>25</v>
      </c>
      <c r="AD18" s="359" t="s">
        <v>118</v>
      </c>
      <c r="AE18" s="277"/>
      <c r="AF18" s="277"/>
      <c r="AG18" s="277"/>
      <c r="AH18" s="277"/>
      <c r="AI18" s="277"/>
      <c r="AJ18" s="277"/>
      <c r="AK18" s="277"/>
      <c r="AL18" s="277"/>
      <c r="AM18" s="277"/>
      <c r="AN18" s="277"/>
      <c r="AO18" s="310">
        <f t="shared" si="10"/>
        <v>0</v>
      </c>
      <c r="AP18" s="310">
        <f t="shared" si="11"/>
        <v>0</v>
      </c>
      <c r="AQ18" s="310">
        <f t="shared" si="2"/>
        <v>0</v>
      </c>
      <c r="AR18" s="359" t="s">
        <v>118</v>
      </c>
      <c r="AS18" s="277"/>
      <c r="AT18" s="277"/>
      <c r="AU18" s="277"/>
      <c r="AV18" s="277"/>
      <c r="AW18" s="277"/>
      <c r="AX18" s="277"/>
      <c r="AY18" s="277"/>
      <c r="AZ18" s="277"/>
      <c r="BA18" s="277"/>
      <c r="BB18" s="277"/>
      <c r="BC18" s="310">
        <f t="shared" si="12"/>
        <v>0</v>
      </c>
      <c r="BD18" s="310">
        <f t="shared" si="13"/>
        <v>0</v>
      </c>
      <c r="BE18" s="310">
        <f t="shared" si="3"/>
        <v>0</v>
      </c>
      <c r="BF18" s="359" t="s">
        <v>118</v>
      </c>
      <c r="BG18" s="359" t="s">
        <v>118</v>
      </c>
      <c r="BH18" s="300">
        <f t="shared" si="14"/>
        <v>13</v>
      </c>
      <c r="BI18" s="300">
        <f t="shared" si="4"/>
        <v>2</v>
      </c>
      <c r="BJ18" s="300">
        <f t="shared" si="4"/>
        <v>8</v>
      </c>
      <c r="BK18" s="300">
        <f t="shared" si="4"/>
        <v>5</v>
      </c>
      <c r="BL18" s="300">
        <f t="shared" si="4"/>
        <v>27</v>
      </c>
      <c r="BM18" s="300">
        <f t="shared" si="4"/>
        <v>6</v>
      </c>
      <c r="BN18" s="300">
        <f t="shared" si="4"/>
        <v>43</v>
      </c>
      <c r="BO18" s="300">
        <f t="shared" si="4"/>
        <v>41</v>
      </c>
      <c r="BP18" s="300">
        <f t="shared" si="4"/>
        <v>5</v>
      </c>
      <c r="BQ18" s="300">
        <f t="shared" si="4"/>
        <v>7</v>
      </c>
      <c r="BR18" s="310">
        <f t="shared" si="15"/>
        <v>96</v>
      </c>
      <c r="BS18" s="310">
        <f t="shared" si="16"/>
        <v>61</v>
      </c>
      <c r="BT18" s="310">
        <f t="shared" si="5"/>
        <v>157</v>
      </c>
    </row>
    <row r="19" spans="1:72" s="26" customFormat="1" ht="22.5" customHeight="1" thickBot="1">
      <c r="A19" s="364" t="s">
        <v>120</v>
      </c>
      <c r="B19" s="275">
        <v>11</v>
      </c>
      <c r="C19" s="275">
        <v>0</v>
      </c>
      <c r="D19" s="275">
        <v>22</v>
      </c>
      <c r="E19" s="275">
        <v>2</v>
      </c>
      <c r="F19" s="275">
        <v>24</v>
      </c>
      <c r="G19" s="275">
        <v>4</v>
      </c>
      <c r="H19" s="275">
        <v>24</v>
      </c>
      <c r="I19" s="275">
        <v>9</v>
      </c>
      <c r="J19" s="275">
        <v>2</v>
      </c>
      <c r="K19" s="275">
        <v>4</v>
      </c>
      <c r="L19" s="276">
        <f t="shared" si="6"/>
        <v>83</v>
      </c>
      <c r="M19" s="276">
        <f t="shared" si="7"/>
        <v>19</v>
      </c>
      <c r="N19" s="276">
        <f t="shared" si="0"/>
        <v>102</v>
      </c>
      <c r="O19" s="422" t="s">
        <v>99</v>
      </c>
      <c r="P19" s="364" t="s">
        <v>120</v>
      </c>
      <c r="Q19" s="275"/>
      <c r="R19" s="275"/>
      <c r="S19" s="275"/>
      <c r="T19" s="275"/>
      <c r="U19" s="275">
        <v>4</v>
      </c>
      <c r="V19" s="275">
        <v>1</v>
      </c>
      <c r="W19" s="275">
        <v>3</v>
      </c>
      <c r="X19" s="275">
        <v>1</v>
      </c>
      <c r="Y19" s="275"/>
      <c r="Z19" s="275"/>
      <c r="AA19" s="276">
        <f t="shared" si="8"/>
        <v>7</v>
      </c>
      <c r="AB19" s="276">
        <f t="shared" si="9"/>
        <v>2</v>
      </c>
      <c r="AC19" s="276">
        <f t="shared" si="1"/>
        <v>9</v>
      </c>
      <c r="AD19" s="364" t="s">
        <v>120</v>
      </c>
      <c r="AE19" s="275"/>
      <c r="AF19" s="275"/>
      <c r="AG19" s="275"/>
      <c r="AH19" s="275"/>
      <c r="AI19" s="275"/>
      <c r="AJ19" s="275"/>
      <c r="AK19" s="275"/>
      <c r="AL19" s="275"/>
      <c r="AM19" s="275"/>
      <c r="AN19" s="275"/>
      <c r="AO19" s="276">
        <f t="shared" si="10"/>
        <v>0</v>
      </c>
      <c r="AP19" s="276">
        <f t="shared" si="11"/>
        <v>0</v>
      </c>
      <c r="AQ19" s="276">
        <f t="shared" si="2"/>
        <v>0</v>
      </c>
      <c r="AR19" s="364" t="s">
        <v>120</v>
      </c>
      <c r="AS19" s="275"/>
      <c r="AT19" s="275"/>
      <c r="AU19" s="275"/>
      <c r="AV19" s="275"/>
      <c r="AW19" s="275"/>
      <c r="AX19" s="275"/>
      <c r="AY19" s="275"/>
      <c r="AZ19" s="275"/>
      <c r="BA19" s="275"/>
      <c r="BB19" s="275"/>
      <c r="BC19" s="276">
        <f t="shared" si="12"/>
        <v>0</v>
      </c>
      <c r="BD19" s="276">
        <f t="shared" si="13"/>
        <v>0</v>
      </c>
      <c r="BE19" s="276">
        <f t="shared" si="3"/>
        <v>0</v>
      </c>
      <c r="BF19" s="364" t="s">
        <v>120</v>
      </c>
      <c r="BG19" s="364" t="s">
        <v>120</v>
      </c>
      <c r="BH19" s="300">
        <f t="shared" si="14"/>
        <v>11</v>
      </c>
      <c r="BI19" s="300">
        <f t="shared" si="4"/>
        <v>0</v>
      </c>
      <c r="BJ19" s="300">
        <f t="shared" si="4"/>
        <v>22</v>
      </c>
      <c r="BK19" s="300">
        <f t="shared" si="4"/>
        <v>2</v>
      </c>
      <c r="BL19" s="300">
        <f t="shared" si="4"/>
        <v>28</v>
      </c>
      <c r="BM19" s="300">
        <f t="shared" si="4"/>
        <v>5</v>
      </c>
      <c r="BN19" s="300">
        <f t="shared" si="4"/>
        <v>27</v>
      </c>
      <c r="BO19" s="300">
        <f t="shared" si="4"/>
        <v>10</v>
      </c>
      <c r="BP19" s="300">
        <f t="shared" si="4"/>
        <v>2</v>
      </c>
      <c r="BQ19" s="300">
        <f t="shared" si="4"/>
        <v>4</v>
      </c>
      <c r="BR19" s="276">
        <f t="shared" si="15"/>
        <v>90</v>
      </c>
      <c r="BS19" s="276">
        <f t="shared" si="16"/>
        <v>21</v>
      </c>
      <c r="BT19" s="276">
        <f t="shared" si="5"/>
        <v>111</v>
      </c>
    </row>
    <row r="20" spans="1:72" s="26" customFormat="1" ht="22.5" customHeight="1" thickBot="1">
      <c r="A20" s="413" t="s">
        <v>103</v>
      </c>
      <c r="B20" s="339">
        <v>54</v>
      </c>
      <c r="C20" s="339">
        <v>4</v>
      </c>
      <c r="D20" s="339">
        <v>88</v>
      </c>
      <c r="E20" s="339">
        <v>11</v>
      </c>
      <c r="F20" s="339">
        <v>95</v>
      </c>
      <c r="G20" s="339">
        <v>22</v>
      </c>
      <c r="H20" s="339">
        <v>59</v>
      </c>
      <c r="I20" s="339">
        <v>43</v>
      </c>
      <c r="J20" s="339">
        <v>29</v>
      </c>
      <c r="K20" s="339">
        <v>42</v>
      </c>
      <c r="L20" s="333">
        <f t="shared" si="6"/>
        <v>325</v>
      </c>
      <c r="M20" s="333">
        <f t="shared" si="7"/>
        <v>122</v>
      </c>
      <c r="N20" s="333">
        <f t="shared" si="0"/>
        <v>447</v>
      </c>
      <c r="O20" s="414" t="s">
        <v>946</v>
      </c>
      <c r="P20" s="413" t="s">
        <v>103</v>
      </c>
      <c r="Q20" s="339">
        <v>0</v>
      </c>
      <c r="R20" s="339">
        <v>0</v>
      </c>
      <c r="S20" s="339">
        <v>1</v>
      </c>
      <c r="T20" s="339">
        <v>0</v>
      </c>
      <c r="U20" s="339">
        <v>25</v>
      </c>
      <c r="V20" s="339">
        <v>10</v>
      </c>
      <c r="W20" s="339">
        <v>4</v>
      </c>
      <c r="X20" s="339">
        <v>6</v>
      </c>
      <c r="Y20" s="339">
        <v>0</v>
      </c>
      <c r="Z20" s="339">
        <v>1</v>
      </c>
      <c r="AA20" s="333">
        <f t="shared" si="8"/>
        <v>30</v>
      </c>
      <c r="AB20" s="333">
        <f t="shared" si="9"/>
        <v>17</v>
      </c>
      <c r="AC20" s="333">
        <f t="shared" si="1"/>
        <v>47</v>
      </c>
      <c r="AD20" s="413" t="s">
        <v>103</v>
      </c>
      <c r="AE20" s="339">
        <v>1</v>
      </c>
      <c r="AF20" s="339">
        <v>0</v>
      </c>
      <c r="AG20" s="339">
        <v>5</v>
      </c>
      <c r="AH20" s="339">
        <v>3</v>
      </c>
      <c r="AI20" s="339">
        <v>0</v>
      </c>
      <c r="AJ20" s="339">
        <v>0</v>
      </c>
      <c r="AK20" s="339">
        <v>14</v>
      </c>
      <c r="AL20" s="339">
        <v>3</v>
      </c>
      <c r="AM20" s="339">
        <v>3</v>
      </c>
      <c r="AN20" s="339">
        <v>1</v>
      </c>
      <c r="AO20" s="333">
        <f t="shared" si="10"/>
        <v>23</v>
      </c>
      <c r="AP20" s="333">
        <f t="shared" si="11"/>
        <v>7</v>
      </c>
      <c r="AQ20" s="333">
        <f t="shared" si="2"/>
        <v>30</v>
      </c>
      <c r="AR20" s="413" t="s">
        <v>103</v>
      </c>
      <c r="AS20" s="339"/>
      <c r="AT20" s="339"/>
      <c r="AU20" s="339"/>
      <c r="AV20" s="339"/>
      <c r="AW20" s="339"/>
      <c r="AX20" s="339"/>
      <c r="AY20" s="339">
        <v>1</v>
      </c>
      <c r="AZ20" s="339">
        <v>1</v>
      </c>
      <c r="BA20" s="339"/>
      <c r="BB20" s="339"/>
      <c r="BC20" s="333">
        <f t="shared" si="12"/>
        <v>1</v>
      </c>
      <c r="BD20" s="333">
        <f t="shared" si="13"/>
        <v>1</v>
      </c>
      <c r="BE20" s="333">
        <f t="shared" si="3"/>
        <v>2</v>
      </c>
      <c r="BF20" s="413" t="s">
        <v>103</v>
      </c>
      <c r="BG20" s="413" t="s">
        <v>103</v>
      </c>
      <c r="BH20" s="300">
        <f t="shared" si="14"/>
        <v>55</v>
      </c>
      <c r="BI20" s="300">
        <f t="shared" si="4"/>
        <v>4</v>
      </c>
      <c r="BJ20" s="300">
        <f t="shared" si="4"/>
        <v>94</v>
      </c>
      <c r="BK20" s="300">
        <f t="shared" si="4"/>
        <v>14</v>
      </c>
      <c r="BL20" s="300">
        <f t="shared" si="4"/>
        <v>120</v>
      </c>
      <c r="BM20" s="300">
        <f t="shared" si="4"/>
        <v>32</v>
      </c>
      <c r="BN20" s="300">
        <f t="shared" si="4"/>
        <v>78</v>
      </c>
      <c r="BO20" s="300">
        <f t="shared" si="4"/>
        <v>53</v>
      </c>
      <c r="BP20" s="300">
        <f t="shared" si="4"/>
        <v>32</v>
      </c>
      <c r="BQ20" s="300">
        <f t="shared" si="4"/>
        <v>44</v>
      </c>
      <c r="BR20" s="333">
        <f t="shared" si="15"/>
        <v>379</v>
      </c>
      <c r="BS20" s="333">
        <f t="shared" si="16"/>
        <v>147</v>
      </c>
      <c r="BT20" s="333">
        <f t="shared" si="5"/>
        <v>526</v>
      </c>
    </row>
    <row r="21" spans="1:72" s="26" customFormat="1" ht="24.75" customHeight="1">
      <c r="A21" s="467" t="s">
        <v>28</v>
      </c>
      <c r="B21" s="426">
        <f>SUM(B10:B20)</f>
        <v>160</v>
      </c>
      <c r="C21" s="426">
        <f t="shared" ref="C21:N21" si="17">SUM(C10:C20)</f>
        <v>23</v>
      </c>
      <c r="D21" s="426">
        <f t="shared" si="17"/>
        <v>213</v>
      </c>
      <c r="E21" s="426">
        <f t="shared" si="17"/>
        <v>51</v>
      </c>
      <c r="F21" s="426">
        <f t="shared" si="17"/>
        <v>253</v>
      </c>
      <c r="G21" s="426">
        <f t="shared" si="17"/>
        <v>94</v>
      </c>
      <c r="H21" s="426">
        <f t="shared" si="17"/>
        <v>215</v>
      </c>
      <c r="I21" s="426">
        <f t="shared" si="17"/>
        <v>159</v>
      </c>
      <c r="J21" s="426">
        <f t="shared" si="17"/>
        <v>107</v>
      </c>
      <c r="K21" s="426">
        <f t="shared" si="17"/>
        <v>183</v>
      </c>
      <c r="L21" s="426">
        <f t="shared" si="17"/>
        <v>948</v>
      </c>
      <c r="M21" s="426">
        <f t="shared" si="17"/>
        <v>510</v>
      </c>
      <c r="N21" s="426">
        <f t="shared" si="17"/>
        <v>1458</v>
      </c>
      <c r="O21" s="468" t="s">
        <v>29</v>
      </c>
      <c r="P21" s="738" t="s">
        <v>28</v>
      </c>
      <c r="Q21" s="426">
        <f>SUM(Q10:Q20)</f>
        <v>0</v>
      </c>
      <c r="R21" s="426">
        <f t="shared" ref="R21:AC21" si="18">SUM(R10:R20)</f>
        <v>0</v>
      </c>
      <c r="S21" s="426">
        <f t="shared" si="18"/>
        <v>1</v>
      </c>
      <c r="T21" s="426">
        <f t="shared" si="18"/>
        <v>1</v>
      </c>
      <c r="U21" s="426">
        <f t="shared" si="18"/>
        <v>56</v>
      </c>
      <c r="V21" s="426">
        <f t="shared" si="18"/>
        <v>22</v>
      </c>
      <c r="W21" s="426">
        <f t="shared" si="18"/>
        <v>26</v>
      </c>
      <c r="X21" s="426">
        <f t="shared" si="18"/>
        <v>22</v>
      </c>
      <c r="Y21" s="426">
        <f t="shared" si="18"/>
        <v>0</v>
      </c>
      <c r="Z21" s="426">
        <f t="shared" si="18"/>
        <v>2</v>
      </c>
      <c r="AA21" s="426">
        <f t="shared" si="18"/>
        <v>83</v>
      </c>
      <c r="AB21" s="426">
        <f t="shared" si="18"/>
        <v>47</v>
      </c>
      <c r="AC21" s="426">
        <f t="shared" si="18"/>
        <v>130</v>
      </c>
      <c r="AD21" s="738" t="s">
        <v>28</v>
      </c>
      <c r="AE21" s="426">
        <f>SUM(AE10:AE20)</f>
        <v>1</v>
      </c>
      <c r="AF21" s="426">
        <f t="shared" ref="AF21:AQ21" si="19">SUM(AF10:AF20)</f>
        <v>0</v>
      </c>
      <c r="AG21" s="426">
        <f t="shared" si="19"/>
        <v>5</v>
      </c>
      <c r="AH21" s="426">
        <f t="shared" si="19"/>
        <v>3</v>
      </c>
      <c r="AI21" s="426">
        <f t="shared" si="19"/>
        <v>0</v>
      </c>
      <c r="AJ21" s="426">
        <f t="shared" si="19"/>
        <v>0</v>
      </c>
      <c r="AK21" s="426">
        <f t="shared" si="19"/>
        <v>18</v>
      </c>
      <c r="AL21" s="426">
        <f t="shared" si="19"/>
        <v>5</v>
      </c>
      <c r="AM21" s="426">
        <f t="shared" si="19"/>
        <v>3</v>
      </c>
      <c r="AN21" s="426">
        <f t="shared" si="19"/>
        <v>1</v>
      </c>
      <c r="AO21" s="426">
        <f t="shared" si="19"/>
        <v>27</v>
      </c>
      <c r="AP21" s="426">
        <f t="shared" si="19"/>
        <v>9</v>
      </c>
      <c r="AQ21" s="426">
        <f t="shared" si="19"/>
        <v>36</v>
      </c>
      <c r="AR21" s="738" t="s">
        <v>28</v>
      </c>
      <c r="AS21" s="426">
        <f>SUM(AS10:AS20)</f>
        <v>1</v>
      </c>
      <c r="AT21" s="426">
        <f t="shared" ref="AT21:BE21" si="20">SUM(AT10:AT20)</f>
        <v>0</v>
      </c>
      <c r="AU21" s="426">
        <f t="shared" si="20"/>
        <v>0</v>
      </c>
      <c r="AV21" s="426">
        <f t="shared" si="20"/>
        <v>0</v>
      </c>
      <c r="AW21" s="426">
        <f t="shared" si="20"/>
        <v>0</v>
      </c>
      <c r="AX21" s="426">
        <f t="shared" si="20"/>
        <v>0</v>
      </c>
      <c r="AY21" s="426">
        <f t="shared" si="20"/>
        <v>7</v>
      </c>
      <c r="AZ21" s="426">
        <f t="shared" si="20"/>
        <v>1</v>
      </c>
      <c r="BA21" s="426">
        <f t="shared" si="20"/>
        <v>3</v>
      </c>
      <c r="BB21" s="426">
        <f t="shared" si="20"/>
        <v>0</v>
      </c>
      <c r="BC21" s="426">
        <f t="shared" si="20"/>
        <v>11</v>
      </c>
      <c r="BD21" s="426">
        <f t="shared" si="20"/>
        <v>1</v>
      </c>
      <c r="BE21" s="426">
        <f t="shared" si="20"/>
        <v>12</v>
      </c>
      <c r="BF21" s="738" t="s">
        <v>28</v>
      </c>
      <c r="BG21" s="738" t="s">
        <v>28</v>
      </c>
      <c r="BH21" s="426">
        <f>SUM(BH10:BH20)</f>
        <v>162</v>
      </c>
      <c r="BI21" s="426">
        <f t="shared" ref="BI21:BT21" si="21">SUM(BI10:BI20)</f>
        <v>23</v>
      </c>
      <c r="BJ21" s="426">
        <f t="shared" si="21"/>
        <v>219</v>
      </c>
      <c r="BK21" s="426">
        <f t="shared" si="21"/>
        <v>55</v>
      </c>
      <c r="BL21" s="426">
        <f t="shared" si="21"/>
        <v>309</v>
      </c>
      <c r="BM21" s="426">
        <f t="shared" si="21"/>
        <v>116</v>
      </c>
      <c r="BN21" s="426">
        <f t="shared" si="21"/>
        <v>266</v>
      </c>
      <c r="BO21" s="426">
        <f t="shared" si="21"/>
        <v>187</v>
      </c>
      <c r="BP21" s="426">
        <f t="shared" si="21"/>
        <v>113</v>
      </c>
      <c r="BQ21" s="426">
        <f t="shared" si="21"/>
        <v>186</v>
      </c>
      <c r="BR21" s="426">
        <f t="shared" si="21"/>
        <v>1069</v>
      </c>
      <c r="BS21" s="426">
        <f t="shared" si="21"/>
        <v>567</v>
      </c>
      <c r="BT21" s="426">
        <f t="shared" si="21"/>
        <v>1636</v>
      </c>
    </row>
    <row r="22" spans="1:72">
      <c r="A22" s="1221" t="s">
        <v>904</v>
      </c>
      <c r="B22" s="1221"/>
      <c r="C22" s="1221"/>
      <c r="I22" s="1220" t="s">
        <v>135</v>
      </c>
      <c r="J22" s="1220"/>
      <c r="K22" s="1220"/>
      <c r="L22" s="1220"/>
      <c r="M22" s="1220"/>
      <c r="N22" s="1220"/>
      <c r="O22" s="1220"/>
    </row>
    <row r="23" spans="1:72" ht="25.5" customHeight="1">
      <c r="A23" s="1313" t="s">
        <v>1368</v>
      </c>
      <c r="B23" s="1313"/>
      <c r="C23" s="1313"/>
      <c r="D23" s="1313"/>
      <c r="I23" s="1311" t="s">
        <v>1383</v>
      </c>
      <c r="J23" s="1312"/>
      <c r="K23" s="1312"/>
      <c r="L23" s="1312"/>
      <c r="M23" s="1312"/>
      <c r="N23" s="1312"/>
      <c r="O23" s="1312"/>
    </row>
    <row r="28" spans="1:72" hidden="1"/>
    <row r="29" spans="1:72" hidden="1">
      <c r="A29" s="182" t="s">
        <v>51</v>
      </c>
    </row>
    <row r="30" spans="1:72" ht="13.5" hidden="1" customHeight="1">
      <c r="A30" s="1308" t="s">
        <v>296</v>
      </c>
      <c r="B30" s="1307" t="s">
        <v>104</v>
      </c>
      <c r="C30" s="1307"/>
      <c r="D30" s="1307" t="s">
        <v>144</v>
      </c>
      <c r="E30" s="1307"/>
      <c r="F30" s="1307" t="s">
        <v>105</v>
      </c>
      <c r="G30" s="1307"/>
      <c r="H30" s="1307" t="s">
        <v>143</v>
      </c>
      <c r="I30" s="1307"/>
      <c r="J30" s="1307" t="s">
        <v>472</v>
      </c>
      <c r="K30" s="1307"/>
      <c r="L30" s="1307" t="s">
        <v>7</v>
      </c>
      <c r="M30" s="1307"/>
      <c r="N30" s="1299" t="s">
        <v>168</v>
      </c>
      <c r="O30" s="1302" t="s">
        <v>640</v>
      </c>
    </row>
    <row r="31" spans="1:72" ht="14.25" hidden="1" customHeight="1">
      <c r="A31" s="1309"/>
      <c r="B31" s="1305" t="s">
        <v>106</v>
      </c>
      <c r="C31" s="1305"/>
      <c r="D31" s="1305" t="s">
        <v>107</v>
      </c>
      <c r="E31" s="1305"/>
      <c r="F31" s="1305" t="s">
        <v>147</v>
      </c>
      <c r="G31" s="1305"/>
      <c r="H31" s="1305" t="s">
        <v>148</v>
      </c>
      <c r="I31" s="1305"/>
      <c r="J31" s="1305" t="s">
        <v>146</v>
      </c>
      <c r="K31" s="1305"/>
      <c r="L31" s="1305" t="s">
        <v>8</v>
      </c>
      <c r="M31" s="1305"/>
      <c r="N31" s="1300"/>
      <c r="O31" s="1303"/>
    </row>
    <row r="32" spans="1:72" ht="14.25" hidden="1" customHeight="1">
      <c r="A32" s="1309"/>
      <c r="B32" s="1306" t="s">
        <v>165</v>
      </c>
      <c r="C32" s="1306" t="s">
        <v>620</v>
      </c>
      <c r="D32" s="1306" t="s">
        <v>165</v>
      </c>
      <c r="E32" s="1306" t="s">
        <v>620</v>
      </c>
      <c r="F32" s="1306" t="s">
        <v>165</v>
      </c>
      <c r="G32" s="1306" t="s">
        <v>620</v>
      </c>
      <c r="H32" s="1306" t="s">
        <v>165</v>
      </c>
      <c r="I32" s="1306" t="s">
        <v>620</v>
      </c>
      <c r="J32" s="1306" t="s">
        <v>165</v>
      </c>
      <c r="K32" s="1306" t="s">
        <v>620</v>
      </c>
      <c r="L32" s="1306" t="s">
        <v>165</v>
      </c>
      <c r="M32" s="1306" t="s">
        <v>620</v>
      </c>
      <c r="N32" s="1300"/>
      <c r="O32" s="1303"/>
    </row>
    <row r="33" spans="1:15" ht="13.5" hidden="1" thickTop="1">
      <c r="A33" s="1310"/>
      <c r="B33" s="1130"/>
      <c r="C33" s="1130"/>
      <c r="D33" s="1130"/>
      <c r="E33" s="1130"/>
      <c r="F33" s="1130"/>
      <c r="G33" s="1130"/>
      <c r="H33" s="1130"/>
      <c r="I33" s="1130"/>
      <c r="J33" s="1130"/>
      <c r="K33" s="1130"/>
      <c r="L33" s="1130"/>
      <c r="M33" s="1130"/>
      <c r="N33" s="1301"/>
      <c r="O33" s="1304"/>
    </row>
    <row r="34" spans="1:15" ht="13.5" hidden="1" thickBot="1">
      <c r="A34" s="260" t="s">
        <v>108</v>
      </c>
      <c r="B34" s="104">
        <v>7</v>
      </c>
      <c r="C34" s="104">
        <v>16</v>
      </c>
      <c r="D34" s="104">
        <v>24</v>
      </c>
      <c r="E34" s="104">
        <v>20</v>
      </c>
      <c r="F34" s="104">
        <v>35</v>
      </c>
      <c r="G34" s="104">
        <v>33</v>
      </c>
      <c r="H34" s="104">
        <v>10</v>
      </c>
      <c r="I34" s="104">
        <v>34</v>
      </c>
      <c r="J34" s="104">
        <v>29</v>
      </c>
      <c r="K34" s="104">
        <v>58</v>
      </c>
      <c r="L34" s="178">
        <f>B34+D34+F34+H34+J34</f>
        <v>105</v>
      </c>
      <c r="M34" s="178">
        <f>C34+E34+G34+I34+K34</f>
        <v>161</v>
      </c>
      <c r="N34" s="178">
        <f t="shared" ref="N34:N44" si="22">SUM(L34:M34)</f>
        <v>266</v>
      </c>
      <c r="O34" s="21" t="s">
        <v>109</v>
      </c>
    </row>
    <row r="35" spans="1:15" ht="14.25" hidden="1" thickTop="1" thickBot="1">
      <c r="A35" s="40" t="s">
        <v>110</v>
      </c>
      <c r="B35" s="105">
        <v>3</v>
      </c>
      <c r="C35" s="105">
        <v>0</v>
      </c>
      <c r="D35" s="105">
        <v>0</v>
      </c>
      <c r="E35" s="105">
        <v>0</v>
      </c>
      <c r="F35" s="105">
        <v>3</v>
      </c>
      <c r="G35" s="105">
        <v>0</v>
      </c>
      <c r="H35" s="105">
        <v>5</v>
      </c>
      <c r="I35" s="105">
        <v>0</v>
      </c>
      <c r="J35" s="105">
        <v>0</v>
      </c>
      <c r="K35" s="105">
        <v>0</v>
      </c>
      <c r="L35" s="180">
        <f t="shared" ref="L35:L44" si="23">B35+D35+F35+H35+J35</f>
        <v>11</v>
      </c>
      <c r="M35" s="180">
        <f t="shared" ref="M35:M44" si="24">C35+E35+G35+I35+K35</f>
        <v>0</v>
      </c>
      <c r="N35" s="180">
        <f t="shared" si="22"/>
        <v>11</v>
      </c>
      <c r="O35" s="20" t="s">
        <v>111</v>
      </c>
    </row>
    <row r="36" spans="1:15" ht="14.25" hidden="1" thickTop="1" thickBot="1">
      <c r="A36" s="41" t="s">
        <v>473</v>
      </c>
      <c r="B36" s="106">
        <v>15</v>
      </c>
      <c r="C36" s="106">
        <v>2</v>
      </c>
      <c r="D36" s="106">
        <v>28</v>
      </c>
      <c r="E36" s="106">
        <v>5</v>
      </c>
      <c r="F36" s="106">
        <v>12</v>
      </c>
      <c r="G36" s="106">
        <v>3</v>
      </c>
      <c r="H36" s="106">
        <v>13</v>
      </c>
      <c r="I36" s="106">
        <v>8</v>
      </c>
      <c r="J36" s="106">
        <v>6</v>
      </c>
      <c r="K36" s="106">
        <v>18</v>
      </c>
      <c r="L36" s="179">
        <f t="shared" si="23"/>
        <v>74</v>
      </c>
      <c r="M36" s="179">
        <f t="shared" si="24"/>
        <v>36</v>
      </c>
      <c r="N36" s="179">
        <f t="shared" si="22"/>
        <v>110</v>
      </c>
      <c r="O36" s="19" t="s">
        <v>100</v>
      </c>
    </row>
    <row r="37" spans="1:15" ht="14.25" hidden="1" thickTop="1" thickBot="1">
      <c r="A37" s="40" t="s">
        <v>112</v>
      </c>
      <c r="B37" s="105">
        <v>0</v>
      </c>
      <c r="C37" s="105">
        <v>0</v>
      </c>
      <c r="D37" s="105">
        <v>1</v>
      </c>
      <c r="E37" s="105">
        <v>0</v>
      </c>
      <c r="F37" s="105">
        <v>0</v>
      </c>
      <c r="G37" s="105">
        <v>1</v>
      </c>
      <c r="H37" s="105">
        <v>0</v>
      </c>
      <c r="I37" s="105">
        <v>3</v>
      </c>
      <c r="J37" s="105">
        <v>5</v>
      </c>
      <c r="K37" s="105">
        <v>6</v>
      </c>
      <c r="L37" s="180">
        <f t="shared" si="23"/>
        <v>6</v>
      </c>
      <c r="M37" s="180">
        <f t="shared" si="24"/>
        <v>10</v>
      </c>
      <c r="N37" s="180">
        <f t="shared" si="22"/>
        <v>16</v>
      </c>
      <c r="O37" s="20" t="s">
        <v>113</v>
      </c>
    </row>
    <row r="38" spans="1:15" ht="14.25" hidden="1" thickTop="1" thickBot="1">
      <c r="A38" s="41" t="s">
        <v>101</v>
      </c>
      <c r="B38" s="106">
        <v>0</v>
      </c>
      <c r="C38" s="106">
        <v>0</v>
      </c>
      <c r="D38" s="106">
        <v>4</v>
      </c>
      <c r="E38" s="106">
        <v>0</v>
      </c>
      <c r="F38" s="106">
        <v>8</v>
      </c>
      <c r="G38" s="106">
        <v>0</v>
      </c>
      <c r="H38" s="106">
        <v>3</v>
      </c>
      <c r="I38" s="106">
        <v>1</v>
      </c>
      <c r="J38" s="106">
        <v>5</v>
      </c>
      <c r="K38" s="106">
        <v>3</v>
      </c>
      <c r="L38" s="179">
        <f t="shared" si="23"/>
        <v>20</v>
      </c>
      <c r="M38" s="179">
        <f t="shared" si="24"/>
        <v>4</v>
      </c>
      <c r="N38" s="179">
        <f t="shared" si="22"/>
        <v>24</v>
      </c>
      <c r="O38" s="19" t="s">
        <v>102</v>
      </c>
    </row>
    <row r="39" spans="1:15" ht="14.25" hidden="1" thickTop="1" thickBot="1">
      <c r="A39" s="40" t="s">
        <v>97</v>
      </c>
      <c r="B39" s="105">
        <v>19</v>
      </c>
      <c r="C39" s="105">
        <v>0</v>
      </c>
      <c r="D39" s="105">
        <v>27</v>
      </c>
      <c r="E39" s="105">
        <v>3</v>
      </c>
      <c r="F39" s="105">
        <v>48</v>
      </c>
      <c r="G39" s="105">
        <v>4</v>
      </c>
      <c r="H39" s="105">
        <v>20</v>
      </c>
      <c r="I39" s="105">
        <v>10</v>
      </c>
      <c r="J39" s="105">
        <v>12</v>
      </c>
      <c r="K39" s="105">
        <v>12</v>
      </c>
      <c r="L39" s="180">
        <f t="shared" si="23"/>
        <v>126</v>
      </c>
      <c r="M39" s="180">
        <f t="shared" si="24"/>
        <v>29</v>
      </c>
      <c r="N39" s="180">
        <f t="shared" si="22"/>
        <v>155</v>
      </c>
      <c r="O39" s="20" t="s">
        <v>98</v>
      </c>
    </row>
    <row r="40" spans="1:15" ht="14.25" hidden="1" thickTop="1" thickBot="1">
      <c r="A40" s="41" t="s">
        <v>114</v>
      </c>
      <c r="B40" s="106">
        <v>4</v>
      </c>
      <c r="C40" s="106">
        <v>0</v>
      </c>
      <c r="D40" s="106">
        <v>5</v>
      </c>
      <c r="E40" s="106">
        <v>1</v>
      </c>
      <c r="F40" s="106">
        <v>2</v>
      </c>
      <c r="G40" s="106">
        <v>1</v>
      </c>
      <c r="H40" s="106">
        <v>5</v>
      </c>
      <c r="I40" s="106">
        <v>3</v>
      </c>
      <c r="J40" s="106">
        <v>2</v>
      </c>
      <c r="K40" s="106">
        <v>2</v>
      </c>
      <c r="L40" s="179">
        <f t="shared" si="23"/>
        <v>18</v>
      </c>
      <c r="M40" s="179">
        <f t="shared" si="24"/>
        <v>7</v>
      </c>
      <c r="N40" s="179">
        <f t="shared" si="22"/>
        <v>25</v>
      </c>
      <c r="O40" s="19" t="s">
        <v>115</v>
      </c>
    </row>
    <row r="41" spans="1:15" ht="14.25" hidden="1" thickTop="1" thickBot="1">
      <c r="A41" s="40" t="s">
        <v>116</v>
      </c>
      <c r="B41" s="105">
        <v>8</v>
      </c>
      <c r="C41" s="105">
        <v>1</v>
      </c>
      <c r="D41" s="105">
        <v>11</v>
      </c>
      <c r="E41" s="105">
        <v>1</v>
      </c>
      <c r="F41" s="105">
        <v>10</v>
      </c>
      <c r="G41" s="105">
        <v>2</v>
      </c>
      <c r="H41" s="105">
        <v>12</v>
      </c>
      <c r="I41" s="105">
        <v>7</v>
      </c>
      <c r="J41" s="105">
        <v>2</v>
      </c>
      <c r="K41" s="105">
        <v>2</v>
      </c>
      <c r="L41" s="180">
        <f t="shared" si="23"/>
        <v>43</v>
      </c>
      <c r="M41" s="180">
        <f t="shared" si="24"/>
        <v>13</v>
      </c>
      <c r="N41" s="180">
        <f t="shared" si="22"/>
        <v>56</v>
      </c>
      <c r="O41" s="20" t="s">
        <v>117</v>
      </c>
    </row>
    <row r="42" spans="1:15" ht="14.25" hidden="1" thickTop="1" thickBot="1">
      <c r="A42" s="41" t="s">
        <v>118</v>
      </c>
      <c r="B42" s="106">
        <v>18</v>
      </c>
      <c r="C42" s="106">
        <v>3</v>
      </c>
      <c r="D42" s="106">
        <v>15</v>
      </c>
      <c r="E42" s="106">
        <v>3</v>
      </c>
      <c r="F42" s="106">
        <v>15</v>
      </c>
      <c r="G42" s="106">
        <v>7</v>
      </c>
      <c r="H42" s="106">
        <v>34</v>
      </c>
      <c r="I42" s="106">
        <v>29</v>
      </c>
      <c r="J42" s="106">
        <v>3</v>
      </c>
      <c r="K42" s="106">
        <v>5</v>
      </c>
      <c r="L42" s="179">
        <f t="shared" si="23"/>
        <v>85</v>
      </c>
      <c r="M42" s="179">
        <f t="shared" si="24"/>
        <v>47</v>
      </c>
      <c r="N42" s="179">
        <f t="shared" si="22"/>
        <v>132</v>
      </c>
      <c r="O42" s="19" t="s">
        <v>119</v>
      </c>
    </row>
    <row r="43" spans="1:15" ht="14.25" hidden="1" thickTop="1" thickBot="1">
      <c r="A43" s="40" t="s">
        <v>120</v>
      </c>
      <c r="B43" s="105">
        <v>6</v>
      </c>
      <c r="C43" s="105">
        <v>0</v>
      </c>
      <c r="D43" s="105">
        <v>19</v>
      </c>
      <c r="E43" s="105">
        <v>4</v>
      </c>
      <c r="F43" s="105">
        <v>25</v>
      </c>
      <c r="G43" s="105">
        <v>3</v>
      </c>
      <c r="H43" s="105">
        <v>20</v>
      </c>
      <c r="I43" s="105">
        <v>8</v>
      </c>
      <c r="J43" s="105">
        <v>2</v>
      </c>
      <c r="K43" s="105">
        <v>2</v>
      </c>
      <c r="L43" s="180">
        <f t="shared" si="23"/>
        <v>72</v>
      </c>
      <c r="M43" s="180">
        <f t="shared" si="24"/>
        <v>17</v>
      </c>
      <c r="N43" s="180">
        <f t="shared" si="22"/>
        <v>89</v>
      </c>
      <c r="O43" s="20" t="s">
        <v>99</v>
      </c>
    </row>
    <row r="44" spans="1:15" ht="13.5" hidden="1" thickTop="1">
      <c r="A44" s="23" t="s">
        <v>103</v>
      </c>
      <c r="B44" s="108">
        <v>41</v>
      </c>
      <c r="C44" s="108">
        <v>3</v>
      </c>
      <c r="D44" s="108">
        <v>62</v>
      </c>
      <c r="E44" s="108">
        <v>4</v>
      </c>
      <c r="F44" s="108">
        <v>83</v>
      </c>
      <c r="G44" s="108">
        <v>14</v>
      </c>
      <c r="H44" s="108">
        <v>48</v>
      </c>
      <c r="I44" s="108">
        <v>37</v>
      </c>
      <c r="J44" s="108">
        <v>30</v>
      </c>
      <c r="K44" s="108">
        <v>33</v>
      </c>
      <c r="L44" s="181">
        <f t="shared" si="23"/>
        <v>264</v>
      </c>
      <c r="M44" s="181">
        <f t="shared" si="24"/>
        <v>91</v>
      </c>
      <c r="N44" s="181">
        <f t="shared" si="22"/>
        <v>355</v>
      </c>
      <c r="O44" s="22" t="s">
        <v>96</v>
      </c>
    </row>
    <row r="45" spans="1:15" hidden="1">
      <c r="A45" s="261" t="s">
        <v>28</v>
      </c>
      <c r="B45" s="192">
        <f>SUM(B34:B44)</f>
        <v>121</v>
      </c>
      <c r="C45" s="192">
        <f t="shared" ref="C45:N45" si="25">SUM(C34:C44)</f>
        <v>25</v>
      </c>
      <c r="D45" s="192">
        <f t="shared" si="25"/>
        <v>196</v>
      </c>
      <c r="E45" s="192">
        <f t="shared" si="25"/>
        <v>41</v>
      </c>
      <c r="F45" s="192">
        <f t="shared" si="25"/>
        <v>241</v>
      </c>
      <c r="G45" s="192">
        <f t="shared" si="25"/>
        <v>68</v>
      </c>
      <c r="H45" s="192">
        <f t="shared" si="25"/>
        <v>170</v>
      </c>
      <c r="I45" s="192">
        <f t="shared" si="25"/>
        <v>140</v>
      </c>
      <c r="J45" s="192">
        <f t="shared" si="25"/>
        <v>96</v>
      </c>
      <c r="K45" s="192">
        <f t="shared" si="25"/>
        <v>141</v>
      </c>
      <c r="L45" s="192">
        <f t="shared" si="25"/>
        <v>824</v>
      </c>
      <c r="M45" s="192">
        <f t="shared" si="25"/>
        <v>415</v>
      </c>
      <c r="N45" s="192">
        <f t="shared" si="25"/>
        <v>1239</v>
      </c>
      <c r="O45" s="131" t="s">
        <v>29</v>
      </c>
    </row>
    <row r="46" spans="1:15" hidden="1"/>
    <row r="47" spans="1:15" hidden="1">
      <c r="A47" s="182" t="s">
        <v>734</v>
      </c>
    </row>
    <row r="48" spans="1:15" ht="13.5" hidden="1" thickBot="1">
      <c r="A48" s="1308" t="s">
        <v>296</v>
      </c>
      <c r="B48" s="1307" t="s">
        <v>104</v>
      </c>
      <c r="C48" s="1307"/>
      <c r="D48" s="1307" t="s">
        <v>144</v>
      </c>
      <c r="E48" s="1307"/>
      <c r="F48" s="1307" t="s">
        <v>105</v>
      </c>
      <c r="G48" s="1307"/>
      <c r="H48" s="1307" t="s">
        <v>143</v>
      </c>
      <c r="I48" s="1307"/>
      <c r="J48" s="1307" t="s">
        <v>472</v>
      </c>
      <c r="K48" s="1307"/>
      <c r="L48" s="1307" t="s">
        <v>7</v>
      </c>
      <c r="M48" s="1307"/>
      <c r="N48" s="1299" t="s">
        <v>168</v>
      </c>
      <c r="O48" s="1302" t="s">
        <v>640</v>
      </c>
    </row>
    <row r="49" spans="1:15" ht="14.25" hidden="1" thickTop="1" thickBot="1">
      <c r="A49" s="1309"/>
      <c r="B49" s="1305" t="s">
        <v>106</v>
      </c>
      <c r="C49" s="1305"/>
      <c r="D49" s="1305" t="s">
        <v>107</v>
      </c>
      <c r="E49" s="1305"/>
      <c r="F49" s="1305" t="s">
        <v>147</v>
      </c>
      <c r="G49" s="1305"/>
      <c r="H49" s="1305" t="s">
        <v>148</v>
      </c>
      <c r="I49" s="1305"/>
      <c r="J49" s="1305" t="s">
        <v>146</v>
      </c>
      <c r="K49" s="1305"/>
      <c r="L49" s="1305" t="s">
        <v>8</v>
      </c>
      <c r="M49" s="1305"/>
      <c r="N49" s="1300"/>
      <c r="O49" s="1303"/>
    </row>
    <row r="50" spans="1:15" ht="14.25" hidden="1" thickTop="1" thickBot="1">
      <c r="A50" s="1309"/>
      <c r="B50" s="1306" t="s">
        <v>165</v>
      </c>
      <c r="C50" s="1306" t="s">
        <v>620</v>
      </c>
      <c r="D50" s="1306" t="s">
        <v>165</v>
      </c>
      <c r="E50" s="1306" t="s">
        <v>620</v>
      </c>
      <c r="F50" s="1306" t="s">
        <v>165</v>
      </c>
      <c r="G50" s="1306" t="s">
        <v>620</v>
      </c>
      <c r="H50" s="1306" t="s">
        <v>165</v>
      </c>
      <c r="I50" s="1306" t="s">
        <v>620</v>
      </c>
      <c r="J50" s="1306" t="s">
        <v>165</v>
      </c>
      <c r="K50" s="1306" t="s">
        <v>620</v>
      </c>
      <c r="L50" s="1306" t="s">
        <v>165</v>
      </c>
      <c r="M50" s="1306" t="s">
        <v>620</v>
      </c>
      <c r="N50" s="1300"/>
      <c r="O50" s="1303"/>
    </row>
    <row r="51" spans="1:15" ht="13.5" hidden="1" thickTop="1">
      <c r="A51" s="1310"/>
      <c r="B51" s="1130"/>
      <c r="C51" s="1130"/>
      <c r="D51" s="1130"/>
      <c r="E51" s="1130"/>
      <c r="F51" s="1130"/>
      <c r="G51" s="1130"/>
      <c r="H51" s="1130"/>
      <c r="I51" s="1130"/>
      <c r="J51" s="1130"/>
      <c r="K51" s="1130"/>
      <c r="L51" s="1130"/>
      <c r="M51" s="1130"/>
      <c r="N51" s="1301"/>
      <c r="O51" s="1304"/>
    </row>
    <row r="52" spans="1:15" ht="13.5" hidden="1" thickBot="1">
      <c r="A52" s="260" t="s">
        <v>108</v>
      </c>
      <c r="B52" s="104"/>
      <c r="C52" s="104"/>
      <c r="D52" s="104"/>
      <c r="E52" s="104"/>
      <c r="F52" s="104">
        <v>1</v>
      </c>
      <c r="G52" s="104">
        <v>1</v>
      </c>
      <c r="H52" s="104"/>
      <c r="I52" s="104">
        <v>4</v>
      </c>
      <c r="J52" s="104"/>
      <c r="K52" s="104"/>
      <c r="L52" s="178">
        <f>B52+D52+F52+H52+J52</f>
        <v>1</v>
      </c>
      <c r="M52" s="178">
        <f>C52+E52+G52+I52+K52</f>
        <v>5</v>
      </c>
      <c r="N52" s="178">
        <f t="shared" ref="N52:N62" si="26">SUM(L52:M52)</f>
        <v>6</v>
      </c>
      <c r="O52" s="21" t="s">
        <v>109</v>
      </c>
    </row>
    <row r="53" spans="1:15" ht="14.25" hidden="1" thickTop="1" thickBot="1">
      <c r="A53" s="40" t="s">
        <v>110</v>
      </c>
      <c r="B53" s="105"/>
      <c r="C53" s="105"/>
      <c r="D53" s="105"/>
      <c r="E53" s="105"/>
      <c r="F53" s="105">
        <v>1</v>
      </c>
      <c r="G53" s="105">
        <v>1</v>
      </c>
      <c r="H53" s="105"/>
      <c r="I53" s="105"/>
      <c r="J53" s="105"/>
      <c r="K53" s="105"/>
      <c r="L53" s="180">
        <f t="shared" ref="L53:L62" si="27">B53+D53+F53+H53+J53</f>
        <v>1</v>
      </c>
      <c r="M53" s="180">
        <f t="shared" ref="M53:M62" si="28">C53+E53+G53+I53+K53</f>
        <v>1</v>
      </c>
      <c r="N53" s="180">
        <f t="shared" si="26"/>
        <v>2</v>
      </c>
      <c r="O53" s="20" t="s">
        <v>111</v>
      </c>
    </row>
    <row r="54" spans="1:15" ht="14.25" hidden="1" thickTop="1" thickBot="1">
      <c r="A54" s="41" t="s">
        <v>473</v>
      </c>
      <c r="B54" s="106"/>
      <c r="C54" s="106"/>
      <c r="D54" s="106"/>
      <c r="E54" s="106"/>
      <c r="F54" s="106">
        <v>7</v>
      </c>
      <c r="G54" s="106">
        <v>5</v>
      </c>
      <c r="H54" s="106">
        <v>1</v>
      </c>
      <c r="I54" s="106"/>
      <c r="J54" s="106"/>
      <c r="K54" s="106"/>
      <c r="L54" s="179">
        <f t="shared" si="27"/>
        <v>8</v>
      </c>
      <c r="M54" s="179">
        <f t="shared" si="28"/>
        <v>5</v>
      </c>
      <c r="N54" s="179">
        <f t="shared" si="26"/>
        <v>13</v>
      </c>
      <c r="O54" s="19" t="s">
        <v>100</v>
      </c>
    </row>
    <row r="55" spans="1:15" ht="14.25" hidden="1" thickTop="1" thickBot="1">
      <c r="A55" s="40" t="s">
        <v>112</v>
      </c>
      <c r="B55" s="105"/>
      <c r="C55" s="105"/>
      <c r="D55" s="105"/>
      <c r="E55" s="105"/>
      <c r="F55" s="105"/>
      <c r="G55" s="105"/>
      <c r="H55" s="105"/>
      <c r="I55" s="105">
        <v>1</v>
      </c>
      <c r="J55" s="105"/>
      <c r="K55" s="105"/>
      <c r="L55" s="180">
        <f t="shared" si="27"/>
        <v>0</v>
      </c>
      <c r="M55" s="180">
        <f t="shared" si="28"/>
        <v>1</v>
      </c>
      <c r="N55" s="180">
        <f t="shared" si="26"/>
        <v>1</v>
      </c>
      <c r="O55" s="20" t="s">
        <v>113</v>
      </c>
    </row>
    <row r="56" spans="1:15" ht="14.25" hidden="1" thickTop="1" thickBot="1">
      <c r="A56" s="41" t="s">
        <v>101</v>
      </c>
      <c r="B56" s="106"/>
      <c r="C56" s="106"/>
      <c r="D56" s="106"/>
      <c r="E56" s="106"/>
      <c r="F56" s="106">
        <v>1</v>
      </c>
      <c r="G56" s="106">
        <v>1</v>
      </c>
      <c r="H56" s="106">
        <v>5</v>
      </c>
      <c r="I56" s="106">
        <v>2</v>
      </c>
      <c r="J56" s="106"/>
      <c r="K56" s="106"/>
      <c r="L56" s="179">
        <f t="shared" si="27"/>
        <v>6</v>
      </c>
      <c r="M56" s="179">
        <f t="shared" si="28"/>
        <v>3</v>
      </c>
      <c r="N56" s="179">
        <f t="shared" si="26"/>
        <v>9</v>
      </c>
      <c r="O56" s="19" t="s">
        <v>102</v>
      </c>
    </row>
    <row r="57" spans="1:15" ht="14.25" hidden="1" thickTop="1" thickBot="1">
      <c r="A57" s="40" t="s">
        <v>97</v>
      </c>
      <c r="B57" s="105"/>
      <c r="C57" s="105"/>
      <c r="D57" s="105"/>
      <c r="E57" s="105"/>
      <c r="F57" s="105">
        <v>6</v>
      </c>
      <c r="G57" s="105">
        <v>2</v>
      </c>
      <c r="H57" s="105">
        <v>2</v>
      </c>
      <c r="I57" s="105">
        <v>2</v>
      </c>
      <c r="J57" s="105"/>
      <c r="K57" s="105"/>
      <c r="L57" s="180">
        <f t="shared" si="27"/>
        <v>8</v>
      </c>
      <c r="M57" s="180">
        <f t="shared" si="28"/>
        <v>4</v>
      </c>
      <c r="N57" s="180">
        <f t="shared" si="26"/>
        <v>12</v>
      </c>
      <c r="O57" s="20" t="s">
        <v>98</v>
      </c>
    </row>
    <row r="58" spans="1:15" ht="14.25" hidden="1" thickTop="1" thickBot="1">
      <c r="A58" s="41" t="s">
        <v>114</v>
      </c>
      <c r="B58" s="106"/>
      <c r="C58" s="106"/>
      <c r="D58" s="106"/>
      <c r="E58" s="106"/>
      <c r="F58" s="106">
        <v>1</v>
      </c>
      <c r="G58" s="106">
        <v>1</v>
      </c>
      <c r="H58" s="106"/>
      <c r="I58" s="106"/>
      <c r="J58" s="106"/>
      <c r="K58" s="106"/>
      <c r="L58" s="179">
        <f t="shared" si="27"/>
        <v>1</v>
      </c>
      <c r="M58" s="179">
        <f t="shared" si="28"/>
        <v>1</v>
      </c>
      <c r="N58" s="179">
        <f t="shared" si="26"/>
        <v>2</v>
      </c>
      <c r="O58" s="19" t="s">
        <v>115</v>
      </c>
    </row>
    <row r="59" spans="1:15" ht="14.25" hidden="1" thickTop="1" thickBot="1">
      <c r="A59" s="40" t="s">
        <v>116</v>
      </c>
      <c r="B59" s="105">
        <v>1</v>
      </c>
      <c r="C59" s="105"/>
      <c r="D59" s="105"/>
      <c r="E59" s="105"/>
      <c r="F59" s="105">
        <v>3</v>
      </c>
      <c r="G59" s="105"/>
      <c r="H59" s="105">
        <v>3</v>
      </c>
      <c r="I59" s="105">
        <v>2</v>
      </c>
      <c r="J59" s="105"/>
      <c r="K59" s="105"/>
      <c r="L59" s="180">
        <f t="shared" si="27"/>
        <v>7</v>
      </c>
      <c r="M59" s="180">
        <f t="shared" si="28"/>
        <v>2</v>
      </c>
      <c r="N59" s="180">
        <f t="shared" si="26"/>
        <v>9</v>
      </c>
      <c r="O59" s="20" t="s">
        <v>117</v>
      </c>
    </row>
    <row r="60" spans="1:15" ht="14.25" hidden="1" thickTop="1" thickBot="1">
      <c r="A60" s="41" t="s">
        <v>118</v>
      </c>
      <c r="B60" s="106">
        <v>1</v>
      </c>
      <c r="C60" s="106"/>
      <c r="D60" s="106">
        <v>1</v>
      </c>
      <c r="E60" s="106"/>
      <c r="F60" s="106">
        <v>4</v>
      </c>
      <c r="G60" s="106">
        <v>3</v>
      </c>
      <c r="H60" s="106">
        <v>17</v>
      </c>
      <c r="I60" s="106">
        <v>17</v>
      </c>
      <c r="J60" s="106"/>
      <c r="K60" s="106"/>
      <c r="L60" s="179">
        <f t="shared" si="27"/>
        <v>23</v>
      </c>
      <c r="M60" s="179">
        <f t="shared" si="28"/>
        <v>20</v>
      </c>
      <c r="N60" s="179">
        <f t="shared" si="26"/>
        <v>43</v>
      </c>
      <c r="O60" s="19" t="s">
        <v>119</v>
      </c>
    </row>
    <row r="61" spans="1:15" ht="14.25" hidden="1" thickTop="1" thickBot="1">
      <c r="A61" s="40" t="s">
        <v>120</v>
      </c>
      <c r="B61" s="105"/>
      <c r="C61" s="105"/>
      <c r="D61" s="105"/>
      <c r="E61" s="105"/>
      <c r="F61" s="105">
        <v>2</v>
      </c>
      <c r="G61" s="105"/>
      <c r="H61" s="105">
        <v>1</v>
      </c>
      <c r="I61" s="105">
        <v>1</v>
      </c>
      <c r="J61" s="105"/>
      <c r="K61" s="105"/>
      <c r="L61" s="180">
        <f t="shared" si="27"/>
        <v>3</v>
      </c>
      <c r="M61" s="180">
        <f t="shared" si="28"/>
        <v>1</v>
      </c>
      <c r="N61" s="180">
        <f t="shared" si="26"/>
        <v>4</v>
      </c>
      <c r="O61" s="20" t="s">
        <v>99</v>
      </c>
    </row>
    <row r="62" spans="1:15" ht="13.5" hidden="1" thickTop="1">
      <c r="A62" s="23" t="s">
        <v>103</v>
      </c>
      <c r="B62" s="108"/>
      <c r="C62" s="108"/>
      <c r="D62" s="108">
        <v>2</v>
      </c>
      <c r="E62" s="108"/>
      <c r="F62" s="108">
        <v>14</v>
      </c>
      <c r="G62" s="108">
        <v>6</v>
      </c>
      <c r="H62" s="108">
        <v>4</v>
      </c>
      <c r="I62" s="108">
        <v>7</v>
      </c>
      <c r="J62" s="108"/>
      <c r="K62" s="108"/>
      <c r="L62" s="181">
        <f t="shared" si="27"/>
        <v>20</v>
      </c>
      <c r="M62" s="181">
        <f t="shared" si="28"/>
        <v>13</v>
      </c>
      <c r="N62" s="181">
        <f t="shared" si="26"/>
        <v>33</v>
      </c>
      <c r="O62" s="22" t="s">
        <v>96</v>
      </c>
    </row>
    <row r="63" spans="1:15" hidden="1">
      <c r="A63" s="261" t="s">
        <v>28</v>
      </c>
      <c r="B63" s="192">
        <f>SUM(B52:B62)</f>
        <v>2</v>
      </c>
      <c r="C63" s="192">
        <f t="shared" ref="C63:N63" si="29">SUM(C52:C62)</f>
        <v>0</v>
      </c>
      <c r="D63" s="192">
        <f t="shared" si="29"/>
        <v>3</v>
      </c>
      <c r="E63" s="192">
        <f t="shared" si="29"/>
        <v>0</v>
      </c>
      <c r="F63" s="192">
        <f t="shared" si="29"/>
        <v>40</v>
      </c>
      <c r="G63" s="192">
        <f t="shared" si="29"/>
        <v>20</v>
      </c>
      <c r="H63" s="192">
        <f t="shared" si="29"/>
        <v>33</v>
      </c>
      <c r="I63" s="192">
        <f t="shared" si="29"/>
        <v>36</v>
      </c>
      <c r="J63" s="192">
        <f t="shared" si="29"/>
        <v>0</v>
      </c>
      <c r="K63" s="192">
        <f t="shared" si="29"/>
        <v>0</v>
      </c>
      <c r="L63" s="192">
        <f t="shared" si="29"/>
        <v>78</v>
      </c>
      <c r="M63" s="192">
        <f t="shared" si="29"/>
        <v>56</v>
      </c>
      <c r="N63" s="192">
        <f t="shared" si="29"/>
        <v>134</v>
      </c>
      <c r="O63" s="131" t="s">
        <v>29</v>
      </c>
    </row>
    <row r="64" spans="1:15" hidden="1"/>
    <row r="65" spans="1:15" hidden="1">
      <c r="A65" s="182" t="s">
        <v>735</v>
      </c>
    </row>
    <row r="66" spans="1:15" ht="13.5" hidden="1" thickBot="1">
      <c r="A66" s="1308" t="s">
        <v>296</v>
      </c>
      <c r="B66" s="1307" t="s">
        <v>104</v>
      </c>
      <c r="C66" s="1307"/>
      <c r="D66" s="1307" t="s">
        <v>144</v>
      </c>
      <c r="E66" s="1307"/>
      <c r="F66" s="1307" t="s">
        <v>105</v>
      </c>
      <c r="G66" s="1307"/>
      <c r="H66" s="1307" t="s">
        <v>143</v>
      </c>
      <c r="I66" s="1307"/>
      <c r="J66" s="1307" t="s">
        <v>472</v>
      </c>
      <c r="K66" s="1307"/>
      <c r="L66" s="1307" t="s">
        <v>7</v>
      </c>
      <c r="M66" s="1307"/>
      <c r="N66" s="1299" t="s">
        <v>168</v>
      </c>
      <c r="O66" s="1302" t="s">
        <v>640</v>
      </c>
    </row>
    <row r="67" spans="1:15" ht="14.25" hidden="1" thickTop="1" thickBot="1">
      <c r="A67" s="1309"/>
      <c r="B67" s="1305" t="s">
        <v>106</v>
      </c>
      <c r="C67" s="1305"/>
      <c r="D67" s="1305" t="s">
        <v>107</v>
      </c>
      <c r="E67" s="1305"/>
      <c r="F67" s="1305" t="s">
        <v>147</v>
      </c>
      <c r="G67" s="1305"/>
      <c r="H67" s="1305" t="s">
        <v>148</v>
      </c>
      <c r="I67" s="1305"/>
      <c r="J67" s="1305" t="s">
        <v>146</v>
      </c>
      <c r="K67" s="1305"/>
      <c r="L67" s="1305" t="s">
        <v>8</v>
      </c>
      <c r="M67" s="1305"/>
      <c r="N67" s="1300"/>
      <c r="O67" s="1303"/>
    </row>
    <row r="68" spans="1:15" ht="14.25" hidden="1" thickTop="1" thickBot="1">
      <c r="A68" s="1309"/>
      <c r="B68" s="1306" t="s">
        <v>165</v>
      </c>
      <c r="C68" s="1306" t="s">
        <v>620</v>
      </c>
      <c r="D68" s="1306" t="s">
        <v>165</v>
      </c>
      <c r="E68" s="1306" t="s">
        <v>620</v>
      </c>
      <c r="F68" s="1306" t="s">
        <v>165</v>
      </c>
      <c r="G68" s="1306" t="s">
        <v>620</v>
      </c>
      <c r="H68" s="1306" t="s">
        <v>165</v>
      </c>
      <c r="I68" s="1306" t="s">
        <v>620</v>
      </c>
      <c r="J68" s="1306" t="s">
        <v>165</v>
      </c>
      <c r="K68" s="1306" t="s">
        <v>620</v>
      </c>
      <c r="L68" s="1306" t="s">
        <v>165</v>
      </c>
      <c r="M68" s="1306" t="s">
        <v>620</v>
      </c>
      <c r="N68" s="1300"/>
      <c r="O68" s="1303"/>
    </row>
    <row r="69" spans="1:15" ht="13.5" hidden="1" thickTop="1">
      <c r="A69" s="1310"/>
      <c r="B69" s="1130"/>
      <c r="C69" s="1130"/>
      <c r="D69" s="1130"/>
      <c r="E69" s="1130"/>
      <c r="F69" s="1130"/>
      <c r="G69" s="1130"/>
      <c r="H69" s="1130"/>
      <c r="I69" s="1130"/>
      <c r="J69" s="1130"/>
      <c r="K69" s="1130"/>
      <c r="L69" s="1130"/>
      <c r="M69" s="1130"/>
      <c r="N69" s="1301"/>
      <c r="O69" s="1304"/>
    </row>
    <row r="70" spans="1:15" ht="13.5" hidden="1" thickBot="1">
      <c r="A70" s="260" t="s">
        <v>108</v>
      </c>
      <c r="B70" s="104"/>
      <c r="C70" s="104"/>
      <c r="D70" s="104"/>
      <c r="E70" s="104"/>
      <c r="F70" s="104"/>
      <c r="G70" s="104"/>
      <c r="H70" s="104"/>
      <c r="I70" s="104"/>
      <c r="J70" s="104"/>
      <c r="K70" s="104"/>
      <c r="L70" s="178">
        <f>B70+D70+F70+H70+J70</f>
        <v>0</v>
      </c>
      <c r="M70" s="178">
        <f>C70+E70+G70+I70+K70</f>
        <v>0</v>
      </c>
      <c r="N70" s="178">
        <f t="shared" ref="N70:N80" si="30">SUM(L70:M70)</f>
        <v>0</v>
      </c>
      <c r="O70" s="21" t="s">
        <v>109</v>
      </c>
    </row>
    <row r="71" spans="1:15" ht="14.25" hidden="1" thickTop="1" thickBot="1">
      <c r="A71" s="40" t="s">
        <v>110</v>
      </c>
      <c r="B71" s="105"/>
      <c r="C71" s="105"/>
      <c r="D71" s="105"/>
      <c r="E71" s="105"/>
      <c r="F71" s="105"/>
      <c r="G71" s="105"/>
      <c r="H71" s="105"/>
      <c r="I71" s="105"/>
      <c r="J71" s="105"/>
      <c r="K71" s="105"/>
      <c r="L71" s="180">
        <f t="shared" ref="L71:L80" si="31">B71+D71+F71+H71+J71</f>
        <v>0</v>
      </c>
      <c r="M71" s="180">
        <f t="shared" ref="M71:M80" si="32">C71+E71+G71+I71+K71</f>
        <v>0</v>
      </c>
      <c r="N71" s="180">
        <f t="shared" si="30"/>
        <v>0</v>
      </c>
      <c r="O71" s="20" t="s">
        <v>111</v>
      </c>
    </row>
    <row r="72" spans="1:15" ht="14.25" hidden="1" thickTop="1" thickBot="1">
      <c r="A72" s="41" t="s">
        <v>473</v>
      </c>
      <c r="B72" s="106"/>
      <c r="C72" s="106"/>
      <c r="D72" s="106"/>
      <c r="E72" s="106"/>
      <c r="F72" s="106"/>
      <c r="G72" s="106"/>
      <c r="H72" s="106"/>
      <c r="I72" s="106"/>
      <c r="J72" s="106"/>
      <c r="K72" s="106"/>
      <c r="L72" s="179">
        <f t="shared" si="31"/>
        <v>0</v>
      </c>
      <c r="M72" s="179">
        <f t="shared" si="32"/>
        <v>0</v>
      </c>
      <c r="N72" s="179">
        <f t="shared" si="30"/>
        <v>0</v>
      </c>
      <c r="O72" s="19" t="s">
        <v>100</v>
      </c>
    </row>
    <row r="73" spans="1:15" ht="14.25" hidden="1" thickTop="1" thickBot="1">
      <c r="A73" s="40" t="s">
        <v>112</v>
      </c>
      <c r="B73" s="105"/>
      <c r="C73" s="105"/>
      <c r="D73" s="105"/>
      <c r="E73" s="105"/>
      <c r="F73" s="105"/>
      <c r="G73" s="105"/>
      <c r="H73" s="105"/>
      <c r="I73" s="105"/>
      <c r="J73" s="105"/>
      <c r="K73" s="105"/>
      <c r="L73" s="180">
        <f t="shared" si="31"/>
        <v>0</v>
      </c>
      <c r="M73" s="180">
        <f t="shared" si="32"/>
        <v>0</v>
      </c>
      <c r="N73" s="180">
        <f t="shared" si="30"/>
        <v>0</v>
      </c>
      <c r="O73" s="20" t="s">
        <v>113</v>
      </c>
    </row>
    <row r="74" spans="1:15" ht="14.25" hidden="1" thickTop="1" thickBot="1">
      <c r="A74" s="41" t="s">
        <v>101</v>
      </c>
      <c r="B74" s="106"/>
      <c r="C74" s="106"/>
      <c r="D74" s="106"/>
      <c r="E74" s="106"/>
      <c r="F74" s="106"/>
      <c r="G74" s="106"/>
      <c r="H74" s="106"/>
      <c r="I74" s="106"/>
      <c r="J74" s="106"/>
      <c r="K74" s="106"/>
      <c r="L74" s="179">
        <f t="shared" si="31"/>
        <v>0</v>
      </c>
      <c r="M74" s="179">
        <f t="shared" si="32"/>
        <v>0</v>
      </c>
      <c r="N74" s="179">
        <f t="shared" si="30"/>
        <v>0</v>
      </c>
      <c r="O74" s="19" t="s">
        <v>102</v>
      </c>
    </row>
    <row r="75" spans="1:15" ht="14.25" hidden="1" thickTop="1" thickBot="1">
      <c r="A75" s="40" t="s">
        <v>97</v>
      </c>
      <c r="B75" s="105"/>
      <c r="C75" s="105"/>
      <c r="D75" s="105"/>
      <c r="E75" s="105"/>
      <c r="F75" s="105"/>
      <c r="G75" s="105"/>
      <c r="H75" s="105"/>
      <c r="I75" s="105"/>
      <c r="J75" s="105"/>
      <c r="K75" s="105"/>
      <c r="L75" s="180">
        <f t="shared" si="31"/>
        <v>0</v>
      </c>
      <c r="M75" s="180">
        <f t="shared" si="32"/>
        <v>0</v>
      </c>
      <c r="N75" s="180">
        <f t="shared" si="30"/>
        <v>0</v>
      </c>
      <c r="O75" s="20" t="s">
        <v>98</v>
      </c>
    </row>
    <row r="76" spans="1:15" ht="14.25" hidden="1" thickTop="1" thickBot="1">
      <c r="A76" s="41" t="s">
        <v>114</v>
      </c>
      <c r="B76" s="106"/>
      <c r="C76" s="106"/>
      <c r="D76" s="106"/>
      <c r="E76" s="106"/>
      <c r="F76" s="106"/>
      <c r="G76" s="106"/>
      <c r="H76" s="106"/>
      <c r="I76" s="106"/>
      <c r="J76" s="106"/>
      <c r="K76" s="106"/>
      <c r="L76" s="179">
        <f t="shared" si="31"/>
        <v>0</v>
      </c>
      <c r="M76" s="179">
        <f t="shared" si="32"/>
        <v>0</v>
      </c>
      <c r="N76" s="179">
        <f t="shared" si="30"/>
        <v>0</v>
      </c>
      <c r="O76" s="19" t="s">
        <v>115</v>
      </c>
    </row>
    <row r="77" spans="1:15" ht="14.25" hidden="1" thickTop="1" thickBot="1">
      <c r="A77" s="40" t="s">
        <v>116</v>
      </c>
      <c r="B77" s="105"/>
      <c r="C77" s="105"/>
      <c r="D77" s="105"/>
      <c r="E77" s="105"/>
      <c r="F77" s="105"/>
      <c r="G77" s="105"/>
      <c r="H77" s="105">
        <v>6</v>
      </c>
      <c r="I77" s="105">
        <v>1</v>
      </c>
      <c r="J77" s="105"/>
      <c r="K77" s="105"/>
      <c r="L77" s="180">
        <f t="shared" si="31"/>
        <v>6</v>
      </c>
      <c r="M77" s="180">
        <f t="shared" si="32"/>
        <v>1</v>
      </c>
      <c r="N77" s="180">
        <f t="shared" si="30"/>
        <v>7</v>
      </c>
      <c r="O77" s="20" t="s">
        <v>117</v>
      </c>
    </row>
    <row r="78" spans="1:15" ht="14.25" hidden="1" thickTop="1" thickBot="1">
      <c r="A78" s="41" t="s">
        <v>118</v>
      </c>
      <c r="B78" s="106"/>
      <c r="C78" s="106"/>
      <c r="D78" s="106"/>
      <c r="E78" s="106"/>
      <c r="F78" s="106"/>
      <c r="G78" s="106"/>
      <c r="H78" s="106"/>
      <c r="I78" s="106"/>
      <c r="J78" s="106"/>
      <c r="K78" s="106"/>
      <c r="L78" s="179">
        <f t="shared" si="31"/>
        <v>0</v>
      </c>
      <c r="M78" s="179">
        <f t="shared" si="32"/>
        <v>0</v>
      </c>
      <c r="N78" s="179">
        <f t="shared" si="30"/>
        <v>0</v>
      </c>
      <c r="O78" s="19" t="s">
        <v>119</v>
      </c>
    </row>
    <row r="79" spans="1:15" ht="14.25" hidden="1" thickTop="1" thickBot="1">
      <c r="A79" s="40" t="s">
        <v>120</v>
      </c>
      <c r="B79" s="105"/>
      <c r="C79" s="105"/>
      <c r="D79" s="105"/>
      <c r="E79" s="105"/>
      <c r="F79" s="105"/>
      <c r="G79" s="105"/>
      <c r="H79" s="105"/>
      <c r="I79" s="105"/>
      <c r="J79" s="105"/>
      <c r="K79" s="105"/>
      <c r="L79" s="180">
        <f t="shared" si="31"/>
        <v>0</v>
      </c>
      <c r="M79" s="180">
        <f t="shared" si="32"/>
        <v>0</v>
      </c>
      <c r="N79" s="180">
        <f t="shared" si="30"/>
        <v>0</v>
      </c>
      <c r="O79" s="20" t="s">
        <v>99</v>
      </c>
    </row>
    <row r="80" spans="1:15" ht="13.5" hidden="1" thickTop="1">
      <c r="A80" s="23" t="s">
        <v>103</v>
      </c>
      <c r="B80" s="108"/>
      <c r="C80" s="108"/>
      <c r="D80" s="108"/>
      <c r="E80" s="108"/>
      <c r="F80" s="108"/>
      <c r="G80" s="108"/>
      <c r="H80" s="108">
        <v>1</v>
      </c>
      <c r="I80" s="108">
        <v>1</v>
      </c>
      <c r="J80" s="108"/>
      <c r="K80" s="108"/>
      <c r="L80" s="181">
        <f t="shared" si="31"/>
        <v>1</v>
      </c>
      <c r="M80" s="181">
        <f t="shared" si="32"/>
        <v>1</v>
      </c>
      <c r="N80" s="181">
        <f t="shared" si="30"/>
        <v>2</v>
      </c>
      <c r="O80" s="22" t="s">
        <v>96</v>
      </c>
    </row>
    <row r="81" spans="1:15" hidden="1">
      <c r="A81" s="261" t="s">
        <v>28</v>
      </c>
      <c r="B81" s="192">
        <f>SUM(B70:B80)</f>
        <v>0</v>
      </c>
      <c r="C81" s="192">
        <f t="shared" ref="C81:N81" si="33">SUM(C70:C80)</f>
        <v>0</v>
      </c>
      <c r="D81" s="192">
        <f t="shared" si="33"/>
        <v>0</v>
      </c>
      <c r="E81" s="192">
        <f t="shared" si="33"/>
        <v>0</v>
      </c>
      <c r="F81" s="192">
        <f t="shared" si="33"/>
        <v>0</v>
      </c>
      <c r="G81" s="192">
        <f t="shared" si="33"/>
        <v>0</v>
      </c>
      <c r="H81" s="192">
        <f t="shared" si="33"/>
        <v>7</v>
      </c>
      <c r="I81" s="192">
        <f t="shared" si="33"/>
        <v>2</v>
      </c>
      <c r="J81" s="192">
        <f t="shared" si="33"/>
        <v>0</v>
      </c>
      <c r="K81" s="192">
        <f t="shared" si="33"/>
        <v>0</v>
      </c>
      <c r="L81" s="192">
        <f t="shared" si="33"/>
        <v>7</v>
      </c>
      <c r="M81" s="192">
        <f t="shared" si="33"/>
        <v>2</v>
      </c>
      <c r="N81" s="192">
        <f t="shared" si="33"/>
        <v>9</v>
      </c>
      <c r="O81" s="131" t="s">
        <v>29</v>
      </c>
    </row>
    <row r="82" spans="1:15" hidden="1"/>
    <row r="83" spans="1:15" hidden="1">
      <c r="A83" s="182" t="s">
        <v>169</v>
      </c>
    </row>
    <row r="84" spans="1:15" ht="13.5" hidden="1" thickBot="1">
      <c r="A84" s="1308" t="s">
        <v>296</v>
      </c>
      <c r="B84" s="1307" t="s">
        <v>104</v>
      </c>
      <c r="C84" s="1307"/>
      <c r="D84" s="1307" t="s">
        <v>144</v>
      </c>
      <c r="E84" s="1307"/>
      <c r="F84" s="1307" t="s">
        <v>105</v>
      </c>
      <c r="G84" s="1307"/>
      <c r="H84" s="1307" t="s">
        <v>143</v>
      </c>
      <c r="I84" s="1307"/>
      <c r="J84" s="1307" t="s">
        <v>472</v>
      </c>
      <c r="K84" s="1307"/>
      <c r="L84" s="1307" t="s">
        <v>7</v>
      </c>
      <c r="M84" s="1307"/>
      <c r="N84" s="1299" t="s">
        <v>168</v>
      </c>
      <c r="O84" s="1302" t="s">
        <v>640</v>
      </c>
    </row>
    <row r="85" spans="1:15" ht="14.25" hidden="1" thickTop="1" thickBot="1">
      <c r="A85" s="1309"/>
      <c r="B85" s="1305" t="s">
        <v>106</v>
      </c>
      <c r="C85" s="1305"/>
      <c r="D85" s="1305" t="s">
        <v>107</v>
      </c>
      <c r="E85" s="1305"/>
      <c r="F85" s="1305" t="s">
        <v>147</v>
      </c>
      <c r="G85" s="1305"/>
      <c r="H85" s="1305" t="s">
        <v>148</v>
      </c>
      <c r="I85" s="1305"/>
      <c r="J85" s="1305" t="s">
        <v>146</v>
      </c>
      <c r="K85" s="1305"/>
      <c r="L85" s="1305" t="s">
        <v>8</v>
      </c>
      <c r="M85" s="1305"/>
      <c r="N85" s="1300"/>
      <c r="O85" s="1303"/>
    </row>
    <row r="86" spans="1:15" ht="14.25" hidden="1" thickTop="1" thickBot="1">
      <c r="A86" s="1309"/>
      <c r="B86" s="1306" t="s">
        <v>165</v>
      </c>
      <c r="C86" s="1306" t="s">
        <v>620</v>
      </c>
      <c r="D86" s="1306" t="s">
        <v>165</v>
      </c>
      <c r="E86" s="1306" t="s">
        <v>620</v>
      </c>
      <c r="F86" s="1306" t="s">
        <v>165</v>
      </c>
      <c r="G86" s="1306" t="s">
        <v>620</v>
      </c>
      <c r="H86" s="1306" t="s">
        <v>165</v>
      </c>
      <c r="I86" s="1306" t="s">
        <v>620</v>
      </c>
      <c r="J86" s="1306" t="s">
        <v>165</v>
      </c>
      <c r="K86" s="1306" t="s">
        <v>620</v>
      </c>
      <c r="L86" s="1306" t="s">
        <v>165</v>
      </c>
      <c r="M86" s="1306" t="s">
        <v>620</v>
      </c>
      <c r="N86" s="1300"/>
      <c r="O86" s="1303"/>
    </row>
    <row r="87" spans="1:15" ht="13.5" hidden="1" thickTop="1">
      <c r="A87" s="1310"/>
      <c r="B87" s="1130"/>
      <c r="C87" s="1130"/>
      <c r="D87" s="1130"/>
      <c r="E87" s="1130"/>
      <c r="F87" s="1130"/>
      <c r="G87" s="1130"/>
      <c r="H87" s="1130"/>
      <c r="I87" s="1130"/>
      <c r="J87" s="1130"/>
      <c r="K87" s="1130"/>
      <c r="L87" s="1130"/>
      <c r="M87" s="1130"/>
      <c r="N87" s="1301"/>
      <c r="O87" s="1304"/>
    </row>
    <row r="88" spans="1:15" ht="13.5" hidden="1" thickBot="1">
      <c r="A88" s="260" t="s">
        <v>108</v>
      </c>
      <c r="B88" s="104">
        <f>SUM(B34+B52+B70)</f>
        <v>7</v>
      </c>
      <c r="C88" s="104">
        <f t="shared" ref="C88:K88" si="34">SUM(C34+C52+C70)</f>
        <v>16</v>
      </c>
      <c r="D88" s="104">
        <f t="shared" si="34"/>
        <v>24</v>
      </c>
      <c r="E88" s="104">
        <f t="shared" si="34"/>
        <v>20</v>
      </c>
      <c r="F88" s="104">
        <f t="shared" si="34"/>
        <v>36</v>
      </c>
      <c r="G88" s="104">
        <f t="shared" si="34"/>
        <v>34</v>
      </c>
      <c r="H88" s="104">
        <f t="shared" si="34"/>
        <v>10</v>
      </c>
      <c r="I88" s="104">
        <f t="shared" si="34"/>
        <v>38</v>
      </c>
      <c r="J88" s="104">
        <f t="shared" si="34"/>
        <v>29</v>
      </c>
      <c r="K88" s="104">
        <f t="shared" si="34"/>
        <v>58</v>
      </c>
      <c r="L88" s="178">
        <f>B88+D88+F88+H88+J88</f>
        <v>106</v>
      </c>
      <c r="M88" s="178">
        <f>C88+E88+G88+I88+K88</f>
        <v>166</v>
      </c>
      <c r="N88" s="178">
        <f t="shared" ref="N88:N98" si="35">SUM(L88:M88)</f>
        <v>272</v>
      </c>
      <c r="O88" s="21" t="s">
        <v>109</v>
      </c>
    </row>
    <row r="89" spans="1:15" ht="14.25" hidden="1" thickTop="1" thickBot="1">
      <c r="A89" s="40" t="s">
        <v>110</v>
      </c>
      <c r="B89" s="104">
        <f t="shared" ref="B89:K89" si="36">SUM(B35+B53+B71)</f>
        <v>3</v>
      </c>
      <c r="C89" s="104">
        <f t="shared" si="36"/>
        <v>0</v>
      </c>
      <c r="D89" s="104">
        <f t="shared" si="36"/>
        <v>0</v>
      </c>
      <c r="E89" s="104">
        <f t="shared" si="36"/>
        <v>0</v>
      </c>
      <c r="F89" s="104">
        <f t="shared" si="36"/>
        <v>4</v>
      </c>
      <c r="G89" s="104">
        <f t="shared" si="36"/>
        <v>1</v>
      </c>
      <c r="H89" s="104">
        <f t="shared" si="36"/>
        <v>5</v>
      </c>
      <c r="I89" s="104">
        <f t="shared" si="36"/>
        <v>0</v>
      </c>
      <c r="J89" s="104">
        <f t="shared" si="36"/>
        <v>0</v>
      </c>
      <c r="K89" s="104">
        <f t="shared" si="36"/>
        <v>0</v>
      </c>
      <c r="L89" s="180">
        <f t="shared" ref="L89:L98" si="37">B89+D89+F89+H89+J89</f>
        <v>12</v>
      </c>
      <c r="M89" s="180">
        <f t="shared" ref="M89:M98" si="38">C89+E89+G89+I89+K89</f>
        <v>1</v>
      </c>
      <c r="N89" s="180">
        <f t="shared" si="35"/>
        <v>13</v>
      </c>
      <c r="O89" s="20" t="s">
        <v>111</v>
      </c>
    </row>
    <row r="90" spans="1:15" ht="14.25" hidden="1" thickTop="1" thickBot="1">
      <c r="A90" s="41" t="s">
        <v>473</v>
      </c>
      <c r="B90" s="104">
        <f t="shared" ref="B90:K90" si="39">SUM(B36+B54+B72)</f>
        <v>15</v>
      </c>
      <c r="C90" s="104">
        <f t="shared" si="39"/>
        <v>2</v>
      </c>
      <c r="D90" s="104">
        <f t="shared" si="39"/>
        <v>28</v>
      </c>
      <c r="E90" s="104">
        <f t="shared" si="39"/>
        <v>5</v>
      </c>
      <c r="F90" s="104">
        <f t="shared" si="39"/>
        <v>19</v>
      </c>
      <c r="G90" s="104">
        <f t="shared" si="39"/>
        <v>8</v>
      </c>
      <c r="H90" s="104">
        <f t="shared" si="39"/>
        <v>14</v>
      </c>
      <c r="I90" s="104">
        <f t="shared" si="39"/>
        <v>8</v>
      </c>
      <c r="J90" s="104">
        <f t="shared" si="39"/>
        <v>6</v>
      </c>
      <c r="K90" s="104">
        <f t="shared" si="39"/>
        <v>18</v>
      </c>
      <c r="L90" s="179">
        <f t="shared" si="37"/>
        <v>82</v>
      </c>
      <c r="M90" s="179">
        <f t="shared" si="38"/>
        <v>41</v>
      </c>
      <c r="N90" s="179">
        <f t="shared" si="35"/>
        <v>123</v>
      </c>
      <c r="O90" s="19" t="s">
        <v>100</v>
      </c>
    </row>
    <row r="91" spans="1:15" ht="14.25" hidden="1" thickTop="1" thickBot="1">
      <c r="A91" s="40" t="s">
        <v>112</v>
      </c>
      <c r="B91" s="104">
        <f t="shared" ref="B91:K91" si="40">SUM(B37+B55+B73)</f>
        <v>0</v>
      </c>
      <c r="C91" s="104">
        <f t="shared" si="40"/>
        <v>0</v>
      </c>
      <c r="D91" s="104">
        <f t="shared" si="40"/>
        <v>1</v>
      </c>
      <c r="E91" s="104">
        <f t="shared" si="40"/>
        <v>0</v>
      </c>
      <c r="F91" s="104">
        <f t="shared" si="40"/>
        <v>0</v>
      </c>
      <c r="G91" s="104">
        <f t="shared" si="40"/>
        <v>1</v>
      </c>
      <c r="H91" s="104">
        <f t="shared" si="40"/>
        <v>0</v>
      </c>
      <c r="I91" s="104">
        <f t="shared" si="40"/>
        <v>4</v>
      </c>
      <c r="J91" s="104">
        <f t="shared" si="40"/>
        <v>5</v>
      </c>
      <c r="K91" s="104">
        <f t="shared" si="40"/>
        <v>6</v>
      </c>
      <c r="L91" s="180">
        <f t="shared" si="37"/>
        <v>6</v>
      </c>
      <c r="M91" s="180">
        <f t="shared" si="38"/>
        <v>11</v>
      </c>
      <c r="N91" s="180">
        <f t="shared" si="35"/>
        <v>17</v>
      </c>
      <c r="O91" s="20" t="s">
        <v>113</v>
      </c>
    </row>
    <row r="92" spans="1:15" ht="14.25" hidden="1" thickTop="1" thickBot="1">
      <c r="A92" s="41" t="s">
        <v>101</v>
      </c>
      <c r="B92" s="104">
        <f t="shared" ref="B92:K92" si="41">SUM(B38+B56+B74)</f>
        <v>0</v>
      </c>
      <c r="C92" s="104">
        <f t="shared" si="41"/>
        <v>0</v>
      </c>
      <c r="D92" s="104">
        <f t="shared" si="41"/>
        <v>4</v>
      </c>
      <c r="E92" s="104">
        <f t="shared" si="41"/>
        <v>0</v>
      </c>
      <c r="F92" s="104">
        <f t="shared" si="41"/>
        <v>9</v>
      </c>
      <c r="G92" s="104">
        <f t="shared" si="41"/>
        <v>1</v>
      </c>
      <c r="H92" s="104">
        <f t="shared" si="41"/>
        <v>8</v>
      </c>
      <c r="I92" s="104">
        <f t="shared" si="41"/>
        <v>3</v>
      </c>
      <c r="J92" s="104">
        <f t="shared" si="41"/>
        <v>5</v>
      </c>
      <c r="K92" s="104">
        <f t="shared" si="41"/>
        <v>3</v>
      </c>
      <c r="L92" s="179">
        <f t="shared" si="37"/>
        <v>26</v>
      </c>
      <c r="M92" s="179">
        <f t="shared" si="38"/>
        <v>7</v>
      </c>
      <c r="N92" s="179">
        <f t="shared" si="35"/>
        <v>33</v>
      </c>
      <c r="O92" s="19" t="s">
        <v>102</v>
      </c>
    </row>
    <row r="93" spans="1:15" ht="14.25" hidden="1" thickTop="1" thickBot="1">
      <c r="A93" s="40" t="s">
        <v>97</v>
      </c>
      <c r="B93" s="104">
        <f t="shared" ref="B93:K93" si="42">SUM(B39+B57+B75)</f>
        <v>19</v>
      </c>
      <c r="C93" s="104">
        <f t="shared" si="42"/>
        <v>0</v>
      </c>
      <c r="D93" s="104">
        <f t="shared" si="42"/>
        <v>27</v>
      </c>
      <c r="E93" s="104">
        <f t="shared" si="42"/>
        <v>3</v>
      </c>
      <c r="F93" s="104">
        <f t="shared" si="42"/>
        <v>54</v>
      </c>
      <c r="G93" s="104">
        <f t="shared" si="42"/>
        <v>6</v>
      </c>
      <c r="H93" s="104">
        <f t="shared" si="42"/>
        <v>22</v>
      </c>
      <c r="I93" s="104">
        <f t="shared" si="42"/>
        <v>12</v>
      </c>
      <c r="J93" s="104">
        <f t="shared" si="42"/>
        <v>12</v>
      </c>
      <c r="K93" s="104">
        <f t="shared" si="42"/>
        <v>12</v>
      </c>
      <c r="L93" s="180">
        <f t="shared" si="37"/>
        <v>134</v>
      </c>
      <c r="M93" s="180">
        <f t="shared" si="38"/>
        <v>33</v>
      </c>
      <c r="N93" s="180">
        <f t="shared" si="35"/>
        <v>167</v>
      </c>
      <c r="O93" s="20" t="s">
        <v>98</v>
      </c>
    </row>
    <row r="94" spans="1:15" ht="14.25" hidden="1" thickTop="1" thickBot="1">
      <c r="A94" s="41" t="s">
        <v>114</v>
      </c>
      <c r="B94" s="104">
        <f t="shared" ref="B94:K94" si="43">SUM(B40+B58+B76)</f>
        <v>4</v>
      </c>
      <c r="C94" s="104">
        <f t="shared" si="43"/>
        <v>0</v>
      </c>
      <c r="D94" s="104">
        <f t="shared" si="43"/>
        <v>5</v>
      </c>
      <c r="E94" s="104">
        <f t="shared" si="43"/>
        <v>1</v>
      </c>
      <c r="F94" s="104">
        <f t="shared" si="43"/>
        <v>3</v>
      </c>
      <c r="G94" s="104">
        <f t="shared" si="43"/>
        <v>2</v>
      </c>
      <c r="H94" s="104">
        <f t="shared" si="43"/>
        <v>5</v>
      </c>
      <c r="I94" s="104">
        <f t="shared" si="43"/>
        <v>3</v>
      </c>
      <c r="J94" s="104">
        <f t="shared" si="43"/>
        <v>2</v>
      </c>
      <c r="K94" s="104">
        <f t="shared" si="43"/>
        <v>2</v>
      </c>
      <c r="L94" s="179">
        <f t="shared" si="37"/>
        <v>19</v>
      </c>
      <c r="M94" s="179">
        <f t="shared" si="38"/>
        <v>8</v>
      </c>
      <c r="N94" s="179">
        <f t="shared" si="35"/>
        <v>27</v>
      </c>
      <c r="O94" s="19" t="s">
        <v>115</v>
      </c>
    </row>
    <row r="95" spans="1:15" ht="14.25" hidden="1" thickTop="1" thickBot="1">
      <c r="A95" s="40" t="s">
        <v>116</v>
      </c>
      <c r="B95" s="104">
        <f t="shared" ref="B95:K95" si="44">SUM(B41+B59+B77)</f>
        <v>9</v>
      </c>
      <c r="C95" s="104">
        <f t="shared" si="44"/>
        <v>1</v>
      </c>
      <c r="D95" s="104">
        <f t="shared" si="44"/>
        <v>11</v>
      </c>
      <c r="E95" s="104">
        <f t="shared" si="44"/>
        <v>1</v>
      </c>
      <c r="F95" s="104">
        <f t="shared" si="44"/>
        <v>13</v>
      </c>
      <c r="G95" s="104">
        <f t="shared" si="44"/>
        <v>2</v>
      </c>
      <c r="H95" s="104">
        <f t="shared" si="44"/>
        <v>21</v>
      </c>
      <c r="I95" s="104">
        <f t="shared" si="44"/>
        <v>10</v>
      </c>
      <c r="J95" s="104">
        <f t="shared" si="44"/>
        <v>2</v>
      </c>
      <c r="K95" s="104">
        <f t="shared" si="44"/>
        <v>2</v>
      </c>
      <c r="L95" s="180">
        <f t="shared" si="37"/>
        <v>56</v>
      </c>
      <c r="M95" s="180">
        <f t="shared" si="38"/>
        <v>16</v>
      </c>
      <c r="N95" s="180">
        <f t="shared" si="35"/>
        <v>72</v>
      </c>
      <c r="O95" s="20" t="s">
        <v>117</v>
      </c>
    </row>
    <row r="96" spans="1:15" ht="14.25" hidden="1" thickTop="1" thickBot="1">
      <c r="A96" s="41" t="s">
        <v>118</v>
      </c>
      <c r="B96" s="104">
        <f t="shared" ref="B96:K96" si="45">SUM(B42+B60+B78)</f>
        <v>19</v>
      </c>
      <c r="C96" s="104">
        <f t="shared" si="45"/>
        <v>3</v>
      </c>
      <c r="D96" s="104">
        <f t="shared" si="45"/>
        <v>16</v>
      </c>
      <c r="E96" s="104">
        <f t="shared" si="45"/>
        <v>3</v>
      </c>
      <c r="F96" s="104">
        <f t="shared" si="45"/>
        <v>19</v>
      </c>
      <c r="G96" s="104">
        <f t="shared" si="45"/>
        <v>10</v>
      </c>
      <c r="H96" s="104">
        <f t="shared" si="45"/>
        <v>51</v>
      </c>
      <c r="I96" s="104">
        <f t="shared" si="45"/>
        <v>46</v>
      </c>
      <c r="J96" s="104">
        <f t="shared" si="45"/>
        <v>3</v>
      </c>
      <c r="K96" s="104">
        <f t="shared" si="45"/>
        <v>5</v>
      </c>
      <c r="L96" s="179">
        <f t="shared" si="37"/>
        <v>108</v>
      </c>
      <c r="M96" s="179">
        <f t="shared" si="38"/>
        <v>67</v>
      </c>
      <c r="N96" s="179">
        <f t="shared" si="35"/>
        <v>175</v>
      </c>
      <c r="O96" s="19" t="s">
        <v>119</v>
      </c>
    </row>
    <row r="97" spans="1:24" ht="14.25" hidden="1" thickTop="1" thickBot="1">
      <c r="A97" s="40" t="s">
        <v>120</v>
      </c>
      <c r="B97" s="104">
        <f t="shared" ref="B97:K97" si="46">SUM(B43+B61+B79)</f>
        <v>6</v>
      </c>
      <c r="C97" s="104">
        <f t="shared" si="46"/>
        <v>0</v>
      </c>
      <c r="D97" s="104">
        <f t="shared" si="46"/>
        <v>19</v>
      </c>
      <c r="E97" s="104">
        <f t="shared" si="46"/>
        <v>4</v>
      </c>
      <c r="F97" s="104">
        <f t="shared" si="46"/>
        <v>27</v>
      </c>
      <c r="G97" s="104">
        <f t="shared" si="46"/>
        <v>3</v>
      </c>
      <c r="H97" s="104">
        <f t="shared" si="46"/>
        <v>21</v>
      </c>
      <c r="I97" s="104">
        <f t="shared" si="46"/>
        <v>9</v>
      </c>
      <c r="J97" s="104">
        <f t="shared" si="46"/>
        <v>2</v>
      </c>
      <c r="K97" s="104">
        <f t="shared" si="46"/>
        <v>2</v>
      </c>
      <c r="L97" s="180">
        <f t="shared" si="37"/>
        <v>75</v>
      </c>
      <c r="M97" s="180">
        <f t="shared" si="38"/>
        <v>18</v>
      </c>
      <c r="N97" s="180">
        <f t="shared" si="35"/>
        <v>93</v>
      </c>
      <c r="O97" s="20" t="s">
        <v>99</v>
      </c>
    </row>
    <row r="98" spans="1:24" ht="14.25" hidden="1" thickTop="1" thickBot="1">
      <c r="A98" s="23" t="s">
        <v>103</v>
      </c>
      <c r="B98" s="104">
        <f t="shared" ref="B98:K98" si="47">SUM(B44+B62+B80)</f>
        <v>41</v>
      </c>
      <c r="C98" s="104">
        <f t="shared" si="47"/>
        <v>3</v>
      </c>
      <c r="D98" s="104">
        <f t="shared" si="47"/>
        <v>64</v>
      </c>
      <c r="E98" s="104">
        <f t="shared" si="47"/>
        <v>4</v>
      </c>
      <c r="F98" s="104">
        <f t="shared" si="47"/>
        <v>97</v>
      </c>
      <c r="G98" s="104">
        <f t="shared" si="47"/>
        <v>20</v>
      </c>
      <c r="H98" s="104">
        <f t="shared" si="47"/>
        <v>53</v>
      </c>
      <c r="I98" s="104">
        <f t="shared" si="47"/>
        <v>45</v>
      </c>
      <c r="J98" s="104">
        <f t="shared" si="47"/>
        <v>30</v>
      </c>
      <c r="K98" s="104">
        <f t="shared" si="47"/>
        <v>33</v>
      </c>
      <c r="L98" s="181">
        <f t="shared" si="37"/>
        <v>285</v>
      </c>
      <c r="M98" s="181">
        <f t="shared" si="38"/>
        <v>105</v>
      </c>
      <c r="N98" s="181">
        <f t="shared" si="35"/>
        <v>390</v>
      </c>
      <c r="O98" s="22" t="s">
        <v>96</v>
      </c>
    </row>
    <row r="99" spans="1:24" hidden="1">
      <c r="A99" s="261" t="s">
        <v>28</v>
      </c>
      <c r="B99" s="192">
        <f>SUM(B88:B98)</f>
        <v>123</v>
      </c>
      <c r="C99" s="192">
        <f t="shared" ref="C99:N99" si="48">SUM(C88:C98)</f>
        <v>25</v>
      </c>
      <c r="D99" s="192">
        <f t="shared" si="48"/>
        <v>199</v>
      </c>
      <c r="E99" s="192">
        <f t="shared" si="48"/>
        <v>41</v>
      </c>
      <c r="F99" s="192">
        <f t="shared" si="48"/>
        <v>281</v>
      </c>
      <c r="G99" s="192">
        <f t="shared" si="48"/>
        <v>88</v>
      </c>
      <c r="H99" s="192">
        <f t="shared" si="48"/>
        <v>210</v>
      </c>
      <c r="I99" s="192">
        <f t="shared" si="48"/>
        <v>178</v>
      </c>
      <c r="J99" s="192">
        <f t="shared" si="48"/>
        <v>96</v>
      </c>
      <c r="K99" s="192">
        <f t="shared" si="48"/>
        <v>141</v>
      </c>
      <c r="L99" s="192">
        <f t="shared" si="48"/>
        <v>909</v>
      </c>
      <c r="M99" s="192">
        <f t="shared" si="48"/>
        <v>473</v>
      </c>
      <c r="N99" s="192">
        <f t="shared" si="48"/>
        <v>1382</v>
      </c>
      <c r="O99" s="131" t="s">
        <v>29</v>
      </c>
    </row>
    <row r="100" spans="1:24" hidden="1"/>
    <row r="106" spans="1:24">
      <c r="Q106" s="182">
        <v>34</v>
      </c>
      <c r="R106" s="182">
        <v>37</v>
      </c>
      <c r="W106" s="182">
        <v>34</v>
      </c>
      <c r="X106" s="182">
        <v>37</v>
      </c>
    </row>
    <row r="107" spans="1:24">
      <c r="Q107" s="182">
        <v>2</v>
      </c>
      <c r="W107" s="182">
        <v>2</v>
      </c>
    </row>
    <row r="108" spans="1:24">
      <c r="Q108" s="182">
        <v>14</v>
      </c>
      <c r="R108" s="182">
        <v>5</v>
      </c>
      <c r="W108" s="182">
        <v>14</v>
      </c>
      <c r="X108" s="182">
        <v>5</v>
      </c>
    </row>
    <row r="109" spans="1:24">
      <c r="Q109" s="182">
        <v>1</v>
      </c>
      <c r="R109" s="182">
        <v>2</v>
      </c>
      <c r="W109" s="182">
        <v>1</v>
      </c>
      <c r="X109" s="182">
        <v>2</v>
      </c>
    </row>
    <row r="110" spans="1:24">
      <c r="Q110" s="182">
        <v>3</v>
      </c>
      <c r="W110" s="182">
        <v>3</v>
      </c>
    </row>
    <row r="111" spans="1:24">
      <c r="Q111" s="182">
        <v>31</v>
      </c>
      <c r="R111" s="182">
        <v>3</v>
      </c>
      <c r="W111" s="182">
        <v>31</v>
      </c>
      <c r="X111" s="182">
        <v>3</v>
      </c>
    </row>
    <row r="112" spans="1:24">
      <c r="Q112" s="182">
        <v>2</v>
      </c>
      <c r="R112" s="182">
        <v>1</v>
      </c>
      <c r="W112" s="182">
        <v>2</v>
      </c>
      <c r="X112" s="182">
        <v>1</v>
      </c>
    </row>
    <row r="113" spans="17:24">
      <c r="Q113" s="182">
        <v>12</v>
      </c>
      <c r="R113" s="182">
        <v>3</v>
      </c>
      <c r="W113" s="182">
        <v>12</v>
      </c>
      <c r="X113" s="182">
        <v>3</v>
      </c>
    </row>
    <row r="114" spans="17:24">
      <c r="Q114" s="182">
        <v>12</v>
      </c>
      <c r="R114" s="182">
        <v>6</v>
      </c>
      <c r="W114" s="182">
        <v>12</v>
      </c>
      <c r="X114" s="182">
        <v>6</v>
      </c>
    </row>
    <row r="115" spans="17:24">
      <c r="Q115" s="182">
        <v>25</v>
      </c>
      <c r="R115" s="182">
        <v>3</v>
      </c>
      <c r="W115" s="182">
        <v>25</v>
      </c>
      <c r="X115" s="182">
        <v>3</v>
      </c>
    </row>
    <row r="116" spans="17:24">
      <c r="Q116" s="182">
        <v>69</v>
      </c>
      <c r="R116" s="182">
        <v>10</v>
      </c>
      <c r="W116" s="182">
        <v>69</v>
      </c>
      <c r="X116" s="182">
        <v>10</v>
      </c>
    </row>
    <row r="117" spans="17:24">
      <c r="Q117" s="182">
        <v>205</v>
      </c>
      <c r="R117" s="182">
        <v>70</v>
      </c>
      <c r="W117" s="182">
        <v>205</v>
      </c>
      <c r="X117" s="182">
        <v>70</v>
      </c>
    </row>
  </sheetData>
  <mergeCells count="188">
    <mergeCell ref="I22:O22"/>
    <mergeCell ref="I23:O23"/>
    <mergeCell ref="A23:D23"/>
    <mergeCell ref="A22:C22"/>
    <mergeCell ref="A66:A69"/>
    <mergeCell ref="J66:K66"/>
    <mergeCell ref="L66:M66"/>
    <mergeCell ref="N84:N87"/>
    <mergeCell ref="O84:O87"/>
    <mergeCell ref="B85:C85"/>
    <mergeCell ref="D85:E85"/>
    <mergeCell ref="F85:G85"/>
    <mergeCell ref="H85:I85"/>
    <mergeCell ref="J85:K85"/>
    <mergeCell ref="L85:M85"/>
    <mergeCell ref="B86:B87"/>
    <mergeCell ref="C86:C87"/>
    <mergeCell ref="D86:D87"/>
    <mergeCell ref="E86:E87"/>
    <mergeCell ref="F86:F87"/>
    <mergeCell ref="G86:G87"/>
    <mergeCell ref="H86:H87"/>
    <mergeCell ref="I86:I87"/>
    <mergeCell ref="A84:A87"/>
    <mergeCell ref="B84:C84"/>
    <mergeCell ref="D84:E84"/>
    <mergeCell ref="F84:G84"/>
    <mergeCell ref="H84:I84"/>
    <mergeCell ref="J84:K84"/>
    <mergeCell ref="L84:M84"/>
    <mergeCell ref="J86:J87"/>
    <mergeCell ref="K86:K87"/>
    <mergeCell ref="L86:L87"/>
    <mergeCell ref="M86:M87"/>
    <mergeCell ref="N66:N69"/>
    <mergeCell ref="O66:O69"/>
    <mergeCell ref="B67:C67"/>
    <mergeCell ref="D67:E67"/>
    <mergeCell ref="F67:G67"/>
    <mergeCell ref="H67:I67"/>
    <mergeCell ref="J67:K67"/>
    <mergeCell ref="L67:M67"/>
    <mergeCell ref="B68:B69"/>
    <mergeCell ref="C68:C69"/>
    <mergeCell ref="D68:D69"/>
    <mergeCell ref="E68:E69"/>
    <mergeCell ref="F68:F69"/>
    <mergeCell ref="G68:G69"/>
    <mergeCell ref="B66:C66"/>
    <mergeCell ref="D66:E66"/>
    <mergeCell ref="F66:G66"/>
    <mergeCell ref="H66:I66"/>
    <mergeCell ref="H68:H69"/>
    <mergeCell ref="I68:I69"/>
    <mergeCell ref="J68:J69"/>
    <mergeCell ref="K68:K69"/>
    <mergeCell ref="L68:L69"/>
    <mergeCell ref="M68:M69"/>
    <mergeCell ref="A30:A33"/>
    <mergeCell ref="N48:N51"/>
    <mergeCell ref="O48:O51"/>
    <mergeCell ref="B49:C49"/>
    <mergeCell ref="D49:E49"/>
    <mergeCell ref="F49:G49"/>
    <mergeCell ref="H49:I49"/>
    <mergeCell ref="J49:K49"/>
    <mergeCell ref="L49:M49"/>
    <mergeCell ref="B50:B51"/>
    <mergeCell ref="C50:C51"/>
    <mergeCell ref="D50:D51"/>
    <mergeCell ref="E50:E51"/>
    <mergeCell ref="F50:F51"/>
    <mergeCell ref="G50:G51"/>
    <mergeCell ref="H50:H51"/>
    <mergeCell ref="I50:I51"/>
    <mergeCell ref="A48:A51"/>
    <mergeCell ref="B48:C48"/>
    <mergeCell ref="D48:E48"/>
    <mergeCell ref="F48:G48"/>
    <mergeCell ref="H48:I48"/>
    <mergeCell ref="J48:K48"/>
    <mergeCell ref="L48:M48"/>
    <mergeCell ref="J50:J51"/>
    <mergeCell ref="K50:K51"/>
    <mergeCell ref="L50:L51"/>
    <mergeCell ref="M50:M51"/>
    <mergeCell ref="D30:E30"/>
    <mergeCell ref="F30:G30"/>
    <mergeCell ref="H30:I30"/>
    <mergeCell ref="H32:H33"/>
    <mergeCell ref="I32:I33"/>
    <mergeCell ref="J32:J33"/>
    <mergeCell ref="K32:K33"/>
    <mergeCell ref="L32:L33"/>
    <mergeCell ref="M32:M33"/>
    <mergeCell ref="J30:K30"/>
    <mergeCell ref="L30:M30"/>
    <mergeCell ref="N30:N33"/>
    <mergeCell ref="O30:O33"/>
    <mergeCell ref="B31:C31"/>
    <mergeCell ref="D31:E31"/>
    <mergeCell ref="F31:G31"/>
    <mergeCell ref="H31:I31"/>
    <mergeCell ref="J31:K31"/>
    <mergeCell ref="L31:M31"/>
    <mergeCell ref="B32:B33"/>
    <mergeCell ref="C32:C33"/>
    <mergeCell ref="D32:D33"/>
    <mergeCell ref="E32:E33"/>
    <mergeCell ref="F32:F33"/>
    <mergeCell ref="G32:G33"/>
    <mergeCell ref="B30:C30"/>
    <mergeCell ref="A3:O3"/>
    <mergeCell ref="A1:O1"/>
    <mergeCell ref="J7:K7"/>
    <mergeCell ref="L6:M6"/>
    <mergeCell ref="L7:M7"/>
    <mergeCell ref="A6:A9"/>
    <mergeCell ref="D6:E6"/>
    <mergeCell ref="J6:K6"/>
    <mergeCell ref="O6:O9"/>
    <mergeCell ref="B6:C6"/>
    <mergeCell ref="H6:I6"/>
    <mergeCell ref="F6:G6"/>
    <mergeCell ref="A2:O2"/>
    <mergeCell ref="D7:E7"/>
    <mergeCell ref="F7:G7"/>
    <mergeCell ref="A4:O4"/>
    <mergeCell ref="B7:C7"/>
    <mergeCell ref="H7:I7"/>
    <mergeCell ref="N6:N9"/>
    <mergeCell ref="P6:P9"/>
    <mergeCell ref="Q6:R6"/>
    <mergeCell ref="S6:T6"/>
    <mergeCell ref="U6:V6"/>
    <mergeCell ref="W6:X6"/>
    <mergeCell ref="Y6:Z6"/>
    <mergeCell ref="AA6:AB6"/>
    <mergeCell ref="AC6:AC9"/>
    <mergeCell ref="Q7:R7"/>
    <mergeCell ref="S7:T7"/>
    <mergeCell ref="U7:V7"/>
    <mergeCell ref="W7:X7"/>
    <mergeCell ref="Y7:Z7"/>
    <mergeCell ref="AA7:AB7"/>
    <mergeCell ref="AD6:AD9"/>
    <mergeCell ref="AE6:AF6"/>
    <mergeCell ref="AG6:AH6"/>
    <mergeCell ref="AI6:AJ6"/>
    <mergeCell ref="AK6:AL6"/>
    <mergeCell ref="AM6:AN6"/>
    <mergeCell ref="AO6:AP6"/>
    <mergeCell ref="AQ6:AQ9"/>
    <mergeCell ref="AE7:AF7"/>
    <mergeCell ref="AG7:AH7"/>
    <mergeCell ref="AI7:AJ7"/>
    <mergeCell ref="AK7:AL7"/>
    <mergeCell ref="AM7:AN7"/>
    <mergeCell ref="AO7:AP7"/>
    <mergeCell ref="BF6:BF9"/>
    <mergeCell ref="AR6:AR9"/>
    <mergeCell ref="AS6:AT6"/>
    <mergeCell ref="AU6:AV6"/>
    <mergeCell ref="AW6:AX6"/>
    <mergeCell ref="AY6:AZ6"/>
    <mergeCell ref="BA6:BB6"/>
    <mergeCell ref="BC6:BD6"/>
    <mergeCell ref="BE6:BE9"/>
    <mergeCell ref="AS7:AT7"/>
    <mergeCell ref="AU7:AV7"/>
    <mergeCell ref="AW7:AX7"/>
    <mergeCell ref="AY7:AZ7"/>
    <mergeCell ref="BA7:BB7"/>
    <mergeCell ref="BC7:BD7"/>
    <mergeCell ref="BG6:BG9"/>
    <mergeCell ref="BH6:BI6"/>
    <mergeCell ref="BJ6:BK6"/>
    <mergeCell ref="BL6:BM6"/>
    <mergeCell ref="BN6:BO6"/>
    <mergeCell ref="BP6:BQ6"/>
    <mergeCell ref="BR6:BS6"/>
    <mergeCell ref="BT6:BT9"/>
    <mergeCell ref="BH7:BI7"/>
    <mergeCell ref="BJ7:BK7"/>
    <mergeCell ref="BL7:BM7"/>
    <mergeCell ref="BN7:BO7"/>
    <mergeCell ref="BP7:BQ7"/>
    <mergeCell ref="BR7:BS7"/>
  </mergeCells>
  <phoneticPr fontId="19" type="noConversion"/>
  <printOptions horizontalCentered="1" verticalCentered="1"/>
  <pageMargins left="0" right="0" top="0" bottom="0" header="0" footer="0"/>
  <pageSetup paperSize="9" orientation="landscape" r:id="rId1"/>
  <headerFooter alignWithMargins="0"/>
  <rowBreaks count="1" manualBreakCount="1">
    <brk id="23" max="14" man="1"/>
  </row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8"/>
  <sheetViews>
    <sheetView showGridLines="0" rightToLeft="1" view="pageBreakPreview" zoomScaleNormal="100" zoomScaleSheetLayoutView="100" workbookViewId="0">
      <selection activeCell="A32" sqref="A32"/>
    </sheetView>
  </sheetViews>
  <sheetFormatPr defaultRowHeight="12.75"/>
  <cols>
    <col min="1" max="1" width="29.5703125" customWidth="1"/>
    <col min="2" max="10" width="7.5703125" customWidth="1"/>
    <col min="11" max="11" width="33.7109375" customWidth="1"/>
  </cols>
  <sheetData>
    <row r="1" spans="1:20" s="35" customFormat="1" ht="21.95" customHeight="1">
      <c r="A1" s="1323" t="s">
        <v>852</v>
      </c>
      <c r="B1" s="1323"/>
      <c r="C1" s="1323"/>
      <c r="D1" s="1323"/>
      <c r="E1" s="1323"/>
      <c r="F1" s="1323"/>
      <c r="G1" s="1323"/>
      <c r="H1" s="1323"/>
      <c r="I1" s="1323"/>
      <c r="J1" s="1323"/>
      <c r="K1" s="1323"/>
      <c r="L1" s="32"/>
      <c r="M1" s="32"/>
      <c r="N1" s="32"/>
      <c r="O1" s="32"/>
      <c r="P1" s="32"/>
      <c r="Q1" s="32"/>
      <c r="R1" s="32"/>
      <c r="S1" s="33"/>
      <c r="T1" s="34"/>
    </row>
    <row r="2" spans="1:20" s="37" customFormat="1" ht="18" customHeight="1">
      <c r="A2" s="1323" t="s">
        <v>1216</v>
      </c>
      <c r="B2" s="1323"/>
      <c r="C2" s="1323"/>
      <c r="D2" s="1323"/>
      <c r="E2" s="1323"/>
      <c r="F2" s="1323"/>
      <c r="G2" s="1323"/>
      <c r="H2" s="1323"/>
      <c r="I2" s="1323"/>
      <c r="J2" s="1323"/>
      <c r="K2" s="1323"/>
      <c r="L2" s="32"/>
      <c r="M2" s="36"/>
      <c r="N2" s="36"/>
      <c r="O2" s="36"/>
      <c r="P2" s="36"/>
      <c r="Q2" s="36"/>
      <c r="R2" s="36"/>
      <c r="S2" s="36"/>
      <c r="T2" s="36"/>
    </row>
    <row r="3" spans="1:20" s="37" customFormat="1" ht="18" customHeight="1">
      <c r="A3" s="1322" t="s">
        <v>853</v>
      </c>
      <c r="B3" s="1322"/>
      <c r="C3" s="1322"/>
      <c r="D3" s="1322"/>
      <c r="E3" s="1322"/>
      <c r="F3" s="1322"/>
      <c r="G3" s="1322"/>
      <c r="H3" s="1322"/>
      <c r="I3" s="1322"/>
      <c r="J3" s="1322"/>
      <c r="K3" s="1322"/>
      <c r="L3" s="38"/>
      <c r="M3" s="38"/>
      <c r="N3" s="38"/>
      <c r="O3" s="38"/>
      <c r="P3" s="38"/>
      <c r="Q3" s="38"/>
      <c r="R3" s="38"/>
      <c r="S3" s="38"/>
      <c r="T3" s="38"/>
    </row>
    <row r="4" spans="1:20" s="11" customFormat="1" ht="15.75">
      <c r="A4" s="1321" t="s">
        <v>1213</v>
      </c>
      <c r="B4" s="1321"/>
      <c r="C4" s="1321"/>
      <c r="D4" s="1321"/>
      <c r="E4" s="1321"/>
      <c r="F4" s="1321"/>
      <c r="G4" s="1321"/>
      <c r="H4" s="1321"/>
      <c r="I4" s="1321"/>
      <c r="J4" s="1321"/>
      <c r="K4" s="1321"/>
      <c r="L4" s="39"/>
      <c r="M4" s="39"/>
      <c r="N4" s="39"/>
      <c r="O4" s="39"/>
      <c r="P4" s="39"/>
      <c r="Q4" s="39"/>
      <c r="R4" s="39"/>
      <c r="S4" s="39"/>
      <c r="T4" s="39"/>
    </row>
    <row r="5" spans="1:20" s="5" customFormat="1" ht="20.100000000000001" customHeight="1">
      <c r="A5" s="10" t="s">
        <v>575</v>
      </c>
      <c r="B5" s="3"/>
      <c r="C5" s="3"/>
      <c r="D5" s="3"/>
      <c r="E5" s="3"/>
      <c r="K5" s="25" t="s">
        <v>574</v>
      </c>
    </row>
    <row r="6" spans="1:20" s="4" customFormat="1" ht="15.75" customHeight="1" thickBot="1">
      <c r="A6" s="1316" t="s">
        <v>1211</v>
      </c>
      <c r="B6" s="1320" t="s">
        <v>1008</v>
      </c>
      <c r="C6" s="1320"/>
      <c r="D6" s="1320"/>
      <c r="E6" s="1320" t="s">
        <v>1007</v>
      </c>
      <c r="F6" s="1320"/>
      <c r="G6" s="1320"/>
      <c r="H6" s="1320" t="s">
        <v>7</v>
      </c>
      <c r="I6" s="1320"/>
      <c r="J6" s="1320"/>
      <c r="K6" s="1324" t="s">
        <v>860</v>
      </c>
      <c r="L6" s="7"/>
    </row>
    <row r="7" spans="1:20" s="4" customFormat="1" ht="15" customHeight="1" thickBot="1">
      <c r="A7" s="1317"/>
      <c r="B7" s="1319" t="s">
        <v>89</v>
      </c>
      <c r="C7" s="1319"/>
      <c r="D7" s="1319"/>
      <c r="E7" s="1319" t="s">
        <v>838</v>
      </c>
      <c r="F7" s="1319"/>
      <c r="G7" s="1319"/>
      <c r="H7" s="1319" t="s">
        <v>8</v>
      </c>
      <c r="I7" s="1319"/>
      <c r="J7" s="1319"/>
      <c r="K7" s="1325"/>
      <c r="L7" s="7"/>
    </row>
    <row r="8" spans="1:20" s="4" customFormat="1" ht="15" customHeight="1" thickBot="1">
      <c r="A8" s="1317"/>
      <c r="B8" s="472" t="s">
        <v>9</v>
      </c>
      <c r="C8" s="472" t="s">
        <v>531</v>
      </c>
      <c r="D8" s="472" t="s">
        <v>7</v>
      </c>
      <c r="E8" s="472" t="s">
        <v>9</v>
      </c>
      <c r="F8" s="472" t="s">
        <v>531</v>
      </c>
      <c r="G8" s="472" t="s">
        <v>7</v>
      </c>
      <c r="H8" s="472" t="s">
        <v>9</v>
      </c>
      <c r="I8" s="472" t="s">
        <v>531</v>
      </c>
      <c r="J8" s="472" t="s">
        <v>7</v>
      </c>
      <c r="K8" s="1325"/>
    </row>
    <row r="9" spans="1:20" s="4" customFormat="1" ht="15" customHeight="1">
      <c r="A9" s="1318"/>
      <c r="B9" s="476" t="s">
        <v>532</v>
      </c>
      <c r="C9" s="476" t="s">
        <v>533</v>
      </c>
      <c r="D9" s="476" t="s">
        <v>8</v>
      </c>
      <c r="E9" s="476" t="s">
        <v>532</v>
      </c>
      <c r="F9" s="476" t="s">
        <v>533</v>
      </c>
      <c r="G9" s="476" t="s">
        <v>8</v>
      </c>
      <c r="H9" s="476" t="s">
        <v>532</v>
      </c>
      <c r="I9" s="476" t="s">
        <v>533</v>
      </c>
      <c r="J9" s="476" t="s">
        <v>8</v>
      </c>
      <c r="K9" s="1326"/>
    </row>
    <row r="10" spans="1:20" s="5" customFormat="1" ht="30" customHeight="1" thickBot="1">
      <c r="A10" s="376" t="s">
        <v>986</v>
      </c>
      <c r="B10" s="473">
        <v>309</v>
      </c>
      <c r="C10" s="473">
        <v>1027</v>
      </c>
      <c r="D10" s="474">
        <f t="shared" ref="D10:D20" si="0">B10+C10</f>
        <v>1336</v>
      </c>
      <c r="E10" s="473">
        <v>617</v>
      </c>
      <c r="F10" s="473">
        <v>783</v>
      </c>
      <c r="G10" s="474">
        <f t="shared" ref="G10:G20" si="1">E10+F10</f>
        <v>1400</v>
      </c>
      <c r="H10" s="474">
        <f t="shared" ref="H10:I20" si="2">B10+E10</f>
        <v>926</v>
      </c>
      <c r="I10" s="474">
        <f t="shared" si="2"/>
        <v>1810</v>
      </c>
      <c r="J10" s="474">
        <f t="shared" ref="J10:J20" si="3">I10+H10</f>
        <v>2736</v>
      </c>
      <c r="K10" s="811" t="s">
        <v>1087</v>
      </c>
    </row>
    <row r="11" spans="1:20" s="5" customFormat="1" ht="30" customHeight="1" thickBot="1">
      <c r="A11" s="364" t="s">
        <v>495</v>
      </c>
      <c r="B11" s="208">
        <v>90</v>
      </c>
      <c r="C11" s="208">
        <v>159</v>
      </c>
      <c r="D11" s="270">
        <f t="shared" si="0"/>
        <v>249</v>
      </c>
      <c r="E11" s="208">
        <v>257</v>
      </c>
      <c r="F11" s="208">
        <v>272</v>
      </c>
      <c r="G11" s="270">
        <f t="shared" si="1"/>
        <v>529</v>
      </c>
      <c r="H11" s="270">
        <f t="shared" ref="H11" si="4">B11+E11</f>
        <v>347</v>
      </c>
      <c r="I11" s="270">
        <f t="shared" ref="I11" si="5">C11+F11</f>
        <v>431</v>
      </c>
      <c r="J11" s="270">
        <f t="shared" ref="J11" si="6">I11+H11</f>
        <v>778</v>
      </c>
      <c r="K11" s="780" t="s">
        <v>905</v>
      </c>
      <c r="M11" s="5" t="s">
        <v>236</v>
      </c>
      <c r="O11" s="288"/>
      <c r="P11" s="288"/>
      <c r="Q11" s="288"/>
      <c r="R11" s="288"/>
    </row>
    <row r="12" spans="1:20" s="5" customFormat="1" ht="30" customHeight="1" thickBot="1">
      <c r="A12" s="359" t="s">
        <v>125</v>
      </c>
      <c r="B12" s="469">
        <v>653</v>
      </c>
      <c r="C12" s="469">
        <v>264</v>
      </c>
      <c r="D12" s="470">
        <f t="shared" si="0"/>
        <v>917</v>
      </c>
      <c r="E12" s="469">
        <v>1275</v>
      </c>
      <c r="F12" s="469">
        <v>1353</v>
      </c>
      <c r="G12" s="470">
        <f t="shared" si="1"/>
        <v>2628</v>
      </c>
      <c r="H12" s="470">
        <f t="shared" si="2"/>
        <v>1928</v>
      </c>
      <c r="I12" s="470">
        <f t="shared" si="2"/>
        <v>1617</v>
      </c>
      <c r="J12" s="470">
        <f t="shared" si="3"/>
        <v>3545</v>
      </c>
      <c r="K12" s="812" t="s">
        <v>151</v>
      </c>
      <c r="M12" s="5" t="s">
        <v>745</v>
      </c>
    </row>
    <row r="13" spans="1:20" s="5" customFormat="1" ht="30" customHeight="1" thickBot="1">
      <c r="A13" s="364" t="s">
        <v>510</v>
      </c>
      <c r="B13" s="208">
        <v>22</v>
      </c>
      <c r="C13" s="208">
        <v>29</v>
      </c>
      <c r="D13" s="270">
        <f t="shared" si="0"/>
        <v>51</v>
      </c>
      <c r="E13" s="208">
        <v>92</v>
      </c>
      <c r="F13" s="208">
        <v>77</v>
      </c>
      <c r="G13" s="270">
        <f t="shared" si="1"/>
        <v>169</v>
      </c>
      <c r="H13" s="270">
        <f t="shared" si="2"/>
        <v>114</v>
      </c>
      <c r="I13" s="270">
        <f t="shared" si="2"/>
        <v>106</v>
      </c>
      <c r="J13" s="270">
        <f t="shared" si="3"/>
        <v>220</v>
      </c>
      <c r="K13" s="780" t="s">
        <v>947</v>
      </c>
      <c r="M13" s="5" t="s">
        <v>743</v>
      </c>
    </row>
    <row r="14" spans="1:20" s="5" customFormat="1" ht="30" customHeight="1" thickBot="1">
      <c r="A14" s="359" t="s">
        <v>641</v>
      </c>
      <c r="B14" s="469">
        <v>4</v>
      </c>
      <c r="C14" s="469">
        <v>34</v>
      </c>
      <c r="D14" s="470">
        <f t="shared" si="0"/>
        <v>38</v>
      </c>
      <c r="E14" s="469">
        <v>59</v>
      </c>
      <c r="F14" s="469">
        <v>418</v>
      </c>
      <c r="G14" s="470">
        <f t="shared" si="1"/>
        <v>477</v>
      </c>
      <c r="H14" s="470">
        <f t="shared" si="2"/>
        <v>63</v>
      </c>
      <c r="I14" s="470">
        <f t="shared" si="2"/>
        <v>452</v>
      </c>
      <c r="J14" s="470">
        <f t="shared" si="3"/>
        <v>515</v>
      </c>
      <c r="K14" s="812" t="s">
        <v>926</v>
      </c>
      <c r="M14" s="5" t="s">
        <v>747</v>
      </c>
    </row>
    <row r="15" spans="1:20" s="5" customFormat="1" ht="30" customHeight="1" thickBot="1">
      <c r="A15" s="364" t="s">
        <v>233</v>
      </c>
      <c r="B15" s="208">
        <v>129</v>
      </c>
      <c r="C15" s="208">
        <v>43</v>
      </c>
      <c r="D15" s="270">
        <f t="shared" si="0"/>
        <v>172</v>
      </c>
      <c r="E15" s="208">
        <v>199</v>
      </c>
      <c r="F15" s="208">
        <v>23</v>
      </c>
      <c r="G15" s="270">
        <f t="shared" ref="G15" si="7">E15+F15</f>
        <v>222</v>
      </c>
      <c r="H15" s="270">
        <f t="shared" ref="H15" si="8">B15+E15</f>
        <v>328</v>
      </c>
      <c r="I15" s="270">
        <f t="shared" ref="I15" si="9">C15+F15</f>
        <v>66</v>
      </c>
      <c r="J15" s="270">
        <f t="shared" ref="J15" si="10">I15+H15</f>
        <v>394</v>
      </c>
      <c r="K15" s="780" t="s">
        <v>232</v>
      </c>
      <c r="M15" s="5" t="s">
        <v>746</v>
      </c>
    </row>
    <row r="16" spans="1:20" ht="30" customHeight="1" thickBot="1">
      <c r="A16" s="359" t="s">
        <v>1086</v>
      </c>
      <c r="B16" s="469">
        <v>63</v>
      </c>
      <c r="C16" s="469">
        <v>99</v>
      </c>
      <c r="D16" s="470">
        <f>SUM(B16:C16)</f>
        <v>162</v>
      </c>
      <c r="E16" s="469">
        <v>151</v>
      </c>
      <c r="F16" s="469">
        <v>141</v>
      </c>
      <c r="G16" s="470">
        <f>SUM(E16:F16)</f>
        <v>292</v>
      </c>
      <c r="H16" s="470">
        <f t="shared" ref="H16" si="11">B16+E16</f>
        <v>214</v>
      </c>
      <c r="I16" s="470">
        <f t="shared" ref="I16" si="12">C16+F16</f>
        <v>240</v>
      </c>
      <c r="J16" s="470">
        <f t="shared" ref="J16" si="13">I16+H16</f>
        <v>454</v>
      </c>
      <c r="K16" s="782" t="s">
        <v>985</v>
      </c>
      <c r="M16" s="262" t="s">
        <v>993</v>
      </c>
    </row>
    <row r="17" spans="1:18" ht="30" customHeight="1" thickBot="1">
      <c r="A17" s="364" t="s">
        <v>1326</v>
      </c>
      <c r="B17" s="208">
        <v>63</v>
      </c>
      <c r="C17" s="208">
        <v>25</v>
      </c>
      <c r="D17" s="270">
        <f t="shared" si="0"/>
        <v>88</v>
      </c>
      <c r="E17" s="208">
        <v>40</v>
      </c>
      <c r="F17" s="208">
        <v>22</v>
      </c>
      <c r="G17" s="270">
        <f t="shared" si="1"/>
        <v>62</v>
      </c>
      <c r="H17" s="270">
        <f t="shared" si="2"/>
        <v>103</v>
      </c>
      <c r="I17" s="270">
        <f t="shared" si="2"/>
        <v>47</v>
      </c>
      <c r="J17" s="270">
        <f t="shared" si="3"/>
        <v>150</v>
      </c>
      <c r="K17" s="780" t="s">
        <v>1327</v>
      </c>
      <c r="M17" s="262" t="s">
        <v>506</v>
      </c>
    </row>
    <row r="18" spans="1:18" ht="30" customHeight="1" thickBot="1">
      <c r="A18" s="413" t="s">
        <v>1173</v>
      </c>
      <c r="B18" s="477">
        <v>112</v>
      </c>
      <c r="C18" s="477">
        <v>95</v>
      </c>
      <c r="D18" s="478">
        <f t="shared" ref="D18" si="14">B18+C18</f>
        <v>207</v>
      </c>
      <c r="E18" s="477">
        <v>36</v>
      </c>
      <c r="F18" s="477">
        <v>40</v>
      </c>
      <c r="G18" s="478">
        <f t="shared" ref="G18" si="15">E18+F18</f>
        <v>76</v>
      </c>
      <c r="H18" s="478">
        <f t="shared" ref="H18:H19" si="16">B18+E18</f>
        <v>148</v>
      </c>
      <c r="I18" s="478">
        <f t="shared" ref="I18:I19" si="17">C18+F18</f>
        <v>135</v>
      </c>
      <c r="J18" s="478">
        <f t="shared" ref="J18:J19" si="18">I18+H18</f>
        <v>283</v>
      </c>
      <c r="K18" s="479" t="s">
        <v>1174</v>
      </c>
      <c r="M18" s="262"/>
    </row>
    <row r="19" spans="1:18" ht="30" customHeight="1" thickBot="1">
      <c r="A19" s="364" t="s">
        <v>1328</v>
      </c>
      <c r="B19" s="620">
        <v>41</v>
      </c>
      <c r="C19" s="620">
        <v>91</v>
      </c>
      <c r="D19" s="621">
        <f>SUM(B19:C19)</f>
        <v>132</v>
      </c>
      <c r="E19" s="620">
        <v>22</v>
      </c>
      <c r="F19" s="620">
        <v>45</v>
      </c>
      <c r="G19" s="621">
        <f>SUM(E19:F19)</f>
        <v>67</v>
      </c>
      <c r="H19" s="270">
        <f t="shared" si="16"/>
        <v>63</v>
      </c>
      <c r="I19" s="270">
        <f t="shared" si="17"/>
        <v>136</v>
      </c>
      <c r="J19" s="270">
        <f t="shared" si="18"/>
        <v>199</v>
      </c>
      <c r="K19" s="781" t="s">
        <v>1329</v>
      </c>
      <c r="M19" s="262"/>
    </row>
    <row r="20" spans="1:18" ht="30" customHeight="1">
      <c r="A20" s="413" t="s">
        <v>1330</v>
      </c>
      <c r="B20" s="477">
        <v>9</v>
      </c>
      <c r="C20" s="477">
        <v>7</v>
      </c>
      <c r="D20" s="478">
        <f t="shared" si="0"/>
        <v>16</v>
      </c>
      <c r="E20" s="477">
        <v>24</v>
      </c>
      <c r="F20" s="477">
        <v>21</v>
      </c>
      <c r="G20" s="478">
        <f t="shared" si="1"/>
        <v>45</v>
      </c>
      <c r="H20" s="478">
        <f t="shared" si="2"/>
        <v>33</v>
      </c>
      <c r="I20" s="478">
        <f t="shared" si="2"/>
        <v>28</v>
      </c>
      <c r="J20" s="478">
        <f t="shared" si="3"/>
        <v>61</v>
      </c>
      <c r="K20" s="479" t="s">
        <v>1331</v>
      </c>
      <c r="M20" s="262" t="s">
        <v>508</v>
      </c>
      <c r="O20">
        <v>281</v>
      </c>
      <c r="P20">
        <v>910</v>
      </c>
      <c r="Q20">
        <v>602</v>
      </c>
      <c r="R20">
        <v>759</v>
      </c>
    </row>
    <row r="21" spans="1:18" ht="30" customHeight="1">
      <c r="A21" s="407" t="s">
        <v>15</v>
      </c>
      <c r="B21" s="904">
        <f t="shared" ref="B21:J21" si="19">SUM(B10:B20)</f>
        <v>1495</v>
      </c>
      <c r="C21" s="904">
        <f t="shared" si="19"/>
        <v>1873</v>
      </c>
      <c r="D21" s="904">
        <f t="shared" si="19"/>
        <v>3368</v>
      </c>
      <c r="E21" s="904">
        <f t="shared" si="19"/>
        <v>2772</v>
      </c>
      <c r="F21" s="904">
        <f t="shared" si="19"/>
        <v>3195</v>
      </c>
      <c r="G21" s="904">
        <f t="shared" si="19"/>
        <v>5967</v>
      </c>
      <c r="H21" s="904">
        <f t="shared" si="19"/>
        <v>4267</v>
      </c>
      <c r="I21" s="904">
        <f t="shared" si="19"/>
        <v>5068</v>
      </c>
      <c r="J21" s="904">
        <f t="shared" si="19"/>
        <v>9335</v>
      </c>
      <c r="K21" s="409" t="s">
        <v>29</v>
      </c>
      <c r="N21" s="182" t="s">
        <v>997</v>
      </c>
      <c r="O21" s="289">
        <f>SUM(O11:O20)</f>
        <v>281</v>
      </c>
      <c r="P21" s="289">
        <f t="shared" ref="P21:R21" si="20">SUM(P11:P20)</f>
        <v>910</v>
      </c>
      <c r="Q21" s="289">
        <f t="shared" si="20"/>
        <v>602</v>
      </c>
      <c r="R21" s="289">
        <f t="shared" si="20"/>
        <v>759</v>
      </c>
    </row>
    <row r="22" spans="1:18" ht="39" customHeight="1">
      <c r="A22" s="1314" t="s">
        <v>1387</v>
      </c>
      <c r="B22" s="1314"/>
      <c r="C22" s="1314"/>
      <c r="D22" s="1314"/>
      <c r="E22" s="1314"/>
      <c r="F22" s="182"/>
      <c r="G22" s="1315" t="s">
        <v>1388</v>
      </c>
      <c r="H22" s="1315"/>
      <c r="I22" s="1315"/>
      <c r="J22" s="1315"/>
      <c r="K22" s="1315"/>
      <c r="N22" s="182" t="s">
        <v>996</v>
      </c>
      <c r="O22" s="289">
        <v>28</v>
      </c>
      <c r="P22">
        <v>117</v>
      </c>
      <c r="Q22">
        <v>15</v>
      </c>
      <c r="R22">
        <v>24</v>
      </c>
    </row>
    <row r="23" spans="1:18" ht="15.75" customHeight="1">
      <c r="A23" s="198" t="s">
        <v>1084</v>
      </c>
      <c r="B23" s="12"/>
      <c r="C23" s="182"/>
      <c r="D23" s="182"/>
      <c r="E23" s="182"/>
      <c r="F23" s="182"/>
      <c r="G23" s="182"/>
      <c r="H23" s="182"/>
      <c r="I23" s="182"/>
      <c r="J23" s="182"/>
      <c r="K23" s="790" t="s">
        <v>1085</v>
      </c>
    </row>
    <row r="24" spans="1:18" ht="9.9499999999999993" customHeight="1"/>
    <row r="25" spans="1:18" ht="9.9499999999999993" customHeight="1">
      <c r="A25" s="7"/>
      <c r="B25" s="4" t="s">
        <v>748</v>
      </c>
      <c r="C25" s="4"/>
      <c r="D25" s="4"/>
      <c r="E25" s="4"/>
      <c r="F25" s="4"/>
      <c r="G25" s="4"/>
    </row>
    <row r="26" spans="1:18" ht="9.9499999999999993" customHeight="1">
      <c r="A26" s="7"/>
      <c r="B26" s="4"/>
      <c r="C26" s="4"/>
      <c r="D26" s="4"/>
      <c r="E26" s="4"/>
      <c r="F26" s="4"/>
      <c r="G26" s="4"/>
    </row>
    <row r="27" spans="1:18" ht="9.9499999999999993" customHeight="1">
      <c r="A27" s="6"/>
      <c r="B27" s="5" t="s">
        <v>743</v>
      </c>
      <c r="C27" s="5"/>
      <c r="D27" s="5"/>
      <c r="E27" s="5"/>
      <c r="F27" s="5"/>
      <c r="G27" s="5"/>
    </row>
    <row r="28" spans="1:18" ht="9.9499999999999993" customHeight="1">
      <c r="A28" s="6"/>
      <c r="B28" s="5" t="s">
        <v>744</v>
      </c>
      <c r="C28" s="5"/>
      <c r="D28" s="5"/>
      <c r="E28" s="5"/>
      <c r="F28" s="5"/>
      <c r="G28" s="5"/>
    </row>
    <row r="29" spans="1:18" ht="9.9499999999999993" customHeight="1">
      <c r="A29" s="6"/>
      <c r="B29" s="5" t="s">
        <v>745</v>
      </c>
      <c r="C29" s="5">
        <v>22</v>
      </c>
      <c r="D29" s="5">
        <v>100</v>
      </c>
      <c r="E29" s="5">
        <v>45</v>
      </c>
      <c r="F29" s="5">
        <v>85</v>
      </c>
      <c r="G29" s="5"/>
    </row>
    <row r="30" spans="1:18" ht="9.9499999999999993" customHeight="1">
      <c r="A30" s="6"/>
      <c r="B30" s="5" t="s">
        <v>506</v>
      </c>
      <c r="C30" s="5"/>
      <c r="D30" s="5"/>
      <c r="E30" s="5"/>
      <c r="F30" s="5"/>
      <c r="G30" s="5"/>
    </row>
    <row r="31" spans="1:18" ht="9.9499999999999993" customHeight="1">
      <c r="A31" s="6"/>
      <c r="B31" s="5" t="s">
        <v>236</v>
      </c>
      <c r="C31" s="5"/>
      <c r="D31" s="5"/>
      <c r="E31" s="5"/>
      <c r="F31" s="5"/>
      <c r="G31" s="5"/>
    </row>
    <row r="32" spans="1:18" ht="9.9499999999999993" customHeight="1">
      <c r="B32" s="5" t="s">
        <v>236</v>
      </c>
    </row>
    <row r="33" spans="2:2" ht="9.9499999999999993" customHeight="1">
      <c r="B33" s="262" t="s">
        <v>746</v>
      </c>
    </row>
    <row r="34" spans="2:2" ht="9.9499999999999993" customHeight="1">
      <c r="B34" s="262" t="s">
        <v>509</v>
      </c>
    </row>
    <row r="35" spans="2:2" ht="9.9499999999999993" customHeight="1"/>
    <row r="36" spans="2:2" ht="9.9499999999999993" customHeight="1">
      <c r="B36" s="262" t="s">
        <v>747</v>
      </c>
    </row>
    <row r="37" spans="2:2" ht="9.9499999999999993" customHeight="1"/>
    <row r="38" spans="2:2" ht="9.9499999999999993" customHeight="1">
      <c r="B38" s="262"/>
    </row>
    <row r="39" spans="2:2" ht="9.9499999999999993" customHeight="1"/>
    <row r="40" spans="2:2" ht="9.9499999999999993" customHeight="1"/>
    <row r="41" spans="2:2" ht="9.9499999999999993" customHeight="1"/>
    <row r="42" spans="2:2" ht="9.9499999999999993" customHeight="1"/>
    <row r="43" spans="2:2" ht="9.9499999999999993" customHeight="1"/>
    <row r="44" spans="2:2" ht="9.9499999999999993" customHeight="1"/>
    <row r="45" spans="2:2" ht="9.9499999999999993" customHeight="1"/>
    <row r="46" spans="2:2" ht="9.9499999999999993" customHeight="1"/>
    <row r="47" spans="2:2" ht="9.9499999999999993" customHeight="1"/>
    <row r="48" spans="2:2" ht="9.9499999999999993" customHeight="1"/>
    <row r="53" spans="4:9" hidden="1"/>
    <row r="54" spans="4:9" ht="14.25" hidden="1" thickTop="1" thickBot="1">
      <c r="D54" s="109">
        <v>169</v>
      </c>
      <c r="E54" s="109">
        <v>424</v>
      </c>
      <c r="F54" s="107">
        <f>D54+E54</f>
        <v>593</v>
      </c>
      <c r="G54" s="109">
        <v>568</v>
      </c>
      <c r="H54" s="109">
        <v>468</v>
      </c>
      <c r="I54" s="107">
        <f>G54+H54</f>
        <v>1036</v>
      </c>
    </row>
    <row r="55" spans="4:9" ht="14.25" hidden="1" thickTop="1" thickBot="1">
      <c r="D55">
        <v>103</v>
      </c>
      <c r="E55">
        <v>133</v>
      </c>
      <c r="F55" s="107">
        <f>D55+E55</f>
        <v>236</v>
      </c>
      <c r="G55">
        <v>13</v>
      </c>
      <c r="H55">
        <v>14</v>
      </c>
      <c r="I55" s="107">
        <f>G55+H55</f>
        <v>27</v>
      </c>
    </row>
    <row r="56" spans="4:9" hidden="1">
      <c r="D56" s="121"/>
      <c r="E56" s="121"/>
      <c r="F56" s="121"/>
      <c r="G56" s="121"/>
      <c r="H56" s="121"/>
      <c r="I56" s="121"/>
    </row>
    <row r="57" spans="4:9" hidden="1"/>
    <row r="58" spans="4:9" hidden="1"/>
  </sheetData>
  <mergeCells count="14">
    <mergeCell ref="A4:K4"/>
    <mergeCell ref="A3:K3"/>
    <mergeCell ref="A2:K2"/>
    <mergeCell ref="A1:K1"/>
    <mergeCell ref="K6:K9"/>
    <mergeCell ref="H7:J7"/>
    <mergeCell ref="A22:E22"/>
    <mergeCell ref="G22:K22"/>
    <mergeCell ref="A6:A9"/>
    <mergeCell ref="B7:D7"/>
    <mergeCell ref="B6:D6"/>
    <mergeCell ref="E6:G6"/>
    <mergeCell ref="E7:G7"/>
    <mergeCell ref="H6:J6"/>
  </mergeCells>
  <phoneticPr fontId="19" type="noConversion"/>
  <printOptions horizontalCentered="1" verticalCentered="1"/>
  <pageMargins left="0" right="0" top="0" bottom="0" header="0" footer="0"/>
  <pageSetup paperSize="9" scale="89"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6"/>
  <sheetViews>
    <sheetView showGridLines="0" rightToLeft="1" view="pageBreakPreview" topLeftCell="A7" zoomScaleNormal="100" zoomScaleSheetLayoutView="100" workbookViewId="0">
      <selection activeCell="G22" sqref="G22"/>
    </sheetView>
  </sheetViews>
  <sheetFormatPr defaultRowHeight="12.75"/>
  <cols>
    <col min="1" max="1" width="28.42578125" customWidth="1"/>
    <col min="2" max="2" width="7.85546875" customWidth="1"/>
    <col min="3" max="3" width="8.42578125" customWidth="1"/>
    <col min="4" max="4" width="7.140625" customWidth="1"/>
    <col min="5" max="5" width="7.28515625" customWidth="1"/>
    <col min="6" max="6" width="7.7109375" customWidth="1"/>
    <col min="7" max="7" width="7.5703125" customWidth="1"/>
    <col min="8" max="8" width="7.140625" customWidth="1"/>
    <col min="9" max="9" width="7.7109375" customWidth="1"/>
    <col min="10" max="10" width="7.28515625" customWidth="1"/>
    <col min="11" max="11" width="33.7109375" customWidth="1"/>
  </cols>
  <sheetData>
    <row r="1" spans="1:20" s="35" customFormat="1" ht="21.95" customHeight="1">
      <c r="A1" s="1323" t="s">
        <v>855</v>
      </c>
      <c r="B1" s="1323"/>
      <c r="C1" s="1323"/>
      <c r="D1" s="1323"/>
      <c r="E1" s="1323"/>
      <c r="F1" s="1323"/>
      <c r="G1" s="1323"/>
      <c r="H1" s="1323"/>
      <c r="I1" s="1323"/>
      <c r="J1" s="1323"/>
      <c r="K1" s="1323"/>
      <c r="L1" s="32"/>
      <c r="M1" s="32"/>
      <c r="N1" s="32"/>
      <c r="O1" s="32"/>
      <c r="P1" s="32"/>
      <c r="Q1" s="32"/>
      <c r="R1" s="32"/>
      <c r="S1" s="33"/>
      <c r="T1" s="34"/>
    </row>
    <row r="2" spans="1:20" s="37" customFormat="1" ht="18" customHeight="1">
      <c r="A2" s="1323" t="s">
        <v>1216</v>
      </c>
      <c r="B2" s="1323"/>
      <c r="C2" s="1323"/>
      <c r="D2" s="1323"/>
      <c r="E2" s="1323"/>
      <c r="F2" s="1323"/>
      <c r="G2" s="1323"/>
      <c r="H2" s="1323"/>
      <c r="I2" s="1323"/>
      <c r="J2" s="1323"/>
      <c r="K2" s="1323"/>
      <c r="L2" s="32"/>
      <c r="M2" s="36"/>
      <c r="N2" s="36"/>
      <c r="O2" s="36"/>
      <c r="P2" s="36"/>
      <c r="Q2" s="36"/>
      <c r="R2" s="36"/>
      <c r="S2" s="36"/>
      <c r="T2" s="36"/>
    </row>
    <row r="3" spans="1:20" s="37" customFormat="1" ht="18" customHeight="1">
      <c r="A3" s="1322" t="s">
        <v>856</v>
      </c>
      <c r="B3" s="1322"/>
      <c r="C3" s="1322"/>
      <c r="D3" s="1322"/>
      <c r="E3" s="1322"/>
      <c r="F3" s="1322"/>
      <c r="G3" s="1322"/>
      <c r="H3" s="1322"/>
      <c r="I3" s="1322"/>
      <c r="J3" s="1322"/>
      <c r="K3" s="1322"/>
      <c r="L3" s="38"/>
      <c r="M3" s="38"/>
      <c r="N3" s="38"/>
      <c r="O3" s="38"/>
      <c r="P3" s="38"/>
      <c r="Q3" s="38"/>
      <c r="R3" s="38"/>
      <c r="S3" s="38"/>
      <c r="T3" s="38"/>
    </row>
    <row r="4" spans="1:20" s="11" customFormat="1" ht="15.75">
      <c r="A4" s="1321" t="s">
        <v>1213</v>
      </c>
      <c r="B4" s="1321"/>
      <c r="C4" s="1321"/>
      <c r="D4" s="1321"/>
      <c r="E4" s="1321"/>
      <c r="F4" s="1321"/>
      <c r="G4" s="1321"/>
      <c r="H4" s="1321"/>
      <c r="I4" s="1321"/>
      <c r="J4" s="1321"/>
      <c r="K4" s="1321"/>
      <c r="L4" s="39"/>
      <c r="M4" s="39"/>
      <c r="N4" s="39"/>
      <c r="O4" s="39"/>
      <c r="P4" s="39"/>
      <c r="Q4" s="39"/>
      <c r="R4" s="39"/>
      <c r="S4" s="39"/>
      <c r="T4" s="39"/>
    </row>
    <row r="5" spans="1:20" s="5" customFormat="1" ht="20.100000000000001" customHeight="1">
      <c r="A5" s="10" t="s">
        <v>577</v>
      </c>
      <c r="B5" s="3"/>
      <c r="C5" s="3"/>
      <c r="D5" s="3"/>
      <c r="E5" s="3"/>
      <c r="K5" s="25" t="s">
        <v>576</v>
      </c>
    </row>
    <row r="6" spans="1:20" s="4" customFormat="1" ht="18" customHeight="1" thickBot="1">
      <c r="A6" s="1316" t="s">
        <v>1212</v>
      </c>
      <c r="B6" s="1320" t="s">
        <v>1008</v>
      </c>
      <c r="C6" s="1320"/>
      <c r="D6" s="1320"/>
      <c r="E6" s="1320" t="s">
        <v>1007</v>
      </c>
      <c r="F6" s="1320"/>
      <c r="G6" s="1320"/>
      <c r="H6" s="1320" t="s">
        <v>7</v>
      </c>
      <c r="I6" s="1320"/>
      <c r="J6" s="1320"/>
      <c r="K6" s="1324" t="s">
        <v>925</v>
      </c>
      <c r="L6" s="7"/>
    </row>
    <row r="7" spans="1:20" s="4" customFormat="1" ht="18" customHeight="1" thickBot="1">
      <c r="A7" s="1317"/>
      <c r="B7" s="1319" t="s">
        <v>89</v>
      </c>
      <c r="C7" s="1319"/>
      <c r="D7" s="1319"/>
      <c r="E7" s="1319" t="s">
        <v>838</v>
      </c>
      <c r="F7" s="1319"/>
      <c r="G7" s="1319"/>
      <c r="H7" s="1319" t="s">
        <v>8</v>
      </c>
      <c r="I7" s="1319"/>
      <c r="J7" s="1319"/>
      <c r="K7" s="1325"/>
      <c r="L7" s="7"/>
    </row>
    <row r="8" spans="1:20" s="4" customFormat="1" ht="15" customHeight="1" thickBot="1">
      <c r="A8" s="1317"/>
      <c r="B8" s="471" t="s">
        <v>9</v>
      </c>
      <c r="C8" s="471" t="s">
        <v>531</v>
      </c>
      <c r="D8" s="471" t="s">
        <v>7</v>
      </c>
      <c r="E8" s="471" t="s">
        <v>9</v>
      </c>
      <c r="F8" s="471" t="s">
        <v>531</v>
      </c>
      <c r="G8" s="471" t="s">
        <v>7</v>
      </c>
      <c r="H8" s="471" t="s">
        <v>9</v>
      </c>
      <c r="I8" s="471" t="s">
        <v>531</v>
      </c>
      <c r="J8" s="471" t="s">
        <v>7</v>
      </c>
      <c r="K8" s="1325"/>
      <c r="L8" s="7"/>
    </row>
    <row r="9" spans="1:20" s="4" customFormat="1" ht="15" customHeight="1">
      <c r="A9" s="1318"/>
      <c r="B9" s="476" t="s">
        <v>532</v>
      </c>
      <c r="C9" s="476" t="s">
        <v>533</v>
      </c>
      <c r="D9" s="476" t="s">
        <v>8</v>
      </c>
      <c r="E9" s="476" t="s">
        <v>532</v>
      </c>
      <c r="F9" s="476" t="s">
        <v>533</v>
      </c>
      <c r="G9" s="476" t="s">
        <v>8</v>
      </c>
      <c r="H9" s="476" t="s">
        <v>532</v>
      </c>
      <c r="I9" s="476" t="s">
        <v>533</v>
      </c>
      <c r="J9" s="476" t="s">
        <v>8</v>
      </c>
      <c r="K9" s="1326"/>
      <c r="L9" s="7"/>
    </row>
    <row r="10" spans="1:20" s="5" customFormat="1" ht="35.1" customHeight="1" thickBot="1">
      <c r="A10" s="376" t="s">
        <v>986</v>
      </c>
      <c r="B10" s="473">
        <v>63</v>
      </c>
      <c r="C10" s="473">
        <v>169</v>
      </c>
      <c r="D10" s="474">
        <f t="shared" ref="D10" si="0">B10+C10</f>
        <v>232</v>
      </c>
      <c r="E10" s="473">
        <v>125</v>
      </c>
      <c r="F10" s="473">
        <v>187</v>
      </c>
      <c r="G10" s="474">
        <f t="shared" ref="G10" si="1">E10+F10</f>
        <v>312</v>
      </c>
      <c r="H10" s="474">
        <f t="shared" ref="H10:I11" si="2">B10+E10</f>
        <v>188</v>
      </c>
      <c r="I10" s="474">
        <f t="shared" si="2"/>
        <v>356</v>
      </c>
      <c r="J10" s="474">
        <f t="shared" ref="J10:J11" si="3">I10+H10</f>
        <v>544</v>
      </c>
      <c r="K10" s="475" t="s">
        <v>987</v>
      </c>
      <c r="L10" s="6"/>
    </row>
    <row r="11" spans="1:20" s="5" customFormat="1" ht="35.1" customHeight="1" thickBot="1">
      <c r="A11" s="364" t="s">
        <v>495</v>
      </c>
      <c r="B11" s="208">
        <v>25</v>
      </c>
      <c r="C11" s="208">
        <v>43</v>
      </c>
      <c r="D11" s="270">
        <f t="shared" ref="D11:D18" si="4">B11+C11</f>
        <v>68</v>
      </c>
      <c r="E11" s="208">
        <v>66</v>
      </c>
      <c r="F11" s="208">
        <v>65</v>
      </c>
      <c r="G11" s="270">
        <f t="shared" ref="G11:G18" si="5">E11+F11</f>
        <v>131</v>
      </c>
      <c r="H11" s="270">
        <f t="shared" si="2"/>
        <v>91</v>
      </c>
      <c r="I11" s="270">
        <f t="shared" si="2"/>
        <v>108</v>
      </c>
      <c r="J11" s="270">
        <f t="shared" si="3"/>
        <v>199</v>
      </c>
      <c r="K11" s="422" t="s">
        <v>905</v>
      </c>
      <c r="L11" s="6"/>
    </row>
    <row r="12" spans="1:20" s="5" customFormat="1" ht="35.1" customHeight="1" thickBot="1">
      <c r="A12" s="359" t="s">
        <v>125</v>
      </c>
      <c r="B12" s="469">
        <v>119</v>
      </c>
      <c r="C12" s="469">
        <v>58</v>
      </c>
      <c r="D12" s="470">
        <f t="shared" si="4"/>
        <v>177</v>
      </c>
      <c r="E12" s="469">
        <v>148</v>
      </c>
      <c r="F12" s="469">
        <v>153</v>
      </c>
      <c r="G12" s="470">
        <f t="shared" si="5"/>
        <v>301</v>
      </c>
      <c r="H12" s="470">
        <f t="shared" ref="H12:I18" si="6">B12+E12</f>
        <v>267</v>
      </c>
      <c r="I12" s="470">
        <f t="shared" si="6"/>
        <v>211</v>
      </c>
      <c r="J12" s="470">
        <f t="shared" ref="J12:J18" si="7">I12+H12</f>
        <v>478</v>
      </c>
      <c r="K12" s="411" t="s">
        <v>151</v>
      </c>
      <c r="L12" s="6"/>
      <c r="N12" s="5" t="s">
        <v>236</v>
      </c>
      <c r="O12" s="5">
        <v>18</v>
      </c>
      <c r="P12" s="5">
        <v>27</v>
      </c>
      <c r="Q12" s="5">
        <v>44</v>
      </c>
      <c r="R12" s="5">
        <v>12</v>
      </c>
    </row>
    <row r="13" spans="1:20" s="5" customFormat="1" ht="35.1" customHeight="1" thickBot="1">
      <c r="A13" s="364" t="s">
        <v>927</v>
      </c>
      <c r="B13" s="208">
        <v>3</v>
      </c>
      <c r="C13" s="208">
        <v>14</v>
      </c>
      <c r="D13" s="270">
        <f t="shared" si="4"/>
        <v>17</v>
      </c>
      <c r="E13" s="208">
        <v>10</v>
      </c>
      <c r="F13" s="208">
        <v>6</v>
      </c>
      <c r="G13" s="270">
        <f t="shared" si="5"/>
        <v>16</v>
      </c>
      <c r="H13" s="270">
        <f t="shared" si="6"/>
        <v>13</v>
      </c>
      <c r="I13" s="270">
        <f t="shared" si="6"/>
        <v>20</v>
      </c>
      <c r="J13" s="270">
        <f t="shared" si="7"/>
        <v>33</v>
      </c>
      <c r="K13" s="422" t="s">
        <v>947</v>
      </c>
      <c r="L13" s="6"/>
      <c r="N13" s="5" t="s">
        <v>745</v>
      </c>
      <c r="O13" s="5">
        <v>7</v>
      </c>
      <c r="P13" s="5">
        <v>23</v>
      </c>
      <c r="Q13" s="5">
        <v>10</v>
      </c>
      <c r="R13" s="5">
        <v>22</v>
      </c>
    </row>
    <row r="14" spans="1:20" s="5" customFormat="1" ht="35.1" customHeight="1" thickBot="1">
      <c r="A14" s="359" t="s">
        <v>928</v>
      </c>
      <c r="B14" s="469">
        <v>0</v>
      </c>
      <c r="C14" s="469">
        <v>9</v>
      </c>
      <c r="D14" s="470">
        <f t="shared" si="4"/>
        <v>9</v>
      </c>
      <c r="E14" s="469">
        <v>1</v>
      </c>
      <c r="F14" s="469">
        <v>65</v>
      </c>
      <c r="G14" s="470">
        <f t="shared" si="5"/>
        <v>66</v>
      </c>
      <c r="H14" s="470">
        <f t="shared" si="6"/>
        <v>1</v>
      </c>
      <c r="I14" s="470">
        <f t="shared" si="6"/>
        <v>74</v>
      </c>
      <c r="J14" s="470">
        <f t="shared" si="7"/>
        <v>75</v>
      </c>
      <c r="K14" s="411" t="s">
        <v>926</v>
      </c>
      <c r="L14" s="6"/>
      <c r="N14" s="5" t="s">
        <v>743</v>
      </c>
      <c r="O14" s="5">
        <v>10</v>
      </c>
      <c r="P14" s="5">
        <v>27</v>
      </c>
      <c r="Q14" s="5">
        <v>17</v>
      </c>
      <c r="R14" s="5">
        <v>22</v>
      </c>
    </row>
    <row r="15" spans="1:20" s="5" customFormat="1" ht="35.1" customHeight="1" thickBot="1">
      <c r="A15" s="364" t="s">
        <v>233</v>
      </c>
      <c r="B15" s="208">
        <v>53</v>
      </c>
      <c r="C15" s="208">
        <v>1</v>
      </c>
      <c r="D15" s="270">
        <f t="shared" si="4"/>
        <v>54</v>
      </c>
      <c r="E15" s="208">
        <v>28</v>
      </c>
      <c r="F15" s="208">
        <v>6</v>
      </c>
      <c r="G15" s="270">
        <f t="shared" si="5"/>
        <v>34</v>
      </c>
      <c r="H15" s="270">
        <f t="shared" si="6"/>
        <v>81</v>
      </c>
      <c r="I15" s="270">
        <f t="shared" si="6"/>
        <v>7</v>
      </c>
      <c r="J15" s="270">
        <f t="shared" si="7"/>
        <v>88</v>
      </c>
      <c r="K15" s="422" t="s">
        <v>232</v>
      </c>
      <c r="L15" s="6"/>
      <c r="N15" s="5" t="s">
        <v>747</v>
      </c>
      <c r="O15" s="5">
        <v>6</v>
      </c>
      <c r="P15" s="5">
        <v>6</v>
      </c>
      <c r="Q15" s="5">
        <v>20</v>
      </c>
      <c r="R15" s="5">
        <v>17</v>
      </c>
    </row>
    <row r="16" spans="1:20" s="5" customFormat="1" ht="35.1" customHeight="1" thickBot="1">
      <c r="A16" s="359" t="s">
        <v>1086</v>
      </c>
      <c r="B16" s="469">
        <v>27</v>
      </c>
      <c r="C16" s="469">
        <v>32</v>
      </c>
      <c r="D16" s="470">
        <f t="shared" ref="D16:D17" si="8">B16+C16</f>
        <v>59</v>
      </c>
      <c r="E16" s="469">
        <v>61</v>
      </c>
      <c r="F16" s="469">
        <v>49</v>
      </c>
      <c r="G16" s="470">
        <f t="shared" ref="G16:G17" si="9">E16+F16</f>
        <v>110</v>
      </c>
      <c r="H16" s="470">
        <f t="shared" ref="H16:H17" si="10">B16+E16</f>
        <v>88</v>
      </c>
      <c r="I16" s="470">
        <f t="shared" ref="I16:I17" si="11">C16+F16</f>
        <v>81</v>
      </c>
      <c r="J16" s="470">
        <f t="shared" ref="J16:J17" si="12">I16+H16</f>
        <v>169</v>
      </c>
      <c r="K16" s="411" t="s">
        <v>985</v>
      </c>
      <c r="L16" s="6"/>
      <c r="N16" s="5" t="s">
        <v>746</v>
      </c>
      <c r="O16" s="5">
        <v>7</v>
      </c>
      <c r="P16" s="5">
        <v>35</v>
      </c>
      <c r="Q16" s="5">
        <v>8</v>
      </c>
      <c r="R16" s="5">
        <v>19</v>
      </c>
    </row>
    <row r="17" spans="1:18" s="5" customFormat="1" ht="35.1" customHeight="1" thickBot="1">
      <c r="A17" s="364" t="s">
        <v>1173</v>
      </c>
      <c r="B17" s="208">
        <v>22</v>
      </c>
      <c r="C17" s="208">
        <v>32</v>
      </c>
      <c r="D17" s="270">
        <f t="shared" si="8"/>
        <v>54</v>
      </c>
      <c r="E17" s="208">
        <v>12</v>
      </c>
      <c r="F17" s="208">
        <v>9</v>
      </c>
      <c r="G17" s="270">
        <f t="shared" si="9"/>
        <v>21</v>
      </c>
      <c r="H17" s="270">
        <f t="shared" si="10"/>
        <v>34</v>
      </c>
      <c r="I17" s="270">
        <f t="shared" si="11"/>
        <v>41</v>
      </c>
      <c r="J17" s="270">
        <f t="shared" si="12"/>
        <v>75</v>
      </c>
      <c r="K17" s="422" t="s">
        <v>1174</v>
      </c>
      <c r="L17" s="6"/>
    </row>
    <row r="18" spans="1:18" s="5" customFormat="1" ht="35.1" customHeight="1">
      <c r="A18" s="413" t="s">
        <v>1328</v>
      </c>
      <c r="B18" s="477">
        <v>5</v>
      </c>
      <c r="C18" s="477">
        <v>13</v>
      </c>
      <c r="D18" s="478">
        <f t="shared" si="4"/>
        <v>18</v>
      </c>
      <c r="E18" s="477">
        <v>2</v>
      </c>
      <c r="F18" s="477">
        <v>3</v>
      </c>
      <c r="G18" s="478">
        <f t="shared" si="5"/>
        <v>5</v>
      </c>
      <c r="H18" s="478">
        <f t="shared" si="6"/>
        <v>7</v>
      </c>
      <c r="I18" s="478">
        <f t="shared" si="6"/>
        <v>16</v>
      </c>
      <c r="J18" s="478">
        <f t="shared" si="7"/>
        <v>23</v>
      </c>
      <c r="K18" s="414" t="s">
        <v>1329</v>
      </c>
      <c r="L18" s="6"/>
      <c r="N18" s="5" t="s">
        <v>994</v>
      </c>
      <c r="O18" s="5">
        <v>0</v>
      </c>
      <c r="P18" s="5">
        <v>45</v>
      </c>
      <c r="Q18" s="5">
        <v>2</v>
      </c>
      <c r="R18" s="5">
        <v>33</v>
      </c>
    </row>
    <row r="19" spans="1:18" ht="30" customHeight="1">
      <c r="A19" s="777" t="s">
        <v>15</v>
      </c>
      <c r="B19" s="295">
        <f>SUM(B10:B18)</f>
        <v>317</v>
      </c>
      <c r="C19" s="295">
        <f t="shared" ref="C19:J19" si="13">SUM(C10:C18)</f>
        <v>371</v>
      </c>
      <c r="D19" s="295">
        <f t="shared" si="13"/>
        <v>688</v>
      </c>
      <c r="E19" s="295">
        <f t="shared" si="13"/>
        <v>453</v>
      </c>
      <c r="F19" s="295">
        <f t="shared" si="13"/>
        <v>543</v>
      </c>
      <c r="G19" s="295">
        <f t="shared" si="13"/>
        <v>996</v>
      </c>
      <c r="H19" s="295">
        <f t="shared" si="13"/>
        <v>770</v>
      </c>
      <c r="I19" s="295">
        <f t="shared" si="13"/>
        <v>914</v>
      </c>
      <c r="J19" s="295">
        <f t="shared" si="13"/>
        <v>1684</v>
      </c>
      <c r="K19" s="778" t="s">
        <v>29</v>
      </c>
      <c r="N19" s="262" t="s">
        <v>995</v>
      </c>
      <c r="O19">
        <v>29</v>
      </c>
      <c r="P19">
        <v>65</v>
      </c>
      <c r="Q19">
        <v>24</v>
      </c>
      <c r="R19">
        <v>9</v>
      </c>
    </row>
    <row r="20" spans="1:18" ht="39" customHeight="1">
      <c r="A20" s="1314" t="s">
        <v>1387</v>
      </c>
      <c r="B20" s="1314"/>
      <c r="C20" s="1314"/>
      <c r="D20" s="1314"/>
      <c r="E20" s="1314"/>
      <c r="F20" s="182"/>
      <c r="G20" s="1315" t="s">
        <v>1388</v>
      </c>
      <c r="H20" s="1315"/>
      <c r="I20" s="1315"/>
      <c r="J20" s="1315"/>
      <c r="K20" s="1315"/>
      <c r="N20" s="262" t="s">
        <v>508</v>
      </c>
      <c r="O20" s="290">
        <v>1</v>
      </c>
      <c r="P20" s="290">
        <v>2</v>
      </c>
      <c r="Q20" s="290">
        <v>13</v>
      </c>
      <c r="R20" s="290">
        <v>22</v>
      </c>
    </row>
    <row r="21" spans="1:18" ht="15.75" customHeight="1">
      <c r="A21" s="198" t="s">
        <v>854</v>
      </c>
      <c r="B21" s="12"/>
      <c r="C21" s="182"/>
      <c r="D21" s="182"/>
      <c r="E21" s="182"/>
      <c r="F21" s="182"/>
      <c r="G21" s="182"/>
      <c r="H21" s="182"/>
      <c r="I21" s="182"/>
      <c r="J21" s="182"/>
      <c r="K21" s="790" t="s">
        <v>1085</v>
      </c>
      <c r="N21" s="262"/>
    </row>
    <row r="22" spans="1:18">
      <c r="O22">
        <f>SUM(O12:O21)</f>
        <v>78</v>
      </c>
      <c r="P22">
        <f>SUM(P12:P21)</f>
        <v>230</v>
      </c>
      <c r="Q22">
        <f>SUM(Q12:Q21)</f>
        <v>138</v>
      </c>
      <c r="R22">
        <f>SUM(R12:R21)</f>
        <v>156</v>
      </c>
    </row>
    <row r="24" spans="1:18">
      <c r="A24" t="s">
        <v>745</v>
      </c>
      <c r="B24">
        <v>6</v>
      </c>
      <c r="C24">
        <v>15</v>
      </c>
      <c r="D24">
        <v>10</v>
      </c>
      <c r="E24">
        <v>19</v>
      </c>
    </row>
    <row r="28" spans="1:18" ht="9.9499999999999993" customHeight="1"/>
    <row r="29" spans="1:18" ht="9.9499999999999993" customHeight="1">
      <c r="A29" s="5"/>
      <c r="B29" s="5"/>
      <c r="C29" s="5"/>
      <c r="D29" s="5"/>
      <c r="E29" s="5"/>
      <c r="F29" s="5"/>
    </row>
    <row r="30" spans="1:18" ht="9.9499999999999993" customHeight="1">
      <c r="A30" s="5"/>
      <c r="B30" s="5"/>
      <c r="C30" s="5"/>
      <c r="D30" s="5"/>
      <c r="E30" s="5"/>
      <c r="F30" s="5"/>
    </row>
    <row r="31" spans="1:18" ht="9.9499999999999993" customHeight="1">
      <c r="A31" s="5"/>
      <c r="B31" s="5"/>
      <c r="C31" s="5"/>
      <c r="D31" s="5"/>
      <c r="E31" s="5"/>
      <c r="F31" s="5"/>
    </row>
    <row r="32" spans="1:18" ht="9.9499999999999993" customHeight="1">
      <c r="A32" s="5"/>
      <c r="B32" s="5"/>
      <c r="C32" s="5"/>
      <c r="D32" s="5"/>
      <c r="E32" s="5"/>
      <c r="F32" s="5"/>
    </row>
    <row r="33" spans="1:6" ht="9.9499999999999993" customHeight="1">
      <c r="A33" s="5"/>
      <c r="B33" s="5"/>
      <c r="C33" s="5"/>
      <c r="D33" s="5"/>
      <c r="E33" s="5"/>
      <c r="F33" s="5"/>
    </row>
    <row r="34" spans="1:6" ht="9.9499999999999993" customHeight="1">
      <c r="A34" s="262"/>
    </row>
    <row r="35" spans="1:6" ht="9.9499999999999993" customHeight="1">
      <c r="A35" s="262"/>
    </row>
    <row r="36" spans="1:6" ht="9.9499999999999993" customHeight="1"/>
    <row r="37" spans="1:6" ht="9.9499999999999993" customHeight="1">
      <c r="A37" s="262"/>
    </row>
    <row r="38" spans="1:6" ht="9.9499999999999993" customHeight="1"/>
    <row r="39" spans="1:6" ht="9.9499999999999993" customHeight="1">
      <c r="A39" s="262"/>
    </row>
    <row r="40" spans="1:6" ht="9.9499999999999993" customHeight="1"/>
    <row r="41" spans="1:6" ht="9.9499999999999993" customHeight="1"/>
    <row r="42" spans="1:6" ht="9.9499999999999993" customHeight="1"/>
    <row r="43" spans="1:6" ht="9.9499999999999993" customHeight="1"/>
    <row r="44" spans="1:6" ht="9.9499999999999993" customHeight="1"/>
    <row r="45" spans="1:6" ht="9.9499999999999993" customHeight="1"/>
    <row r="46" spans="1:6" ht="9.9499999999999993" customHeight="1"/>
  </sheetData>
  <mergeCells count="14">
    <mergeCell ref="A20:E20"/>
    <mergeCell ref="G20:K20"/>
    <mergeCell ref="E7:G7"/>
    <mergeCell ref="H7:J7"/>
    <mergeCell ref="A1:K1"/>
    <mergeCell ref="A2:K2"/>
    <mergeCell ref="A3:K3"/>
    <mergeCell ref="A4:K4"/>
    <mergeCell ref="A6:A9"/>
    <mergeCell ref="B6:D6"/>
    <mergeCell ref="E6:G6"/>
    <mergeCell ref="H6:J6"/>
    <mergeCell ref="K6:K9"/>
    <mergeCell ref="B7:D7"/>
  </mergeCells>
  <printOptions horizontalCentered="1" verticalCentered="1"/>
  <pageMargins left="0" right="0" top="0" bottom="0" header="0" footer="0"/>
  <pageSetup paperSize="9"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2"/>
  <sheetViews>
    <sheetView showGridLines="0" rightToLeft="1" view="pageBreakPreview" zoomScaleNormal="100" zoomScaleSheetLayoutView="100" workbookViewId="0">
      <selection activeCell="B15" sqref="B15"/>
    </sheetView>
  </sheetViews>
  <sheetFormatPr defaultColWidth="9.140625" defaultRowHeight="12.75"/>
  <cols>
    <col min="1" max="1" width="30.7109375" style="42" customWidth="1"/>
    <col min="2" max="2" width="6.7109375" style="42" customWidth="1"/>
    <col min="3" max="3" width="7.85546875" style="42" customWidth="1"/>
    <col min="4" max="4" width="6.7109375" style="42" customWidth="1"/>
    <col min="5" max="5" width="7.5703125" style="42" customWidth="1"/>
    <col min="6" max="6" width="8" style="42" customWidth="1"/>
    <col min="7" max="7" width="7.28515625" style="42" bestFit="1" customWidth="1"/>
    <col min="8" max="8" width="7.140625" style="42" customWidth="1"/>
    <col min="9" max="9" width="7.7109375" style="42" customWidth="1"/>
    <col min="10" max="10" width="7.28515625" style="42" bestFit="1" customWidth="1"/>
    <col min="11" max="11" width="30.7109375" style="42" customWidth="1"/>
    <col min="12" max="16384" width="9.140625" style="42"/>
  </cols>
  <sheetData>
    <row r="1" spans="1:13" s="55" customFormat="1" ht="20.25">
      <c r="A1" s="1327" t="s">
        <v>900</v>
      </c>
      <c r="B1" s="1327"/>
      <c r="C1" s="1327"/>
      <c r="D1" s="1327"/>
      <c r="E1" s="1327"/>
      <c r="F1" s="1327"/>
      <c r="G1" s="1327"/>
      <c r="H1" s="1327"/>
      <c r="I1" s="1327"/>
      <c r="J1" s="1327"/>
      <c r="K1" s="1327"/>
      <c r="L1" s="75"/>
      <c r="M1" s="75"/>
    </row>
    <row r="2" spans="1:13" s="55" customFormat="1" ht="20.25">
      <c r="A2" s="928" t="s">
        <v>1216</v>
      </c>
      <c r="B2" s="928"/>
      <c r="C2" s="928"/>
      <c r="D2" s="928"/>
      <c r="E2" s="928"/>
      <c r="F2" s="928"/>
      <c r="G2" s="928"/>
      <c r="H2" s="928"/>
      <c r="I2" s="928"/>
      <c r="J2" s="928"/>
      <c r="K2" s="928"/>
      <c r="L2" s="77"/>
      <c r="M2" s="77"/>
    </row>
    <row r="3" spans="1:13" s="51" customFormat="1" ht="33.75" customHeight="1">
      <c r="A3" s="1328" t="s">
        <v>901</v>
      </c>
      <c r="B3" s="1329"/>
      <c r="C3" s="1329"/>
      <c r="D3" s="1329"/>
      <c r="E3" s="1329"/>
      <c r="F3" s="1329"/>
      <c r="G3" s="1329"/>
      <c r="H3" s="1329"/>
      <c r="I3" s="1329"/>
      <c r="J3" s="1329"/>
      <c r="K3" s="1329"/>
      <c r="L3" s="83"/>
      <c r="M3" s="83"/>
    </row>
    <row r="4" spans="1:13" s="51" customFormat="1" ht="18.75" customHeight="1">
      <c r="A4" s="963" t="s">
        <v>1213</v>
      </c>
      <c r="B4" s="963"/>
      <c r="C4" s="963"/>
      <c r="D4" s="963"/>
      <c r="E4" s="963"/>
      <c r="F4" s="963"/>
      <c r="G4" s="963"/>
      <c r="H4" s="963"/>
      <c r="I4" s="963"/>
      <c r="J4" s="963"/>
      <c r="K4" s="963"/>
      <c r="L4" s="84"/>
      <c r="M4" s="84"/>
    </row>
    <row r="5" spans="1:13" s="51" customFormat="1" ht="20.100000000000001" customHeight="1">
      <c r="A5" s="10" t="s">
        <v>578</v>
      </c>
      <c r="B5" s="67"/>
      <c r="C5" s="67"/>
      <c r="D5" s="67"/>
      <c r="E5" s="67"/>
      <c r="K5" s="81" t="s">
        <v>579</v>
      </c>
    </row>
    <row r="6" spans="1:13" s="45" customFormat="1" ht="18" customHeight="1" thickBot="1">
      <c r="A6" s="1331" t="s">
        <v>858</v>
      </c>
      <c r="B6" s="1320" t="s">
        <v>1008</v>
      </c>
      <c r="C6" s="1320"/>
      <c r="D6" s="1320"/>
      <c r="E6" s="1320" t="s">
        <v>1007</v>
      </c>
      <c r="F6" s="1320"/>
      <c r="G6" s="1320"/>
      <c r="H6" s="1320" t="s">
        <v>7</v>
      </c>
      <c r="I6" s="1320"/>
      <c r="J6" s="1320"/>
      <c r="K6" s="1334" t="s">
        <v>859</v>
      </c>
    </row>
    <row r="7" spans="1:13" s="45" customFormat="1" ht="18" customHeight="1" thickTop="1" thickBot="1">
      <c r="A7" s="1332"/>
      <c r="B7" s="1330" t="s">
        <v>89</v>
      </c>
      <c r="C7" s="1330"/>
      <c r="D7" s="1330"/>
      <c r="E7" s="1330" t="s">
        <v>838</v>
      </c>
      <c r="F7" s="1330"/>
      <c r="G7" s="1330"/>
      <c r="H7" s="1330" t="s">
        <v>8</v>
      </c>
      <c r="I7" s="1330"/>
      <c r="J7" s="1330"/>
      <c r="K7" s="1335"/>
    </row>
    <row r="8" spans="1:13" s="45" customFormat="1" ht="15" customHeight="1" thickTop="1" thickBot="1">
      <c r="A8" s="1332"/>
      <c r="B8" s="471" t="s">
        <v>9</v>
      </c>
      <c r="C8" s="471" t="s">
        <v>531</v>
      </c>
      <c r="D8" s="471" t="s">
        <v>7</v>
      </c>
      <c r="E8" s="471" t="s">
        <v>9</v>
      </c>
      <c r="F8" s="471" t="s">
        <v>531</v>
      </c>
      <c r="G8" s="471" t="s">
        <v>7</v>
      </c>
      <c r="H8" s="471" t="s">
        <v>9</v>
      </c>
      <c r="I8" s="471" t="s">
        <v>531</v>
      </c>
      <c r="J8" s="471" t="s">
        <v>7</v>
      </c>
      <c r="K8" s="1335"/>
    </row>
    <row r="9" spans="1:13" s="45" customFormat="1" ht="15" customHeight="1" thickTop="1">
      <c r="A9" s="1333"/>
      <c r="B9" s="476" t="s">
        <v>532</v>
      </c>
      <c r="C9" s="476" t="s">
        <v>533</v>
      </c>
      <c r="D9" s="476" t="s">
        <v>8</v>
      </c>
      <c r="E9" s="476" t="s">
        <v>532</v>
      </c>
      <c r="F9" s="476" t="s">
        <v>533</v>
      </c>
      <c r="G9" s="476" t="s">
        <v>8</v>
      </c>
      <c r="H9" s="476" t="s">
        <v>532</v>
      </c>
      <c r="I9" s="476" t="s">
        <v>533</v>
      </c>
      <c r="J9" s="476" t="s">
        <v>8</v>
      </c>
      <c r="K9" s="1336"/>
    </row>
    <row r="10" spans="1:13" s="44" customFormat="1" ht="30" customHeight="1" thickBot="1">
      <c r="A10" s="483" t="s">
        <v>104</v>
      </c>
      <c r="B10" s="484">
        <v>1</v>
      </c>
      <c r="C10" s="484">
        <v>0</v>
      </c>
      <c r="D10" s="485">
        <f t="shared" ref="D10:D15" si="0">SUM(B10:C10)</f>
        <v>1</v>
      </c>
      <c r="E10" s="484">
        <v>163</v>
      </c>
      <c r="F10" s="484">
        <v>29</v>
      </c>
      <c r="G10" s="485">
        <f t="shared" ref="G10:G15" si="1">SUM(E10:F10)</f>
        <v>192</v>
      </c>
      <c r="H10" s="485">
        <f>B10+E10</f>
        <v>164</v>
      </c>
      <c r="I10" s="485">
        <f>C10+F10</f>
        <v>29</v>
      </c>
      <c r="J10" s="485">
        <f t="shared" ref="J10:J15" si="2">I10+H10</f>
        <v>193</v>
      </c>
      <c r="K10" s="486" t="s">
        <v>106</v>
      </c>
    </row>
    <row r="11" spans="1:13" s="44" customFormat="1" ht="30" customHeight="1" thickTop="1" thickBot="1">
      <c r="A11" s="487" t="s">
        <v>848</v>
      </c>
      <c r="B11" s="488">
        <v>0</v>
      </c>
      <c r="C11" s="488">
        <v>0</v>
      </c>
      <c r="D11" s="489">
        <f t="shared" si="0"/>
        <v>0</v>
      </c>
      <c r="E11" s="488">
        <v>103</v>
      </c>
      <c r="F11" s="488">
        <v>33</v>
      </c>
      <c r="G11" s="489">
        <f t="shared" si="1"/>
        <v>136</v>
      </c>
      <c r="H11" s="489">
        <f t="shared" ref="H11:I15" si="3">B11+E11</f>
        <v>103</v>
      </c>
      <c r="I11" s="489">
        <f t="shared" si="3"/>
        <v>33</v>
      </c>
      <c r="J11" s="489">
        <f t="shared" si="2"/>
        <v>136</v>
      </c>
      <c r="K11" s="490" t="s">
        <v>107</v>
      </c>
    </row>
    <row r="12" spans="1:13" s="44" customFormat="1" ht="30" customHeight="1" thickTop="1" thickBot="1">
      <c r="A12" s="491" t="s">
        <v>105</v>
      </c>
      <c r="B12" s="492">
        <v>6</v>
      </c>
      <c r="C12" s="492">
        <v>3</v>
      </c>
      <c r="D12" s="485">
        <f t="shared" si="0"/>
        <v>9</v>
      </c>
      <c r="E12" s="492">
        <v>105</v>
      </c>
      <c r="F12" s="492">
        <v>62</v>
      </c>
      <c r="G12" s="485">
        <f t="shared" si="1"/>
        <v>167</v>
      </c>
      <c r="H12" s="493">
        <f t="shared" si="3"/>
        <v>111</v>
      </c>
      <c r="I12" s="493">
        <f t="shared" si="3"/>
        <v>65</v>
      </c>
      <c r="J12" s="493">
        <f t="shared" si="2"/>
        <v>176</v>
      </c>
      <c r="K12" s="494" t="s">
        <v>857</v>
      </c>
    </row>
    <row r="13" spans="1:13" s="44" customFormat="1" ht="30" customHeight="1" thickTop="1" thickBot="1">
      <c r="A13" s="487" t="s">
        <v>143</v>
      </c>
      <c r="B13" s="488">
        <v>0</v>
      </c>
      <c r="C13" s="488">
        <v>2</v>
      </c>
      <c r="D13" s="489">
        <f t="shared" si="0"/>
        <v>2</v>
      </c>
      <c r="E13" s="488">
        <v>228</v>
      </c>
      <c r="F13" s="488">
        <v>162</v>
      </c>
      <c r="G13" s="489">
        <f t="shared" si="1"/>
        <v>390</v>
      </c>
      <c r="H13" s="489">
        <f t="shared" si="3"/>
        <v>228</v>
      </c>
      <c r="I13" s="489">
        <f t="shared" si="3"/>
        <v>164</v>
      </c>
      <c r="J13" s="489">
        <f t="shared" si="2"/>
        <v>392</v>
      </c>
      <c r="K13" s="490" t="s">
        <v>148</v>
      </c>
    </row>
    <row r="14" spans="1:13" s="44" customFormat="1" ht="30" customHeight="1" thickTop="1" thickBot="1">
      <c r="A14" s="491" t="s">
        <v>472</v>
      </c>
      <c r="B14" s="492">
        <v>1</v>
      </c>
      <c r="C14" s="492">
        <v>1</v>
      </c>
      <c r="D14" s="485">
        <f t="shared" si="0"/>
        <v>2</v>
      </c>
      <c r="E14" s="492">
        <v>18</v>
      </c>
      <c r="F14" s="492">
        <v>17</v>
      </c>
      <c r="G14" s="485">
        <f t="shared" si="1"/>
        <v>35</v>
      </c>
      <c r="H14" s="493">
        <f t="shared" si="3"/>
        <v>19</v>
      </c>
      <c r="I14" s="493">
        <f t="shared" si="3"/>
        <v>18</v>
      </c>
      <c r="J14" s="493">
        <f t="shared" si="2"/>
        <v>37</v>
      </c>
      <c r="K14" s="494" t="s">
        <v>146</v>
      </c>
    </row>
    <row r="15" spans="1:13" s="44" customFormat="1" ht="30" customHeight="1" thickTop="1">
      <c r="A15" s="495" t="s">
        <v>474</v>
      </c>
      <c r="B15" s="496">
        <v>49</v>
      </c>
      <c r="C15" s="496">
        <v>78</v>
      </c>
      <c r="D15" s="497">
        <f t="shared" si="0"/>
        <v>127</v>
      </c>
      <c r="E15" s="496">
        <v>402</v>
      </c>
      <c r="F15" s="496">
        <v>587</v>
      </c>
      <c r="G15" s="497">
        <f t="shared" si="1"/>
        <v>989</v>
      </c>
      <c r="H15" s="497">
        <f t="shared" si="3"/>
        <v>451</v>
      </c>
      <c r="I15" s="497">
        <f t="shared" si="3"/>
        <v>665</v>
      </c>
      <c r="J15" s="497">
        <f t="shared" si="2"/>
        <v>1116</v>
      </c>
      <c r="K15" s="498" t="s">
        <v>948</v>
      </c>
    </row>
    <row r="16" spans="1:13" s="44" customFormat="1" ht="30" customHeight="1">
      <c r="A16" s="499" t="s">
        <v>15</v>
      </c>
      <c r="B16" s="500">
        <f>SUM(B10:B15)</f>
        <v>57</v>
      </c>
      <c r="C16" s="500">
        <f t="shared" ref="C16:J16" si="4">SUM(C10:C15)</f>
        <v>84</v>
      </c>
      <c r="D16" s="500">
        <f t="shared" si="4"/>
        <v>141</v>
      </c>
      <c r="E16" s="500">
        <f t="shared" si="4"/>
        <v>1019</v>
      </c>
      <c r="F16" s="500">
        <f t="shared" si="4"/>
        <v>890</v>
      </c>
      <c r="G16" s="500">
        <f t="shared" si="4"/>
        <v>1909</v>
      </c>
      <c r="H16" s="500">
        <f t="shared" si="4"/>
        <v>1076</v>
      </c>
      <c r="I16" s="500">
        <f t="shared" si="4"/>
        <v>974</v>
      </c>
      <c r="J16" s="500">
        <f t="shared" si="4"/>
        <v>2050</v>
      </c>
      <c r="K16" s="501" t="s">
        <v>29</v>
      </c>
    </row>
    <row r="17" spans="1:11" ht="12" customHeight="1">
      <c r="A17" s="72"/>
      <c r="B17" s="46"/>
      <c r="K17" s="71"/>
    </row>
    <row r="18" spans="1:11" ht="12" customHeight="1">
      <c r="A18" s="72"/>
      <c r="B18" s="46"/>
      <c r="K18" s="71"/>
    </row>
    <row r="19" spans="1:11" ht="12" customHeight="1" thickBot="1">
      <c r="A19" s="236" t="s">
        <v>741</v>
      </c>
      <c r="B19"/>
      <c r="C19"/>
      <c r="D19"/>
      <c r="E19"/>
      <c r="F19"/>
      <c r="G19"/>
      <c r="H19"/>
      <c r="I19"/>
      <c r="J19"/>
      <c r="K19" s="71"/>
    </row>
    <row r="20" spans="1:11" ht="12" customHeight="1" thickBot="1">
      <c r="A20" s="110" t="s">
        <v>104</v>
      </c>
      <c r="B20" s="120"/>
      <c r="C20" s="120"/>
      <c r="D20" s="120">
        <f t="shared" ref="D20:D25" si="5">SUM(B20:C20)</f>
        <v>0</v>
      </c>
      <c r="E20" s="120"/>
      <c r="F20" s="120"/>
      <c r="G20" s="120">
        <f t="shared" ref="G20:G25" si="6">SUM(E20:F20)</f>
        <v>0</v>
      </c>
      <c r="H20" s="111">
        <f t="shared" ref="H20:H25" si="7">B20+E20</f>
        <v>0</v>
      </c>
      <c r="I20" s="111">
        <f t="shared" ref="I20:I25" si="8">C20+F20</f>
        <v>0</v>
      </c>
      <c r="J20" s="111">
        <f t="shared" ref="J20:J25" si="9">I20+H20</f>
        <v>0</v>
      </c>
      <c r="K20" s="71"/>
    </row>
    <row r="21" spans="1:11" ht="12" customHeight="1" thickBot="1">
      <c r="A21" s="112" t="s">
        <v>144</v>
      </c>
      <c r="B21" s="113"/>
      <c r="C21" s="113"/>
      <c r="D21" s="114">
        <f t="shared" si="5"/>
        <v>0</v>
      </c>
      <c r="E21" s="114"/>
      <c r="F21" s="113"/>
      <c r="G21" s="114">
        <f t="shared" si="6"/>
        <v>0</v>
      </c>
      <c r="H21" s="115">
        <f t="shared" si="7"/>
        <v>0</v>
      </c>
      <c r="I21" s="115">
        <f t="shared" si="8"/>
        <v>0</v>
      </c>
      <c r="J21" s="115">
        <f t="shared" si="9"/>
        <v>0</v>
      </c>
      <c r="K21" s="71"/>
    </row>
    <row r="22" spans="1:11" ht="12" customHeight="1" thickBot="1">
      <c r="A22" s="110" t="s">
        <v>105</v>
      </c>
      <c r="B22" s="120"/>
      <c r="C22" s="120"/>
      <c r="D22" s="120">
        <f t="shared" si="5"/>
        <v>0</v>
      </c>
      <c r="E22" s="120"/>
      <c r="F22" s="120"/>
      <c r="G22" s="120">
        <f t="shared" si="6"/>
        <v>0</v>
      </c>
      <c r="H22" s="111">
        <f t="shared" si="7"/>
        <v>0</v>
      </c>
      <c r="I22" s="111">
        <f t="shared" si="8"/>
        <v>0</v>
      </c>
      <c r="J22" s="111">
        <f t="shared" si="9"/>
        <v>0</v>
      </c>
      <c r="K22" s="71"/>
    </row>
    <row r="23" spans="1:11" ht="12" customHeight="1" thickBot="1">
      <c r="A23" s="112" t="s">
        <v>143</v>
      </c>
      <c r="B23" s="113"/>
      <c r="C23" s="113"/>
      <c r="D23" s="114">
        <f t="shared" si="5"/>
        <v>0</v>
      </c>
      <c r="E23" s="114"/>
      <c r="F23" s="113"/>
      <c r="G23" s="114">
        <f t="shared" si="6"/>
        <v>0</v>
      </c>
      <c r="H23" s="115">
        <f t="shared" si="7"/>
        <v>0</v>
      </c>
      <c r="I23" s="115">
        <f t="shared" si="8"/>
        <v>0</v>
      </c>
      <c r="J23" s="115">
        <f t="shared" si="9"/>
        <v>0</v>
      </c>
      <c r="K23" s="71"/>
    </row>
    <row r="24" spans="1:11" ht="12" customHeight="1" thickBot="1">
      <c r="A24" s="110" t="s">
        <v>145</v>
      </c>
      <c r="B24" s="120"/>
      <c r="C24" s="120"/>
      <c r="D24" s="120">
        <f t="shared" si="5"/>
        <v>0</v>
      </c>
      <c r="E24" s="120"/>
      <c r="F24" s="120"/>
      <c r="G24" s="120">
        <f t="shared" si="6"/>
        <v>0</v>
      </c>
      <c r="H24" s="111">
        <f t="shared" si="7"/>
        <v>0</v>
      </c>
      <c r="I24" s="111">
        <f t="shared" si="8"/>
        <v>0</v>
      </c>
      <c r="J24" s="111">
        <f t="shared" si="9"/>
        <v>0</v>
      </c>
      <c r="K24" s="71"/>
    </row>
    <row r="25" spans="1:11" ht="12" customHeight="1" thickBot="1">
      <c r="A25" s="112" t="s">
        <v>331</v>
      </c>
      <c r="B25" s="113"/>
      <c r="C25" s="113"/>
      <c r="D25" s="114">
        <f t="shared" si="5"/>
        <v>0</v>
      </c>
      <c r="E25" s="114"/>
      <c r="F25" s="113"/>
      <c r="G25" s="114">
        <f t="shared" si="6"/>
        <v>0</v>
      </c>
      <c r="H25" s="115">
        <f t="shared" si="7"/>
        <v>0</v>
      </c>
      <c r="I25" s="115">
        <f t="shared" si="8"/>
        <v>0</v>
      </c>
      <c r="J25" s="115">
        <f t="shared" si="9"/>
        <v>0</v>
      </c>
      <c r="K25" s="71"/>
    </row>
    <row r="26" spans="1:11" ht="12" customHeight="1" thickBot="1">
      <c r="A26" s="116" t="s">
        <v>15</v>
      </c>
      <c r="B26" s="117">
        <f t="shared" ref="B26:J26" si="10">SUM(B20:B25)</f>
        <v>0</v>
      </c>
      <c r="C26" s="117">
        <f t="shared" si="10"/>
        <v>0</v>
      </c>
      <c r="D26" s="117">
        <f t="shared" si="10"/>
        <v>0</v>
      </c>
      <c r="E26" s="117">
        <f t="shared" si="10"/>
        <v>0</v>
      </c>
      <c r="F26" s="117">
        <f t="shared" si="10"/>
        <v>0</v>
      </c>
      <c r="G26" s="117">
        <f t="shared" si="10"/>
        <v>0</v>
      </c>
      <c r="H26" s="118">
        <f t="shared" si="10"/>
        <v>0</v>
      </c>
      <c r="I26" s="118">
        <f t="shared" si="10"/>
        <v>0</v>
      </c>
      <c r="J26" s="118">
        <f t="shared" si="10"/>
        <v>0</v>
      </c>
      <c r="K26" s="71"/>
    </row>
    <row r="27" spans="1:11" ht="12" customHeight="1"/>
    <row r="28" spans="1:11" ht="12" customHeight="1" thickBot="1">
      <c r="A28" s="236" t="s">
        <v>330</v>
      </c>
      <c r="B28"/>
      <c r="C28"/>
      <c r="D28"/>
      <c r="E28"/>
      <c r="F28"/>
      <c r="G28"/>
      <c r="H28"/>
      <c r="I28"/>
      <c r="J28"/>
    </row>
    <row r="29" spans="1:11" ht="12" customHeight="1" thickBot="1">
      <c r="A29" s="110" t="s">
        <v>104</v>
      </c>
      <c r="B29" s="120"/>
      <c r="C29" s="120"/>
      <c r="D29" s="120">
        <f t="shared" ref="D29:D34" si="11">SUM(B29:C29)</f>
        <v>0</v>
      </c>
      <c r="E29" s="120">
        <v>0</v>
      </c>
      <c r="F29" s="120">
        <v>1</v>
      </c>
      <c r="G29" s="120">
        <f t="shared" ref="G29:G34" si="12">SUM(E29:F29)</f>
        <v>1</v>
      </c>
      <c r="H29" s="111">
        <f t="shared" ref="H29:H34" si="13">B29+E29</f>
        <v>0</v>
      </c>
      <c r="I29" s="111">
        <f t="shared" ref="I29:I34" si="14">C29+F29</f>
        <v>1</v>
      </c>
      <c r="J29" s="111">
        <f t="shared" ref="J29:J34" si="15">I29+H29</f>
        <v>1</v>
      </c>
    </row>
    <row r="30" spans="1:11" ht="12" customHeight="1" thickBot="1">
      <c r="A30" s="112" t="s">
        <v>144</v>
      </c>
      <c r="B30" s="113"/>
      <c r="C30" s="113"/>
      <c r="D30" s="114">
        <f t="shared" si="11"/>
        <v>0</v>
      </c>
      <c r="E30" s="114">
        <v>2</v>
      </c>
      <c r="F30" s="113">
        <v>1</v>
      </c>
      <c r="G30" s="114">
        <f t="shared" si="12"/>
        <v>3</v>
      </c>
      <c r="H30" s="115">
        <f t="shared" si="13"/>
        <v>2</v>
      </c>
      <c r="I30" s="115">
        <f t="shared" si="14"/>
        <v>1</v>
      </c>
      <c r="J30" s="115">
        <f t="shared" si="15"/>
        <v>3</v>
      </c>
    </row>
    <row r="31" spans="1:11" ht="12" customHeight="1" thickBot="1">
      <c r="A31" s="110" t="s">
        <v>105</v>
      </c>
      <c r="B31" s="120"/>
      <c r="C31" s="120"/>
      <c r="D31" s="120">
        <f t="shared" si="11"/>
        <v>0</v>
      </c>
      <c r="E31" s="120">
        <v>3</v>
      </c>
      <c r="F31" s="120">
        <v>1</v>
      </c>
      <c r="G31" s="120">
        <f t="shared" si="12"/>
        <v>4</v>
      </c>
      <c r="H31" s="111">
        <f t="shared" si="13"/>
        <v>3</v>
      </c>
      <c r="I31" s="111">
        <f t="shared" si="14"/>
        <v>1</v>
      </c>
      <c r="J31" s="111">
        <f t="shared" si="15"/>
        <v>4</v>
      </c>
    </row>
    <row r="32" spans="1:11" ht="12" customHeight="1" thickBot="1">
      <c r="A32" s="112" t="s">
        <v>143</v>
      </c>
      <c r="B32" s="113"/>
      <c r="C32" s="113"/>
      <c r="D32" s="114">
        <f t="shared" si="11"/>
        <v>0</v>
      </c>
      <c r="E32" s="114">
        <v>0</v>
      </c>
      <c r="F32" s="113">
        <v>3</v>
      </c>
      <c r="G32" s="114">
        <f t="shared" si="12"/>
        <v>3</v>
      </c>
      <c r="H32" s="115">
        <f t="shared" si="13"/>
        <v>0</v>
      </c>
      <c r="I32" s="115">
        <f t="shared" si="14"/>
        <v>3</v>
      </c>
      <c r="J32" s="115">
        <f t="shared" si="15"/>
        <v>3</v>
      </c>
    </row>
    <row r="33" spans="1:10" ht="12" customHeight="1" thickBot="1">
      <c r="A33" s="110" t="s">
        <v>145</v>
      </c>
      <c r="B33" s="120"/>
      <c r="C33" s="120"/>
      <c r="D33" s="120">
        <f t="shared" si="11"/>
        <v>0</v>
      </c>
      <c r="E33" s="120">
        <v>1</v>
      </c>
      <c r="F33" s="120">
        <v>3</v>
      </c>
      <c r="G33" s="120">
        <f t="shared" si="12"/>
        <v>4</v>
      </c>
      <c r="H33" s="111">
        <f t="shared" si="13"/>
        <v>1</v>
      </c>
      <c r="I33" s="111">
        <f t="shared" si="14"/>
        <v>3</v>
      </c>
      <c r="J33" s="111">
        <f t="shared" si="15"/>
        <v>4</v>
      </c>
    </row>
    <row r="34" spans="1:10" ht="12" customHeight="1" thickBot="1">
      <c r="A34" s="112" t="s">
        <v>331</v>
      </c>
      <c r="B34" s="113"/>
      <c r="C34" s="113"/>
      <c r="D34" s="114">
        <f t="shared" si="11"/>
        <v>0</v>
      </c>
      <c r="E34" s="114">
        <v>6</v>
      </c>
      <c r="F34" s="113">
        <v>6</v>
      </c>
      <c r="G34" s="114">
        <f t="shared" si="12"/>
        <v>12</v>
      </c>
      <c r="H34" s="115">
        <f t="shared" si="13"/>
        <v>6</v>
      </c>
      <c r="I34" s="115">
        <f t="shared" si="14"/>
        <v>6</v>
      </c>
      <c r="J34" s="115">
        <f t="shared" si="15"/>
        <v>12</v>
      </c>
    </row>
    <row r="35" spans="1:10" ht="12" customHeight="1" thickBot="1">
      <c r="A35" s="116" t="s">
        <v>15</v>
      </c>
      <c r="B35" s="117">
        <f t="shared" ref="B35:J35" si="16">SUM(B29:B34)</f>
        <v>0</v>
      </c>
      <c r="C35" s="117">
        <f t="shared" si="16"/>
        <v>0</v>
      </c>
      <c r="D35" s="117">
        <f t="shared" si="16"/>
        <v>0</v>
      </c>
      <c r="E35" s="117">
        <f t="shared" si="16"/>
        <v>12</v>
      </c>
      <c r="F35" s="117">
        <f t="shared" si="16"/>
        <v>15</v>
      </c>
      <c r="G35" s="117">
        <f t="shared" si="16"/>
        <v>27</v>
      </c>
      <c r="H35" s="118">
        <f t="shared" si="16"/>
        <v>12</v>
      </c>
      <c r="I35" s="118">
        <f t="shared" si="16"/>
        <v>15</v>
      </c>
      <c r="J35" s="118">
        <f t="shared" si="16"/>
        <v>27</v>
      </c>
    </row>
    <row r="36" spans="1:10" ht="12" customHeight="1" thickBot="1">
      <c r="A36" s="236" t="s">
        <v>332</v>
      </c>
      <c r="B36"/>
      <c r="C36"/>
      <c r="D36"/>
      <c r="E36"/>
      <c r="F36"/>
      <c r="G36"/>
      <c r="H36"/>
      <c r="I36"/>
      <c r="J36"/>
    </row>
    <row r="37" spans="1:10" ht="12" customHeight="1" thickBot="1">
      <c r="A37" s="110" t="s">
        <v>104</v>
      </c>
      <c r="B37" s="120"/>
      <c r="C37" s="120"/>
      <c r="D37" s="120">
        <f t="shared" ref="D37:D42" si="17">SUM(B37:C37)</f>
        <v>0</v>
      </c>
      <c r="E37" s="120"/>
      <c r="F37" s="120"/>
      <c r="G37" s="120">
        <f t="shared" ref="G37:G42" si="18">SUM(E37:F37)</f>
        <v>0</v>
      </c>
      <c r="H37" s="111">
        <f t="shared" ref="H37:H42" si="19">B37+E37</f>
        <v>0</v>
      </c>
      <c r="I37" s="111">
        <f t="shared" ref="I37:I42" si="20">C37+F37</f>
        <v>0</v>
      </c>
      <c r="J37" s="111">
        <f t="shared" ref="J37:J42" si="21">I37+H37</f>
        <v>0</v>
      </c>
    </row>
    <row r="38" spans="1:10" ht="12" customHeight="1" thickBot="1">
      <c r="A38" s="112" t="s">
        <v>144</v>
      </c>
      <c r="B38" s="113"/>
      <c r="C38" s="113"/>
      <c r="D38" s="114">
        <f t="shared" si="17"/>
        <v>0</v>
      </c>
      <c r="E38" s="114"/>
      <c r="F38" s="113"/>
      <c r="G38" s="114">
        <f t="shared" si="18"/>
        <v>0</v>
      </c>
      <c r="H38" s="115">
        <f t="shared" si="19"/>
        <v>0</v>
      </c>
      <c r="I38" s="115">
        <f t="shared" si="20"/>
        <v>0</v>
      </c>
      <c r="J38" s="115">
        <f t="shared" si="21"/>
        <v>0</v>
      </c>
    </row>
    <row r="39" spans="1:10" ht="12" customHeight="1" thickBot="1">
      <c r="A39" s="110" t="s">
        <v>105</v>
      </c>
      <c r="B39" s="120"/>
      <c r="C39" s="120"/>
      <c r="D39" s="120">
        <f t="shared" si="17"/>
        <v>0</v>
      </c>
      <c r="E39" s="120">
        <v>1</v>
      </c>
      <c r="F39" s="120">
        <v>0</v>
      </c>
      <c r="G39" s="120">
        <f t="shared" si="18"/>
        <v>1</v>
      </c>
      <c r="H39" s="111">
        <f t="shared" si="19"/>
        <v>1</v>
      </c>
      <c r="I39" s="111">
        <f t="shared" si="20"/>
        <v>0</v>
      </c>
      <c r="J39" s="111">
        <f t="shared" si="21"/>
        <v>1</v>
      </c>
    </row>
    <row r="40" spans="1:10" ht="12" customHeight="1" thickBot="1">
      <c r="A40" s="112" t="s">
        <v>143</v>
      </c>
      <c r="B40" s="113"/>
      <c r="C40" s="113">
        <v>1</v>
      </c>
      <c r="D40" s="114">
        <f t="shared" si="17"/>
        <v>1</v>
      </c>
      <c r="E40" s="114">
        <v>168</v>
      </c>
      <c r="F40" s="113">
        <v>91</v>
      </c>
      <c r="G40" s="114">
        <f t="shared" si="18"/>
        <v>259</v>
      </c>
      <c r="H40" s="115">
        <f t="shared" si="19"/>
        <v>168</v>
      </c>
      <c r="I40" s="115">
        <f t="shared" si="20"/>
        <v>92</v>
      </c>
      <c r="J40" s="115">
        <f t="shared" si="21"/>
        <v>260</v>
      </c>
    </row>
    <row r="41" spans="1:10" ht="12" customHeight="1" thickBot="1">
      <c r="A41" s="110" t="s">
        <v>145</v>
      </c>
      <c r="B41" s="120"/>
      <c r="C41" s="120"/>
      <c r="D41" s="120">
        <f t="shared" si="17"/>
        <v>0</v>
      </c>
      <c r="E41" s="120">
        <v>1</v>
      </c>
      <c r="F41" s="120">
        <v>0</v>
      </c>
      <c r="G41" s="120">
        <f t="shared" si="18"/>
        <v>1</v>
      </c>
      <c r="H41" s="111">
        <f t="shared" si="19"/>
        <v>1</v>
      </c>
      <c r="I41" s="111">
        <f t="shared" si="20"/>
        <v>0</v>
      </c>
      <c r="J41" s="111">
        <f t="shared" si="21"/>
        <v>1</v>
      </c>
    </row>
    <row r="42" spans="1:10" ht="12" customHeight="1" thickBot="1">
      <c r="A42" s="112" t="s">
        <v>331</v>
      </c>
      <c r="B42" s="113">
        <v>12</v>
      </c>
      <c r="C42" s="113">
        <v>10</v>
      </c>
      <c r="D42" s="114">
        <f t="shared" si="17"/>
        <v>22</v>
      </c>
      <c r="E42" s="114">
        <v>104</v>
      </c>
      <c r="F42" s="113">
        <v>142</v>
      </c>
      <c r="G42" s="114">
        <f t="shared" si="18"/>
        <v>246</v>
      </c>
      <c r="H42" s="115">
        <f t="shared" si="19"/>
        <v>116</v>
      </c>
      <c r="I42" s="115">
        <f t="shared" si="20"/>
        <v>152</v>
      </c>
      <c r="J42" s="115">
        <f t="shared" si="21"/>
        <v>268</v>
      </c>
    </row>
    <row r="43" spans="1:10" ht="12" customHeight="1" thickBot="1">
      <c r="A43" s="116" t="s">
        <v>15</v>
      </c>
      <c r="B43" s="117">
        <f t="shared" ref="B43:J43" si="22">SUM(B37:B42)</f>
        <v>12</v>
      </c>
      <c r="C43" s="117">
        <f t="shared" si="22"/>
        <v>11</v>
      </c>
      <c r="D43" s="117">
        <f t="shared" si="22"/>
        <v>23</v>
      </c>
      <c r="E43" s="117">
        <f t="shared" si="22"/>
        <v>274</v>
      </c>
      <c r="F43" s="117">
        <f t="shared" si="22"/>
        <v>233</v>
      </c>
      <c r="G43" s="117">
        <f t="shared" si="22"/>
        <v>507</v>
      </c>
      <c r="H43" s="118">
        <f t="shared" si="22"/>
        <v>286</v>
      </c>
      <c r="I43" s="118">
        <f t="shared" si="22"/>
        <v>244</v>
      </c>
      <c r="J43" s="118">
        <f t="shared" si="22"/>
        <v>530</v>
      </c>
    </row>
    <row r="44" spans="1:10" ht="12" customHeight="1" thickBot="1">
      <c r="A44" s="236" t="s">
        <v>333</v>
      </c>
      <c r="B44"/>
      <c r="C44"/>
      <c r="D44"/>
      <c r="E44"/>
      <c r="F44"/>
      <c r="G44"/>
      <c r="H44"/>
      <c r="I44"/>
      <c r="J44"/>
    </row>
    <row r="45" spans="1:10" ht="12" customHeight="1" thickBot="1">
      <c r="A45" s="110" t="s">
        <v>104</v>
      </c>
      <c r="B45" s="120"/>
      <c r="C45" s="120"/>
      <c r="D45" s="120">
        <f t="shared" ref="D45:D50" si="23">SUM(B45:C45)</f>
        <v>0</v>
      </c>
      <c r="E45" s="120">
        <v>0</v>
      </c>
      <c r="F45" s="120">
        <v>1</v>
      </c>
      <c r="G45" s="120">
        <f t="shared" ref="G45:G50" si="24">SUM(E45:F45)</f>
        <v>1</v>
      </c>
      <c r="H45" s="111">
        <f t="shared" ref="H45:H50" si="25">B45+E45</f>
        <v>0</v>
      </c>
      <c r="I45" s="111">
        <f t="shared" ref="I45:I50" si="26">C45+F45</f>
        <v>1</v>
      </c>
      <c r="J45" s="111">
        <f t="shared" ref="J45:J50" si="27">I45+H45</f>
        <v>1</v>
      </c>
    </row>
    <row r="46" spans="1:10" ht="12" customHeight="1" thickBot="1">
      <c r="A46" s="112" t="s">
        <v>144</v>
      </c>
      <c r="B46" s="113"/>
      <c r="C46" s="113"/>
      <c r="D46" s="114">
        <f t="shared" si="23"/>
        <v>0</v>
      </c>
      <c r="E46" s="114">
        <v>0</v>
      </c>
      <c r="F46" s="113">
        <v>1</v>
      </c>
      <c r="G46" s="114">
        <f t="shared" si="24"/>
        <v>1</v>
      </c>
      <c r="H46" s="115">
        <f t="shared" si="25"/>
        <v>0</v>
      </c>
      <c r="I46" s="115">
        <f t="shared" si="26"/>
        <v>1</v>
      </c>
      <c r="J46" s="115">
        <f t="shared" si="27"/>
        <v>1</v>
      </c>
    </row>
    <row r="47" spans="1:10" ht="12" customHeight="1" thickBot="1">
      <c r="A47" s="110" t="s">
        <v>105</v>
      </c>
      <c r="B47" s="120"/>
      <c r="C47" s="120"/>
      <c r="D47" s="120">
        <f t="shared" si="23"/>
        <v>0</v>
      </c>
      <c r="E47" s="120">
        <v>3</v>
      </c>
      <c r="F47" s="120">
        <v>4</v>
      </c>
      <c r="G47" s="120">
        <f t="shared" si="24"/>
        <v>7</v>
      </c>
      <c r="H47" s="111">
        <f t="shared" si="25"/>
        <v>3</v>
      </c>
      <c r="I47" s="111">
        <f t="shared" si="26"/>
        <v>4</v>
      </c>
      <c r="J47" s="111">
        <f t="shared" si="27"/>
        <v>7</v>
      </c>
    </row>
    <row r="48" spans="1:10" ht="12" customHeight="1" thickBot="1">
      <c r="A48" s="112" t="s">
        <v>143</v>
      </c>
      <c r="B48" s="113"/>
      <c r="C48" s="113"/>
      <c r="D48" s="114">
        <f t="shared" si="23"/>
        <v>0</v>
      </c>
      <c r="E48" s="114">
        <v>9</v>
      </c>
      <c r="F48" s="113">
        <v>36</v>
      </c>
      <c r="G48" s="114">
        <f t="shared" si="24"/>
        <v>45</v>
      </c>
      <c r="H48" s="115">
        <f t="shared" si="25"/>
        <v>9</v>
      </c>
      <c r="I48" s="115">
        <f t="shared" si="26"/>
        <v>36</v>
      </c>
      <c r="J48" s="115">
        <f t="shared" si="27"/>
        <v>45</v>
      </c>
    </row>
    <row r="49" spans="1:10" ht="12" customHeight="1" thickBot="1">
      <c r="A49" s="110" t="s">
        <v>145</v>
      </c>
      <c r="B49" s="120"/>
      <c r="C49" s="120"/>
      <c r="D49" s="120">
        <f t="shared" si="23"/>
        <v>0</v>
      </c>
      <c r="E49" s="120"/>
      <c r="F49" s="120"/>
      <c r="G49" s="120">
        <f t="shared" si="24"/>
        <v>0</v>
      </c>
      <c r="H49" s="111">
        <f t="shared" si="25"/>
        <v>0</v>
      </c>
      <c r="I49" s="111">
        <f t="shared" si="26"/>
        <v>0</v>
      </c>
      <c r="J49" s="111">
        <f t="shared" si="27"/>
        <v>0</v>
      </c>
    </row>
    <row r="50" spans="1:10" ht="12" customHeight="1" thickBot="1">
      <c r="A50" s="112" t="s">
        <v>331</v>
      </c>
      <c r="B50" s="113"/>
      <c r="C50" s="113"/>
      <c r="D50" s="114">
        <f t="shared" si="23"/>
        <v>0</v>
      </c>
      <c r="E50" s="114"/>
      <c r="F50" s="113"/>
      <c r="G50" s="114">
        <f t="shared" si="24"/>
        <v>0</v>
      </c>
      <c r="H50" s="115">
        <f t="shared" si="25"/>
        <v>0</v>
      </c>
      <c r="I50" s="115">
        <f t="shared" si="26"/>
        <v>0</v>
      </c>
      <c r="J50" s="115">
        <f t="shared" si="27"/>
        <v>0</v>
      </c>
    </row>
    <row r="51" spans="1:10" ht="12" customHeight="1" thickBot="1">
      <c r="A51" s="116" t="s">
        <v>15</v>
      </c>
      <c r="B51" s="117">
        <f t="shared" ref="B51:J51" si="28">SUM(B45:B50)</f>
        <v>0</v>
      </c>
      <c r="C51" s="117">
        <f t="shared" si="28"/>
        <v>0</v>
      </c>
      <c r="D51" s="117">
        <f t="shared" si="28"/>
        <v>0</v>
      </c>
      <c r="E51" s="117">
        <f t="shared" si="28"/>
        <v>12</v>
      </c>
      <c r="F51" s="117">
        <f t="shared" si="28"/>
        <v>42</v>
      </c>
      <c r="G51" s="117">
        <f t="shared" si="28"/>
        <v>54</v>
      </c>
      <c r="H51" s="118">
        <f t="shared" si="28"/>
        <v>12</v>
      </c>
      <c r="I51" s="118">
        <f t="shared" si="28"/>
        <v>42</v>
      </c>
      <c r="J51" s="118">
        <f t="shared" si="28"/>
        <v>54</v>
      </c>
    </row>
    <row r="52" spans="1:10" ht="12" customHeight="1" thickBot="1">
      <c r="A52" s="236" t="s">
        <v>334</v>
      </c>
      <c r="B52"/>
      <c r="C52"/>
      <c r="D52"/>
      <c r="E52"/>
      <c r="F52"/>
      <c r="G52"/>
      <c r="H52"/>
      <c r="I52"/>
      <c r="J52"/>
    </row>
    <row r="53" spans="1:10" ht="12" customHeight="1" thickBot="1">
      <c r="A53" s="110" t="s">
        <v>104</v>
      </c>
      <c r="B53" s="120"/>
      <c r="C53" s="120"/>
      <c r="D53" s="120">
        <f t="shared" ref="D53:D58" si="29">SUM(B53:C53)</f>
        <v>0</v>
      </c>
      <c r="E53" s="120">
        <v>40</v>
      </c>
      <c r="F53" s="120">
        <v>13</v>
      </c>
      <c r="G53" s="120">
        <f t="shared" ref="G53:G58" si="30">SUM(E53:F53)</f>
        <v>53</v>
      </c>
      <c r="H53" s="111">
        <f t="shared" ref="H53:H58" si="31">B53+E53</f>
        <v>40</v>
      </c>
      <c r="I53" s="111">
        <f t="shared" ref="I53:I58" si="32">C53+F53</f>
        <v>13</v>
      </c>
      <c r="J53" s="111">
        <f t="shared" ref="J53:J58" si="33">I53+H53</f>
        <v>53</v>
      </c>
    </row>
    <row r="54" spans="1:10" ht="12" customHeight="1" thickBot="1">
      <c r="A54" s="112" t="s">
        <v>144</v>
      </c>
      <c r="B54" s="113"/>
      <c r="C54" s="113"/>
      <c r="D54" s="114">
        <f t="shared" si="29"/>
        <v>0</v>
      </c>
      <c r="E54" s="114"/>
      <c r="F54" s="113"/>
      <c r="G54" s="114">
        <f t="shared" si="30"/>
        <v>0</v>
      </c>
      <c r="H54" s="115">
        <f t="shared" si="31"/>
        <v>0</v>
      </c>
      <c r="I54" s="115">
        <f t="shared" si="32"/>
        <v>0</v>
      </c>
      <c r="J54" s="115">
        <f t="shared" si="33"/>
        <v>0</v>
      </c>
    </row>
    <row r="55" spans="1:10" ht="12" customHeight="1" thickBot="1">
      <c r="A55" s="110" t="s">
        <v>105</v>
      </c>
      <c r="B55" s="120"/>
      <c r="C55" s="120"/>
      <c r="D55" s="120">
        <f t="shared" si="29"/>
        <v>0</v>
      </c>
      <c r="E55" s="120"/>
      <c r="F55" s="120"/>
      <c r="G55" s="120">
        <f t="shared" si="30"/>
        <v>0</v>
      </c>
      <c r="H55" s="111">
        <f t="shared" si="31"/>
        <v>0</v>
      </c>
      <c r="I55" s="111">
        <f t="shared" si="32"/>
        <v>0</v>
      </c>
      <c r="J55" s="111">
        <f t="shared" si="33"/>
        <v>0</v>
      </c>
    </row>
    <row r="56" spans="1:10" ht="12" customHeight="1" thickBot="1">
      <c r="A56" s="112" t="s">
        <v>143</v>
      </c>
      <c r="B56" s="113"/>
      <c r="C56" s="113"/>
      <c r="D56" s="114">
        <f t="shared" si="29"/>
        <v>0</v>
      </c>
      <c r="E56" s="114"/>
      <c r="F56" s="113"/>
      <c r="G56" s="114">
        <f t="shared" si="30"/>
        <v>0</v>
      </c>
      <c r="H56" s="115">
        <f t="shared" si="31"/>
        <v>0</v>
      </c>
      <c r="I56" s="115">
        <f t="shared" si="32"/>
        <v>0</v>
      </c>
      <c r="J56" s="115">
        <f t="shared" si="33"/>
        <v>0</v>
      </c>
    </row>
    <row r="57" spans="1:10" ht="12" customHeight="1" thickBot="1">
      <c r="A57" s="110" t="s">
        <v>145</v>
      </c>
      <c r="B57" s="120">
        <v>1</v>
      </c>
      <c r="C57" s="120"/>
      <c r="D57" s="120">
        <f t="shared" si="29"/>
        <v>1</v>
      </c>
      <c r="E57" s="120">
        <v>7</v>
      </c>
      <c r="F57" s="120">
        <v>0</v>
      </c>
      <c r="G57" s="120">
        <f t="shared" si="30"/>
        <v>7</v>
      </c>
      <c r="H57" s="111">
        <f t="shared" si="31"/>
        <v>8</v>
      </c>
      <c r="I57" s="111">
        <f t="shared" si="32"/>
        <v>0</v>
      </c>
      <c r="J57" s="111">
        <f t="shared" si="33"/>
        <v>8</v>
      </c>
    </row>
    <row r="58" spans="1:10" ht="12" customHeight="1" thickBot="1">
      <c r="A58" s="112" t="s">
        <v>331</v>
      </c>
      <c r="B58" s="113">
        <v>0</v>
      </c>
      <c r="C58" s="113">
        <v>5</v>
      </c>
      <c r="D58" s="114">
        <f t="shared" si="29"/>
        <v>5</v>
      </c>
      <c r="E58" s="114">
        <v>9</v>
      </c>
      <c r="F58" s="113">
        <v>6</v>
      </c>
      <c r="G58" s="114">
        <f t="shared" si="30"/>
        <v>15</v>
      </c>
      <c r="H58" s="115">
        <f t="shared" si="31"/>
        <v>9</v>
      </c>
      <c r="I58" s="115">
        <f t="shared" si="32"/>
        <v>11</v>
      </c>
      <c r="J58" s="115">
        <f t="shared" si="33"/>
        <v>20</v>
      </c>
    </row>
    <row r="59" spans="1:10" ht="12" customHeight="1" thickBot="1">
      <c r="A59" s="116" t="s">
        <v>15</v>
      </c>
      <c r="B59" s="117">
        <f t="shared" ref="B59:J59" si="34">SUM(B53:B58)</f>
        <v>1</v>
      </c>
      <c r="C59" s="117">
        <f t="shared" si="34"/>
        <v>5</v>
      </c>
      <c r="D59" s="117">
        <f t="shared" si="34"/>
        <v>6</v>
      </c>
      <c r="E59" s="117">
        <f t="shared" si="34"/>
        <v>56</v>
      </c>
      <c r="F59" s="117">
        <f t="shared" si="34"/>
        <v>19</v>
      </c>
      <c r="G59" s="117">
        <f t="shared" si="34"/>
        <v>75</v>
      </c>
      <c r="H59" s="118">
        <f t="shared" si="34"/>
        <v>57</v>
      </c>
      <c r="I59" s="118">
        <f t="shared" si="34"/>
        <v>24</v>
      </c>
      <c r="J59" s="118">
        <f t="shared" si="34"/>
        <v>81</v>
      </c>
    </row>
    <row r="60" spans="1:10" ht="12" customHeight="1">
      <c r="A60" s="282"/>
      <c r="B60" s="283"/>
      <c r="C60" s="283"/>
      <c r="D60" s="283"/>
      <c r="E60" s="283"/>
      <c r="F60" s="283"/>
      <c r="G60" s="283"/>
      <c r="H60" s="284"/>
      <c r="I60" s="284"/>
      <c r="J60" s="284"/>
    </row>
    <row r="61" spans="1:10" ht="12" customHeight="1" thickBot="1">
      <c r="A61" s="236" t="s">
        <v>983</v>
      </c>
      <c r="B61"/>
      <c r="C61"/>
      <c r="D61"/>
      <c r="E61"/>
      <c r="F61"/>
      <c r="G61"/>
      <c r="H61"/>
      <c r="I61"/>
      <c r="J61"/>
    </row>
    <row r="62" spans="1:10" ht="12" customHeight="1" thickBot="1">
      <c r="A62" s="110" t="s">
        <v>104</v>
      </c>
      <c r="B62" s="120"/>
      <c r="C62" s="120"/>
      <c r="D62" s="120">
        <f t="shared" ref="D62:D67" si="35">SUM(B62:C62)</f>
        <v>0</v>
      </c>
      <c r="E62" s="120"/>
      <c r="F62" s="120"/>
      <c r="G62" s="120">
        <f t="shared" ref="G62:G67" si="36">SUM(E62:F62)</f>
        <v>0</v>
      </c>
      <c r="H62" s="111">
        <f t="shared" ref="H62:H67" si="37">B62+E62</f>
        <v>0</v>
      </c>
      <c r="I62" s="111">
        <f t="shared" ref="I62:I67" si="38">C62+F62</f>
        <v>0</v>
      </c>
      <c r="J62" s="111">
        <f t="shared" ref="J62:J67" si="39">I62+H62</f>
        <v>0</v>
      </c>
    </row>
    <row r="63" spans="1:10" ht="12" customHeight="1" thickBot="1">
      <c r="A63" s="112" t="s">
        <v>144</v>
      </c>
      <c r="B63" s="113"/>
      <c r="C63" s="113"/>
      <c r="D63" s="114">
        <f t="shared" si="35"/>
        <v>0</v>
      </c>
      <c r="E63" s="114"/>
      <c r="F63" s="113"/>
      <c r="G63" s="114">
        <f t="shared" si="36"/>
        <v>0</v>
      </c>
      <c r="H63" s="115">
        <f t="shared" si="37"/>
        <v>0</v>
      </c>
      <c r="I63" s="115">
        <f t="shared" si="38"/>
        <v>0</v>
      </c>
      <c r="J63" s="115">
        <f t="shared" si="39"/>
        <v>0</v>
      </c>
    </row>
    <row r="64" spans="1:10" ht="12" customHeight="1" thickBot="1">
      <c r="A64" s="110" t="s">
        <v>105</v>
      </c>
      <c r="B64" s="120"/>
      <c r="C64" s="120"/>
      <c r="D64" s="120">
        <f t="shared" si="35"/>
        <v>0</v>
      </c>
      <c r="E64" s="120"/>
      <c r="F64" s="120"/>
      <c r="G64" s="120">
        <f t="shared" si="36"/>
        <v>0</v>
      </c>
      <c r="H64" s="111">
        <f t="shared" si="37"/>
        <v>0</v>
      </c>
      <c r="I64" s="111">
        <f t="shared" si="38"/>
        <v>0</v>
      </c>
      <c r="J64" s="111">
        <f t="shared" si="39"/>
        <v>0</v>
      </c>
    </row>
    <row r="65" spans="1:14" ht="12" customHeight="1" thickBot="1">
      <c r="A65" s="112" t="s">
        <v>143</v>
      </c>
      <c r="B65" s="113"/>
      <c r="C65" s="113"/>
      <c r="D65" s="114">
        <f t="shared" si="35"/>
        <v>0</v>
      </c>
      <c r="E65" s="114">
        <v>7</v>
      </c>
      <c r="F65" s="113">
        <v>3</v>
      </c>
      <c r="G65" s="114">
        <f t="shared" si="36"/>
        <v>10</v>
      </c>
      <c r="H65" s="115">
        <f t="shared" si="37"/>
        <v>7</v>
      </c>
      <c r="I65" s="115">
        <f t="shared" si="38"/>
        <v>3</v>
      </c>
      <c r="J65" s="115">
        <f t="shared" si="39"/>
        <v>10</v>
      </c>
    </row>
    <row r="66" spans="1:14" ht="12" customHeight="1" thickBot="1">
      <c r="A66" s="110" t="s">
        <v>145</v>
      </c>
      <c r="B66" s="120"/>
      <c r="C66" s="120"/>
      <c r="D66" s="120">
        <f t="shared" si="35"/>
        <v>0</v>
      </c>
      <c r="E66" s="120"/>
      <c r="F66" s="120"/>
      <c r="G66" s="120">
        <f t="shared" si="36"/>
        <v>0</v>
      </c>
      <c r="H66" s="111">
        <f t="shared" si="37"/>
        <v>0</v>
      </c>
      <c r="I66" s="111">
        <f t="shared" si="38"/>
        <v>0</v>
      </c>
      <c r="J66" s="111">
        <f t="shared" si="39"/>
        <v>0</v>
      </c>
    </row>
    <row r="67" spans="1:14" ht="12" customHeight="1" thickBot="1">
      <c r="A67" s="112" t="s">
        <v>331</v>
      </c>
      <c r="B67" s="113"/>
      <c r="C67" s="113"/>
      <c r="D67" s="114">
        <f t="shared" si="35"/>
        <v>0</v>
      </c>
      <c r="E67" s="114">
        <v>7</v>
      </c>
      <c r="F67" s="113">
        <v>7</v>
      </c>
      <c r="G67" s="114">
        <f t="shared" si="36"/>
        <v>14</v>
      </c>
      <c r="H67" s="115">
        <f t="shared" si="37"/>
        <v>7</v>
      </c>
      <c r="I67" s="115">
        <f t="shared" si="38"/>
        <v>7</v>
      </c>
      <c r="J67" s="115">
        <f t="shared" si="39"/>
        <v>14</v>
      </c>
    </row>
    <row r="68" spans="1:14" ht="12" customHeight="1" thickBot="1">
      <c r="A68" s="116" t="s">
        <v>15</v>
      </c>
      <c r="B68" s="117">
        <f t="shared" ref="B68:J68" si="40">SUM(B62:B67)</f>
        <v>0</v>
      </c>
      <c r="C68" s="117">
        <f t="shared" si="40"/>
        <v>0</v>
      </c>
      <c r="D68" s="117">
        <f t="shared" si="40"/>
        <v>0</v>
      </c>
      <c r="E68" s="117">
        <f t="shared" si="40"/>
        <v>14</v>
      </c>
      <c r="F68" s="117">
        <f t="shared" si="40"/>
        <v>10</v>
      </c>
      <c r="G68" s="117">
        <f t="shared" si="40"/>
        <v>24</v>
      </c>
      <c r="H68" s="118">
        <f t="shared" si="40"/>
        <v>14</v>
      </c>
      <c r="I68" s="118">
        <f t="shared" si="40"/>
        <v>10</v>
      </c>
      <c r="J68" s="118">
        <f t="shared" si="40"/>
        <v>24</v>
      </c>
    </row>
    <row r="69" spans="1:14" ht="12" customHeight="1" thickBot="1">
      <c r="A69" s="285" t="s">
        <v>984</v>
      </c>
      <c r="B69" s="283"/>
      <c r="C69" s="283"/>
      <c r="D69" s="283"/>
      <c r="E69" s="283"/>
      <c r="F69" s="283"/>
      <c r="G69" s="283"/>
      <c r="H69" s="284"/>
      <c r="I69" s="284"/>
      <c r="J69" s="284"/>
    </row>
    <row r="70" spans="1:14" ht="12" customHeight="1" thickBot="1">
      <c r="A70" s="110" t="s">
        <v>104</v>
      </c>
      <c r="B70" s="120"/>
      <c r="C70" s="120"/>
      <c r="D70" s="120">
        <f t="shared" ref="D70:D75" si="41">SUM(B70:C70)</f>
        <v>0</v>
      </c>
      <c r="E70" s="120"/>
      <c r="F70" s="120"/>
      <c r="G70" s="120">
        <f t="shared" ref="G70:G75" si="42">SUM(E70:F70)</f>
        <v>0</v>
      </c>
      <c r="H70" s="111">
        <f t="shared" ref="H70:H75" si="43">B70+E70</f>
        <v>0</v>
      </c>
      <c r="I70" s="111">
        <f t="shared" ref="I70:I75" si="44">C70+F70</f>
        <v>0</v>
      </c>
      <c r="J70" s="111">
        <f t="shared" ref="J70:J75" si="45">I70+H70</f>
        <v>0</v>
      </c>
    </row>
    <row r="71" spans="1:14" ht="12" customHeight="1" thickBot="1">
      <c r="A71" s="112" t="s">
        <v>144</v>
      </c>
      <c r="B71" s="113"/>
      <c r="C71" s="113"/>
      <c r="D71" s="114">
        <f t="shared" si="41"/>
        <v>0</v>
      </c>
      <c r="E71" s="114"/>
      <c r="F71" s="113"/>
      <c r="G71" s="114">
        <f t="shared" si="42"/>
        <v>0</v>
      </c>
      <c r="H71" s="115">
        <f t="shared" si="43"/>
        <v>0</v>
      </c>
      <c r="I71" s="115">
        <f t="shared" si="44"/>
        <v>0</v>
      </c>
      <c r="J71" s="115">
        <f t="shared" si="45"/>
        <v>0</v>
      </c>
    </row>
    <row r="72" spans="1:14" ht="12" customHeight="1" thickBot="1">
      <c r="A72" s="110" t="s">
        <v>105</v>
      </c>
      <c r="B72" s="120"/>
      <c r="C72" s="120"/>
      <c r="D72" s="120">
        <f t="shared" si="41"/>
        <v>0</v>
      </c>
      <c r="E72" s="120"/>
      <c r="F72" s="120"/>
      <c r="G72" s="120">
        <f t="shared" si="42"/>
        <v>0</v>
      </c>
      <c r="H72" s="111">
        <f t="shared" si="43"/>
        <v>0</v>
      </c>
      <c r="I72" s="111">
        <f t="shared" si="44"/>
        <v>0</v>
      </c>
      <c r="J72" s="111">
        <f t="shared" si="45"/>
        <v>0</v>
      </c>
    </row>
    <row r="73" spans="1:14" ht="12" customHeight="1" thickBot="1">
      <c r="A73" s="112" t="s">
        <v>143</v>
      </c>
      <c r="B73" s="113"/>
      <c r="C73" s="113"/>
      <c r="D73" s="114">
        <f t="shared" si="41"/>
        <v>0</v>
      </c>
      <c r="E73" s="114">
        <v>13</v>
      </c>
      <c r="F73" s="113">
        <v>3</v>
      </c>
      <c r="G73" s="114">
        <f t="shared" si="42"/>
        <v>16</v>
      </c>
      <c r="H73" s="115">
        <f t="shared" si="43"/>
        <v>13</v>
      </c>
      <c r="I73" s="115">
        <f t="shared" si="44"/>
        <v>3</v>
      </c>
      <c r="J73" s="115">
        <f t="shared" si="45"/>
        <v>16</v>
      </c>
    </row>
    <row r="74" spans="1:14" ht="12" customHeight="1" thickBot="1">
      <c r="A74" s="110" t="s">
        <v>145</v>
      </c>
      <c r="B74" s="120"/>
      <c r="C74" s="120"/>
      <c r="D74" s="120">
        <f t="shared" si="41"/>
        <v>0</v>
      </c>
      <c r="E74" s="120"/>
      <c r="F74" s="120"/>
      <c r="G74" s="120">
        <f t="shared" si="42"/>
        <v>0</v>
      </c>
      <c r="H74" s="111">
        <f t="shared" si="43"/>
        <v>0</v>
      </c>
      <c r="I74" s="111">
        <f t="shared" si="44"/>
        <v>0</v>
      </c>
      <c r="J74" s="111">
        <f t="shared" si="45"/>
        <v>0</v>
      </c>
    </row>
    <row r="75" spans="1:14" ht="12" customHeight="1" thickBot="1">
      <c r="A75" s="112" t="s">
        <v>331</v>
      </c>
      <c r="B75" s="113"/>
      <c r="C75" s="113"/>
      <c r="D75" s="114">
        <f t="shared" si="41"/>
        <v>0</v>
      </c>
      <c r="E75" s="114">
        <v>13</v>
      </c>
      <c r="F75" s="113">
        <v>19</v>
      </c>
      <c r="G75" s="114">
        <f t="shared" si="42"/>
        <v>32</v>
      </c>
      <c r="H75" s="115">
        <f t="shared" si="43"/>
        <v>13</v>
      </c>
      <c r="I75" s="115">
        <f t="shared" si="44"/>
        <v>19</v>
      </c>
      <c r="J75" s="115">
        <f t="shared" si="45"/>
        <v>32</v>
      </c>
    </row>
    <row r="76" spans="1:14" ht="12" customHeight="1" thickBot="1">
      <c r="A76" s="116" t="s">
        <v>15</v>
      </c>
      <c r="B76" s="117">
        <f t="shared" ref="B76:J76" si="46">SUM(B70:B75)</f>
        <v>0</v>
      </c>
      <c r="C76" s="117">
        <f t="shared" si="46"/>
        <v>0</v>
      </c>
      <c r="D76" s="117">
        <f t="shared" si="46"/>
        <v>0</v>
      </c>
      <c r="E76" s="117">
        <f t="shared" si="46"/>
        <v>26</v>
      </c>
      <c r="F76" s="117">
        <f t="shared" si="46"/>
        <v>22</v>
      </c>
      <c r="G76" s="117">
        <f t="shared" si="46"/>
        <v>48</v>
      </c>
      <c r="H76" s="118">
        <f t="shared" si="46"/>
        <v>26</v>
      </c>
      <c r="I76" s="118">
        <f t="shared" si="46"/>
        <v>22</v>
      </c>
      <c r="J76" s="118">
        <f t="shared" si="46"/>
        <v>48</v>
      </c>
      <c r="N76" s="42">
        <v>1358</v>
      </c>
    </row>
    <row r="77" spans="1:14" ht="12" customHeight="1" thickBot="1">
      <c r="A77" s="285" t="s">
        <v>742</v>
      </c>
      <c r="N77" s="42">
        <v>535</v>
      </c>
    </row>
    <row r="78" spans="1:14" ht="12" customHeight="1" thickBot="1">
      <c r="A78" s="110" t="s">
        <v>104</v>
      </c>
      <c r="B78" s="120"/>
      <c r="C78" s="120"/>
      <c r="D78" s="120">
        <f t="shared" ref="D78:D83" si="47">SUM(B78:C78)</f>
        <v>0</v>
      </c>
      <c r="E78" s="120">
        <v>25</v>
      </c>
      <c r="F78" s="120">
        <v>3</v>
      </c>
      <c r="G78" s="120">
        <f t="shared" ref="G78:G83" si="48">SUM(E78:F78)</f>
        <v>28</v>
      </c>
      <c r="H78" s="111">
        <f t="shared" ref="H78:H83" si="49">B78+E78</f>
        <v>25</v>
      </c>
      <c r="I78" s="111">
        <f t="shared" ref="I78:I83" si="50">C78+F78</f>
        <v>3</v>
      </c>
      <c r="J78" s="111">
        <f t="shared" ref="J78:J83" si="51">I78+H78</f>
        <v>28</v>
      </c>
    </row>
    <row r="79" spans="1:14" ht="12" customHeight="1" thickBot="1">
      <c r="A79" s="112" t="s">
        <v>144</v>
      </c>
      <c r="B79" s="113"/>
      <c r="C79" s="113"/>
      <c r="D79" s="114">
        <f t="shared" si="47"/>
        <v>0</v>
      </c>
      <c r="E79" s="114">
        <v>22</v>
      </c>
      <c r="F79" s="113">
        <v>3</v>
      </c>
      <c r="G79" s="114">
        <f t="shared" si="48"/>
        <v>25</v>
      </c>
      <c r="H79" s="115">
        <f t="shared" si="49"/>
        <v>22</v>
      </c>
      <c r="I79" s="115">
        <f t="shared" si="50"/>
        <v>3</v>
      </c>
      <c r="J79" s="115">
        <f t="shared" si="51"/>
        <v>25</v>
      </c>
    </row>
    <row r="80" spans="1:14" ht="12" customHeight="1" thickBot="1">
      <c r="A80" s="110" t="s">
        <v>105</v>
      </c>
      <c r="B80" s="120">
        <v>3</v>
      </c>
      <c r="C80" s="120">
        <v>1</v>
      </c>
      <c r="D80" s="120">
        <f t="shared" si="47"/>
        <v>4</v>
      </c>
      <c r="E80" s="120">
        <v>33</v>
      </c>
      <c r="F80" s="120">
        <v>8</v>
      </c>
      <c r="G80" s="120">
        <f t="shared" si="48"/>
        <v>41</v>
      </c>
      <c r="H80" s="111">
        <f t="shared" si="49"/>
        <v>36</v>
      </c>
      <c r="I80" s="111">
        <f t="shared" si="50"/>
        <v>9</v>
      </c>
      <c r="J80" s="111">
        <f t="shared" si="51"/>
        <v>45</v>
      </c>
    </row>
    <row r="81" spans="1:14" ht="12" customHeight="1" thickBot="1">
      <c r="A81" s="112" t="s">
        <v>143</v>
      </c>
      <c r="B81" s="113"/>
      <c r="C81" s="113">
        <v>1</v>
      </c>
      <c r="D81" s="114">
        <f t="shared" si="47"/>
        <v>1</v>
      </c>
      <c r="E81" s="114"/>
      <c r="F81" s="113"/>
      <c r="G81" s="114">
        <f t="shared" si="48"/>
        <v>0</v>
      </c>
      <c r="H81" s="115">
        <f t="shared" si="49"/>
        <v>0</v>
      </c>
      <c r="I81" s="115">
        <f t="shared" si="50"/>
        <v>1</v>
      </c>
      <c r="J81" s="115">
        <f t="shared" si="51"/>
        <v>1</v>
      </c>
    </row>
    <row r="82" spans="1:14" ht="12" customHeight="1" thickBot="1">
      <c r="A82" s="110" t="s">
        <v>145</v>
      </c>
      <c r="B82" s="120"/>
      <c r="C82" s="120"/>
      <c r="D82" s="120">
        <f t="shared" si="47"/>
        <v>0</v>
      </c>
      <c r="E82" s="120"/>
      <c r="F82" s="120"/>
      <c r="G82" s="120">
        <f t="shared" si="48"/>
        <v>0</v>
      </c>
      <c r="H82" s="111">
        <f t="shared" si="49"/>
        <v>0</v>
      </c>
      <c r="I82" s="111">
        <f t="shared" si="50"/>
        <v>0</v>
      </c>
      <c r="J82" s="111">
        <f t="shared" si="51"/>
        <v>0</v>
      </c>
    </row>
    <row r="83" spans="1:14" ht="12" customHeight="1" thickBot="1">
      <c r="A83" s="112" t="s">
        <v>331</v>
      </c>
      <c r="B83" s="113">
        <v>31</v>
      </c>
      <c r="C83" s="113">
        <v>54</v>
      </c>
      <c r="D83" s="114">
        <f t="shared" si="47"/>
        <v>85</v>
      </c>
      <c r="E83" s="114">
        <v>67</v>
      </c>
      <c r="F83" s="113">
        <v>66</v>
      </c>
      <c r="G83" s="114">
        <f t="shared" si="48"/>
        <v>133</v>
      </c>
      <c r="H83" s="115">
        <f t="shared" si="49"/>
        <v>98</v>
      </c>
      <c r="I83" s="115">
        <f t="shared" si="50"/>
        <v>120</v>
      </c>
      <c r="J83" s="115">
        <f t="shared" si="51"/>
        <v>218</v>
      </c>
    </row>
    <row r="84" spans="1:14" ht="12" customHeight="1" thickBot="1">
      <c r="A84" s="116" t="s">
        <v>15</v>
      </c>
      <c r="B84" s="117">
        <f t="shared" ref="B84:J84" si="52">SUM(B78:B83)</f>
        <v>34</v>
      </c>
      <c r="C84" s="117">
        <f t="shared" si="52"/>
        <v>56</v>
      </c>
      <c r="D84" s="117">
        <f t="shared" si="52"/>
        <v>90</v>
      </c>
      <c r="E84" s="117">
        <f t="shared" si="52"/>
        <v>147</v>
      </c>
      <c r="F84" s="117">
        <f t="shared" si="52"/>
        <v>80</v>
      </c>
      <c r="G84" s="117">
        <f t="shared" si="52"/>
        <v>227</v>
      </c>
      <c r="H84" s="118">
        <f t="shared" si="52"/>
        <v>181</v>
      </c>
      <c r="I84" s="118">
        <f t="shared" si="52"/>
        <v>136</v>
      </c>
      <c r="J84" s="118">
        <f t="shared" si="52"/>
        <v>317</v>
      </c>
    </row>
    <row r="85" spans="1:14" ht="12" customHeight="1" thickBot="1">
      <c r="A85" s="285" t="s">
        <v>1332</v>
      </c>
    </row>
    <row r="86" spans="1:14" ht="12" customHeight="1" thickBot="1">
      <c r="A86" s="110" t="s">
        <v>104</v>
      </c>
      <c r="B86" s="120"/>
      <c r="C86" s="120"/>
      <c r="D86" s="120">
        <f t="shared" ref="D86:D91" si="53">SUM(B86:C86)</f>
        <v>0</v>
      </c>
      <c r="E86" s="120"/>
      <c r="F86" s="120"/>
      <c r="G86" s="120">
        <f t="shared" ref="G86:G91" si="54">SUM(E86:F86)</f>
        <v>0</v>
      </c>
      <c r="H86" s="111">
        <f t="shared" ref="H86:H91" si="55">B86+E86</f>
        <v>0</v>
      </c>
      <c r="I86" s="111">
        <f t="shared" ref="I86:I91" si="56">C86+F86</f>
        <v>0</v>
      </c>
      <c r="J86" s="111">
        <f t="shared" ref="J86:J91" si="57">I86+H86</f>
        <v>0</v>
      </c>
    </row>
    <row r="87" spans="1:14" ht="12" customHeight="1" thickBot="1">
      <c r="A87" s="112" t="s">
        <v>144</v>
      </c>
      <c r="B87" s="113"/>
      <c r="C87" s="113"/>
      <c r="D87" s="114">
        <f t="shared" si="53"/>
        <v>0</v>
      </c>
      <c r="E87" s="114"/>
      <c r="F87" s="113"/>
      <c r="G87" s="114">
        <f t="shared" si="54"/>
        <v>0</v>
      </c>
      <c r="H87" s="115">
        <f t="shared" si="55"/>
        <v>0</v>
      </c>
      <c r="I87" s="115">
        <f t="shared" si="56"/>
        <v>0</v>
      </c>
      <c r="J87" s="115">
        <f t="shared" si="57"/>
        <v>0</v>
      </c>
    </row>
    <row r="88" spans="1:14" ht="12" customHeight="1" thickBot="1">
      <c r="A88" s="110" t="s">
        <v>105</v>
      </c>
      <c r="B88" s="120"/>
      <c r="C88" s="120"/>
      <c r="D88" s="120">
        <f t="shared" si="53"/>
        <v>0</v>
      </c>
      <c r="E88" s="120"/>
      <c r="F88" s="120"/>
      <c r="G88" s="120">
        <f t="shared" si="54"/>
        <v>0</v>
      </c>
      <c r="H88" s="111">
        <f t="shared" si="55"/>
        <v>0</v>
      </c>
      <c r="I88" s="111">
        <f t="shared" si="56"/>
        <v>0</v>
      </c>
      <c r="J88" s="111">
        <f t="shared" si="57"/>
        <v>0</v>
      </c>
    </row>
    <row r="89" spans="1:14" ht="12" customHeight="1" thickBot="1">
      <c r="A89" s="112" t="s">
        <v>143</v>
      </c>
      <c r="B89" s="113"/>
      <c r="C89" s="113"/>
      <c r="D89" s="114">
        <f t="shared" si="53"/>
        <v>0</v>
      </c>
      <c r="E89" s="114">
        <v>4</v>
      </c>
      <c r="F89" s="113">
        <v>4</v>
      </c>
      <c r="G89" s="114">
        <f t="shared" si="54"/>
        <v>8</v>
      </c>
      <c r="H89" s="115">
        <f t="shared" si="55"/>
        <v>4</v>
      </c>
      <c r="I89" s="115">
        <f t="shared" si="56"/>
        <v>4</v>
      </c>
      <c r="J89" s="115">
        <f t="shared" si="57"/>
        <v>8</v>
      </c>
    </row>
    <row r="90" spans="1:14" ht="12" customHeight="1" thickBot="1">
      <c r="A90" s="110" t="s">
        <v>145</v>
      </c>
      <c r="B90" s="120"/>
      <c r="C90" s="120"/>
      <c r="D90" s="120">
        <f t="shared" si="53"/>
        <v>0</v>
      </c>
      <c r="E90" s="120"/>
      <c r="F90" s="120"/>
      <c r="G90" s="120">
        <f t="shared" si="54"/>
        <v>0</v>
      </c>
      <c r="H90" s="111">
        <f t="shared" si="55"/>
        <v>0</v>
      </c>
      <c r="I90" s="111">
        <f t="shared" si="56"/>
        <v>0</v>
      </c>
      <c r="J90" s="111">
        <f t="shared" si="57"/>
        <v>0</v>
      </c>
    </row>
    <row r="91" spans="1:14" ht="12" customHeight="1" thickBot="1">
      <c r="A91" s="112" t="s">
        <v>331</v>
      </c>
      <c r="B91" s="113"/>
      <c r="C91" s="113"/>
      <c r="D91" s="114">
        <f t="shared" si="53"/>
        <v>0</v>
      </c>
      <c r="E91" s="114">
        <v>4</v>
      </c>
      <c r="F91" s="113">
        <v>4</v>
      </c>
      <c r="G91" s="114">
        <f t="shared" si="54"/>
        <v>8</v>
      </c>
      <c r="H91" s="115">
        <f t="shared" si="55"/>
        <v>4</v>
      </c>
      <c r="I91" s="115">
        <f t="shared" si="56"/>
        <v>4</v>
      </c>
      <c r="J91" s="115">
        <f t="shared" si="57"/>
        <v>8</v>
      </c>
    </row>
    <row r="92" spans="1:14" ht="12" customHeight="1" thickBot="1">
      <c r="A92" s="116" t="s">
        <v>15</v>
      </c>
      <c r="B92" s="117">
        <f t="shared" ref="B92:J92" si="58">SUM(B86:B91)</f>
        <v>0</v>
      </c>
      <c r="C92" s="117">
        <f t="shared" si="58"/>
        <v>0</v>
      </c>
      <c r="D92" s="117">
        <f t="shared" si="58"/>
        <v>0</v>
      </c>
      <c r="E92" s="117">
        <f t="shared" si="58"/>
        <v>8</v>
      </c>
      <c r="F92" s="117">
        <f t="shared" si="58"/>
        <v>8</v>
      </c>
      <c r="G92" s="117">
        <f t="shared" si="58"/>
        <v>16</v>
      </c>
      <c r="H92" s="118">
        <f t="shared" si="58"/>
        <v>8</v>
      </c>
      <c r="I92" s="118">
        <f t="shared" si="58"/>
        <v>8</v>
      </c>
      <c r="J92" s="118">
        <f t="shared" si="58"/>
        <v>16</v>
      </c>
    </row>
    <row r="93" spans="1:14" ht="12" customHeight="1" thickBot="1">
      <c r="A93" s="285" t="s">
        <v>1333</v>
      </c>
    </row>
    <row r="94" spans="1:14" ht="12" customHeight="1" thickBot="1">
      <c r="A94" s="110" t="s">
        <v>104</v>
      </c>
      <c r="B94" s="120"/>
      <c r="C94" s="120"/>
      <c r="D94" s="120">
        <f t="shared" ref="D94:D99" si="59">SUM(B94:C94)</f>
        <v>0</v>
      </c>
      <c r="E94" s="120">
        <v>1</v>
      </c>
      <c r="F94" s="120">
        <v>1</v>
      </c>
      <c r="G94" s="120">
        <f t="shared" ref="G94:G99" si="60">SUM(E94:F94)</f>
        <v>2</v>
      </c>
      <c r="H94" s="111">
        <f t="shared" ref="H94:H99" si="61">B94+E94</f>
        <v>1</v>
      </c>
      <c r="I94" s="111">
        <f t="shared" ref="I94:I99" si="62">C94+F94</f>
        <v>1</v>
      </c>
      <c r="J94" s="111">
        <f t="shared" ref="J94:J99" si="63">I94+H94</f>
        <v>2</v>
      </c>
    </row>
    <row r="95" spans="1:14" ht="12" customHeight="1" thickBot="1">
      <c r="A95" s="112" t="s">
        <v>144</v>
      </c>
      <c r="B95" s="113"/>
      <c r="C95" s="113"/>
      <c r="D95" s="114">
        <f t="shared" si="59"/>
        <v>0</v>
      </c>
      <c r="E95" s="114"/>
      <c r="F95" s="113"/>
      <c r="G95" s="114">
        <f t="shared" si="60"/>
        <v>0</v>
      </c>
      <c r="H95" s="115">
        <f t="shared" si="61"/>
        <v>0</v>
      </c>
      <c r="I95" s="115">
        <f t="shared" si="62"/>
        <v>0</v>
      </c>
      <c r="J95" s="115">
        <f t="shared" si="63"/>
        <v>0</v>
      </c>
      <c r="N95" s="42">
        <v>506</v>
      </c>
    </row>
    <row r="96" spans="1:14" ht="12" customHeight="1" thickBot="1">
      <c r="A96" s="110" t="s">
        <v>105</v>
      </c>
      <c r="B96" s="120"/>
      <c r="C96" s="120"/>
      <c r="D96" s="120">
        <f t="shared" si="59"/>
        <v>0</v>
      </c>
      <c r="E96" s="120"/>
      <c r="F96" s="120">
        <v>0</v>
      </c>
      <c r="G96" s="120">
        <f t="shared" si="60"/>
        <v>0</v>
      </c>
      <c r="H96" s="111">
        <f t="shared" si="61"/>
        <v>0</v>
      </c>
      <c r="I96" s="111">
        <f t="shared" si="62"/>
        <v>0</v>
      </c>
      <c r="J96" s="111">
        <f t="shared" si="63"/>
        <v>0</v>
      </c>
    </row>
    <row r="97" spans="1:14" ht="12" customHeight="1" thickBot="1">
      <c r="A97" s="112" t="s">
        <v>143</v>
      </c>
      <c r="B97" s="113"/>
      <c r="C97" s="113"/>
      <c r="D97" s="114">
        <f t="shared" si="59"/>
        <v>0</v>
      </c>
      <c r="E97" s="114">
        <v>1</v>
      </c>
      <c r="F97" s="113">
        <v>0</v>
      </c>
      <c r="G97" s="114">
        <f t="shared" si="60"/>
        <v>1</v>
      </c>
      <c r="H97" s="115">
        <f t="shared" si="61"/>
        <v>1</v>
      </c>
      <c r="I97" s="115">
        <f t="shared" si="62"/>
        <v>0</v>
      </c>
      <c r="J97" s="115">
        <f t="shared" si="63"/>
        <v>1</v>
      </c>
    </row>
    <row r="98" spans="1:14" ht="12" customHeight="1" thickBot="1">
      <c r="A98" s="110" t="s">
        <v>145</v>
      </c>
      <c r="B98" s="120"/>
      <c r="C98" s="120"/>
      <c r="D98" s="120">
        <f t="shared" si="59"/>
        <v>0</v>
      </c>
      <c r="E98" s="120"/>
      <c r="F98" s="120"/>
      <c r="G98" s="120">
        <f t="shared" si="60"/>
        <v>0</v>
      </c>
      <c r="H98" s="111">
        <f t="shared" si="61"/>
        <v>0</v>
      </c>
      <c r="I98" s="111">
        <f t="shared" si="62"/>
        <v>0</v>
      </c>
      <c r="J98" s="111">
        <f t="shared" si="63"/>
        <v>0</v>
      </c>
    </row>
    <row r="99" spans="1:14" ht="12" customHeight="1" thickBot="1">
      <c r="A99" s="112" t="s">
        <v>331</v>
      </c>
      <c r="B99" s="113">
        <v>5</v>
      </c>
      <c r="C99" s="113"/>
      <c r="D99" s="114">
        <f t="shared" si="59"/>
        <v>5</v>
      </c>
      <c r="E99" s="114">
        <v>5</v>
      </c>
      <c r="F99" s="113">
        <v>7</v>
      </c>
      <c r="G99" s="114">
        <f t="shared" si="60"/>
        <v>12</v>
      </c>
      <c r="H99" s="115">
        <f t="shared" si="61"/>
        <v>10</v>
      </c>
      <c r="I99" s="115">
        <f t="shared" si="62"/>
        <v>7</v>
      </c>
      <c r="J99" s="115">
        <f t="shared" si="63"/>
        <v>17</v>
      </c>
    </row>
    <row r="100" spans="1:14" ht="12" customHeight="1" thickBot="1">
      <c r="A100" s="116" t="s">
        <v>15</v>
      </c>
      <c r="B100" s="117">
        <f t="shared" ref="B100:J100" si="64">SUM(B94:B99)</f>
        <v>5</v>
      </c>
      <c r="C100" s="117">
        <f t="shared" si="64"/>
        <v>0</v>
      </c>
      <c r="D100" s="117">
        <f t="shared" si="64"/>
        <v>5</v>
      </c>
      <c r="E100" s="117">
        <f t="shared" si="64"/>
        <v>7</v>
      </c>
      <c r="F100" s="117">
        <f t="shared" si="64"/>
        <v>8</v>
      </c>
      <c r="G100" s="117">
        <f t="shared" si="64"/>
        <v>15</v>
      </c>
      <c r="H100" s="118">
        <f t="shared" si="64"/>
        <v>12</v>
      </c>
      <c r="I100" s="118">
        <f t="shared" si="64"/>
        <v>8</v>
      </c>
      <c r="J100" s="118">
        <f t="shared" si="64"/>
        <v>20</v>
      </c>
    </row>
    <row r="101" spans="1:14" ht="12" customHeight="1" thickBot="1">
      <c r="A101" s="291" t="s">
        <v>998</v>
      </c>
    </row>
    <row r="102" spans="1:14" ht="12" customHeight="1" thickBot="1">
      <c r="A102" s="110" t="s">
        <v>104</v>
      </c>
      <c r="B102" s="120">
        <f>SUM(B20+B29+B37+B45+B53+B62+B70+B78+B86+B94)</f>
        <v>0</v>
      </c>
      <c r="C102" s="120">
        <f>SUM(C20+C29+C37+C45+C53+C62+C70+C78+C86+C94)</f>
        <v>0</v>
      </c>
      <c r="D102" s="120">
        <f t="shared" ref="D102:D107" si="65">SUM(B102:C102)</f>
        <v>0</v>
      </c>
      <c r="E102" s="120">
        <f>SUM(E20+E29+E37+E45+E53+E62+E70+E78+E86+E94)</f>
        <v>66</v>
      </c>
      <c r="F102" s="120">
        <f>SUM(F20+F29+F37+F45+F53+F62+F70+F78+F86+F94)</f>
        <v>19</v>
      </c>
      <c r="G102" s="120">
        <f t="shared" ref="G102:G107" si="66">SUM(E102:F102)</f>
        <v>85</v>
      </c>
      <c r="H102" s="111">
        <f t="shared" ref="H102:H107" si="67">B102+E102</f>
        <v>66</v>
      </c>
      <c r="I102" s="111">
        <f t="shared" ref="I102:I107" si="68">C102+F102</f>
        <v>19</v>
      </c>
      <c r="J102" s="111">
        <f t="shared" ref="J102:J107" si="69">I102+H102</f>
        <v>85</v>
      </c>
      <c r="N102" s="42">
        <v>643</v>
      </c>
    </row>
    <row r="103" spans="1:14" ht="12" customHeight="1" thickBot="1">
      <c r="A103" s="112" t="s">
        <v>144</v>
      </c>
      <c r="B103" s="120">
        <f t="shared" ref="B103:C107" si="70">SUM(B21+B30+B38+B46+B54+B63+B71+B79+B87+B95)</f>
        <v>0</v>
      </c>
      <c r="C103" s="120">
        <f t="shared" si="70"/>
        <v>0</v>
      </c>
      <c r="D103" s="114">
        <f t="shared" si="65"/>
        <v>0</v>
      </c>
      <c r="E103" s="120">
        <f t="shared" ref="E103:F103" si="71">SUM(E21+E30+E38+E46+E54+E63+E71+E79+E87+E95)</f>
        <v>24</v>
      </c>
      <c r="F103" s="120">
        <f t="shared" si="71"/>
        <v>5</v>
      </c>
      <c r="G103" s="114">
        <f t="shared" si="66"/>
        <v>29</v>
      </c>
      <c r="H103" s="115">
        <f t="shared" si="67"/>
        <v>24</v>
      </c>
      <c r="I103" s="115">
        <f t="shared" si="68"/>
        <v>5</v>
      </c>
      <c r="J103" s="115">
        <f t="shared" si="69"/>
        <v>29</v>
      </c>
      <c r="N103" s="42">
        <v>398</v>
      </c>
    </row>
    <row r="104" spans="1:14" ht="12" customHeight="1" thickBot="1">
      <c r="A104" s="110" t="s">
        <v>105</v>
      </c>
      <c r="B104" s="120">
        <f t="shared" si="70"/>
        <v>3</v>
      </c>
      <c r="C104" s="120">
        <f t="shared" si="70"/>
        <v>1</v>
      </c>
      <c r="D104" s="120">
        <f t="shared" si="65"/>
        <v>4</v>
      </c>
      <c r="E104" s="120">
        <f t="shared" ref="E104:F104" si="72">SUM(E22+E31+E39+E47+E55+E64+E72+E80+E88+E96)</f>
        <v>40</v>
      </c>
      <c r="F104" s="120">
        <f t="shared" si="72"/>
        <v>13</v>
      </c>
      <c r="G104" s="120">
        <f t="shared" si="66"/>
        <v>53</v>
      </c>
      <c r="H104" s="111">
        <f t="shared" si="67"/>
        <v>43</v>
      </c>
      <c r="I104" s="111">
        <f t="shared" si="68"/>
        <v>14</v>
      </c>
      <c r="J104" s="111">
        <f t="shared" si="69"/>
        <v>57</v>
      </c>
      <c r="N104" s="42">
        <v>9</v>
      </c>
    </row>
    <row r="105" spans="1:14" ht="12" customHeight="1" thickBot="1">
      <c r="A105" s="112" t="s">
        <v>143</v>
      </c>
      <c r="B105" s="120">
        <f t="shared" si="70"/>
        <v>0</v>
      </c>
      <c r="C105" s="120">
        <f t="shared" si="70"/>
        <v>2</v>
      </c>
      <c r="D105" s="114">
        <f t="shared" si="65"/>
        <v>2</v>
      </c>
      <c r="E105" s="120">
        <f t="shared" ref="E105:F105" si="73">SUM(E23+E32+E40+E48+E56+E65+E73+E81+E89+E97)</f>
        <v>202</v>
      </c>
      <c r="F105" s="120">
        <f t="shared" si="73"/>
        <v>140</v>
      </c>
      <c r="G105" s="114">
        <f t="shared" si="66"/>
        <v>342</v>
      </c>
      <c r="H105" s="115">
        <f t="shared" si="67"/>
        <v>202</v>
      </c>
      <c r="I105" s="115">
        <f t="shared" si="68"/>
        <v>142</v>
      </c>
      <c r="J105" s="115">
        <f t="shared" si="69"/>
        <v>344</v>
      </c>
      <c r="N105" s="42">
        <v>27</v>
      </c>
    </row>
    <row r="106" spans="1:14" ht="12" customHeight="1" thickBot="1">
      <c r="A106" s="110" t="s">
        <v>145</v>
      </c>
      <c r="B106" s="120">
        <f t="shared" si="70"/>
        <v>1</v>
      </c>
      <c r="C106" s="120">
        <f t="shared" si="70"/>
        <v>0</v>
      </c>
      <c r="D106" s="120">
        <f t="shared" si="65"/>
        <v>1</v>
      </c>
      <c r="E106" s="120">
        <f t="shared" ref="E106:F106" si="74">SUM(E24+E33+E41+E49+E57+E66+E74+E82+E90+E98)</f>
        <v>9</v>
      </c>
      <c r="F106" s="120">
        <f t="shared" si="74"/>
        <v>3</v>
      </c>
      <c r="G106" s="120">
        <f t="shared" si="66"/>
        <v>12</v>
      </c>
      <c r="H106" s="111">
        <f t="shared" si="67"/>
        <v>10</v>
      </c>
      <c r="I106" s="111">
        <f t="shared" si="68"/>
        <v>3</v>
      </c>
      <c r="J106" s="111">
        <f t="shared" si="69"/>
        <v>13</v>
      </c>
    </row>
    <row r="107" spans="1:14" ht="12" customHeight="1" thickBot="1">
      <c r="A107" s="112" t="s">
        <v>331</v>
      </c>
      <c r="B107" s="120">
        <f t="shared" si="70"/>
        <v>48</v>
      </c>
      <c r="C107" s="120">
        <f t="shared" si="70"/>
        <v>69</v>
      </c>
      <c r="D107" s="114">
        <f t="shared" si="65"/>
        <v>117</v>
      </c>
      <c r="E107" s="120">
        <f t="shared" ref="E107:F107" si="75">SUM(E25+E34+E42+E50+E58+E67+E75+E83+E91+E99)</f>
        <v>215</v>
      </c>
      <c r="F107" s="120">
        <f t="shared" si="75"/>
        <v>257</v>
      </c>
      <c r="G107" s="114">
        <f t="shared" si="66"/>
        <v>472</v>
      </c>
      <c r="H107" s="115">
        <f t="shared" si="67"/>
        <v>263</v>
      </c>
      <c r="I107" s="115">
        <f t="shared" si="68"/>
        <v>326</v>
      </c>
      <c r="J107" s="115">
        <f t="shared" si="69"/>
        <v>589</v>
      </c>
    </row>
    <row r="108" spans="1:14" ht="12" customHeight="1" thickBot="1">
      <c r="A108" s="116" t="s">
        <v>15</v>
      </c>
      <c r="B108" s="117">
        <f t="shared" ref="B108:J108" si="76">SUM(B102:B107)</f>
        <v>52</v>
      </c>
      <c r="C108" s="117">
        <f t="shared" si="76"/>
        <v>72</v>
      </c>
      <c r="D108" s="117">
        <f t="shared" si="76"/>
        <v>124</v>
      </c>
      <c r="E108" s="117">
        <f t="shared" si="76"/>
        <v>556</v>
      </c>
      <c r="F108" s="117">
        <f t="shared" si="76"/>
        <v>437</v>
      </c>
      <c r="G108" s="117">
        <f t="shared" si="76"/>
        <v>993</v>
      </c>
      <c r="H108" s="118">
        <f t="shared" si="76"/>
        <v>608</v>
      </c>
      <c r="I108" s="118">
        <f t="shared" si="76"/>
        <v>509</v>
      </c>
      <c r="J108" s="118">
        <f t="shared" si="76"/>
        <v>1117</v>
      </c>
    </row>
    <row r="109" spans="1:14" ht="12" customHeight="1"/>
    <row r="110" spans="1:14" ht="12" customHeight="1" thickBot="1">
      <c r="A110" s="119" t="s">
        <v>340</v>
      </c>
      <c r="B110"/>
      <c r="C110"/>
      <c r="D110"/>
      <c r="E110"/>
      <c r="F110"/>
      <c r="G110"/>
      <c r="H110"/>
      <c r="I110"/>
      <c r="J110"/>
    </row>
    <row r="111" spans="1:14" ht="12" customHeight="1" thickBot="1">
      <c r="A111" s="110" t="s">
        <v>104</v>
      </c>
      <c r="B111" s="120">
        <v>1</v>
      </c>
      <c r="C111" s="120">
        <v>0</v>
      </c>
      <c r="D111" s="120">
        <f t="shared" ref="D111:D116" si="77">SUM(B111:C111)</f>
        <v>1</v>
      </c>
      <c r="E111" s="120">
        <v>97</v>
      </c>
      <c r="F111" s="120">
        <v>10</v>
      </c>
      <c r="G111" s="120">
        <f t="shared" ref="G111:G116" si="78">SUM(E111:F111)</f>
        <v>107</v>
      </c>
      <c r="H111" s="111">
        <f t="shared" ref="H111:H116" si="79">B111+E111</f>
        <v>98</v>
      </c>
      <c r="I111" s="111">
        <f t="shared" ref="I111:I116" si="80">C111+F111</f>
        <v>10</v>
      </c>
      <c r="J111" s="111">
        <f t="shared" ref="J111:J116" si="81">I111+H111</f>
        <v>108</v>
      </c>
    </row>
    <row r="112" spans="1:14" ht="12" customHeight="1" thickBot="1">
      <c r="A112" s="112" t="s">
        <v>144</v>
      </c>
      <c r="B112" s="113">
        <v>0</v>
      </c>
      <c r="C112" s="113">
        <v>0</v>
      </c>
      <c r="D112" s="114">
        <f t="shared" si="77"/>
        <v>0</v>
      </c>
      <c r="E112" s="114">
        <v>79</v>
      </c>
      <c r="F112" s="113">
        <v>28</v>
      </c>
      <c r="G112" s="114">
        <f t="shared" si="78"/>
        <v>107</v>
      </c>
      <c r="H112" s="115">
        <f t="shared" si="79"/>
        <v>79</v>
      </c>
      <c r="I112" s="115">
        <f t="shared" si="80"/>
        <v>28</v>
      </c>
      <c r="J112" s="115">
        <f t="shared" si="81"/>
        <v>107</v>
      </c>
    </row>
    <row r="113" spans="1:10" ht="12" customHeight="1" thickBot="1">
      <c r="A113" s="110" t="s">
        <v>105</v>
      </c>
      <c r="B113" s="120">
        <v>3</v>
      </c>
      <c r="C113" s="120">
        <v>2</v>
      </c>
      <c r="D113" s="120">
        <f t="shared" si="77"/>
        <v>5</v>
      </c>
      <c r="E113" s="120">
        <v>65</v>
      </c>
      <c r="F113" s="120">
        <v>49</v>
      </c>
      <c r="G113" s="120">
        <f t="shared" si="78"/>
        <v>114</v>
      </c>
      <c r="H113" s="111">
        <f t="shared" si="79"/>
        <v>68</v>
      </c>
      <c r="I113" s="111">
        <f t="shared" si="80"/>
        <v>51</v>
      </c>
      <c r="J113" s="111">
        <f t="shared" si="81"/>
        <v>119</v>
      </c>
    </row>
    <row r="114" spans="1:10" ht="12" customHeight="1" thickBot="1">
      <c r="A114" s="112" t="s">
        <v>143</v>
      </c>
      <c r="B114" s="113">
        <v>0</v>
      </c>
      <c r="C114" s="113">
        <v>0</v>
      </c>
      <c r="D114" s="114">
        <f t="shared" si="77"/>
        <v>0</v>
      </c>
      <c r="E114" s="114">
        <v>26</v>
      </c>
      <c r="F114" s="113">
        <v>22</v>
      </c>
      <c r="G114" s="114">
        <f t="shared" si="78"/>
        <v>48</v>
      </c>
      <c r="H114" s="115">
        <f t="shared" si="79"/>
        <v>26</v>
      </c>
      <c r="I114" s="115">
        <f t="shared" si="80"/>
        <v>22</v>
      </c>
      <c r="J114" s="115">
        <f t="shared" si="81"/>
        <v>48</v>
      </c>
    </row>
    <row r="115" spans="1:10" ht="12" customHeight="1" thickBot="1">
      <c r="A115" s="110" t="s">
        <v>145</v>
      </c>
      <c r="B115" s="120">
        <v>0</v>
      </c>
      <c r="C115" s="120">
        <v>1</v>
      </c>
      <c r="D115" s="120">
        <f t="shared" si="77"/>
        <v>1</v>
      </c>
      <c r="E115" s="120">
        <v>9</v>
      </c>
      <c r="F115" s="120">
        <v>14</v>
      </c>
      <c r="G115" s="120">
        <f t="shared" si="78"/>
        <v>23</v>
      </c>
      <c r="H115" s="111">
        <f t="shared" si="79"/>
        <v>9</v>
      </c>
      <c r="I115" s="111">
        <f t="shared" si="80"/>
        <v>15</v>
      </c>
      <c r="J115" s="111">
        <f t="shared" si="81"/>
        <v>24</v>
      </c>
    </row>
    <row r="116" spans="1:10" ht="12" customHeight="1" thickBot="1">
      <c r="A116" s="112" t="s">
        <v>331</v>
      </c>
      <c r="B116" s="113">
        <v>1</v>
      </c>
      <c r="C116" s="113">
        <v>9</v>
      </c>
      <c r="D116" s="114">
        <f t="shared" si="77"/>
        <v>10</v>
      </c>
      <c r="E116" s="114">
        <v>187</v>
      </c>
      <c r="F116" s="113">
        <v>330</v>
      </c>
      <c r="G116" s="114">
        <f t="shared" si="78"/>
        <v>517</v>
      </c>
      <c r="H116" s="115">
        <f t="shared" si="79"/>
        <v>188</v>
      </c>
      <c r="I116" s="115">
        <f t="shared" si="80"/>
        <v>339</v>
      </c>
      <c r="J116" s="115">
        <f t="shared" si="81"/>
        <v>527</v>
      </c>
    </row>
    <row r="117" spans="1:10" ht="12" customHeight="1" thickBot="1">
      <c r="A117" s="116" t="s">
        <v>15</v>
      </c>
      <c r="B117" s="117">
        <f t="shared" ref="B117:J117" si="82">SUM(B111:B116)</f>
        <v>5</v>
      </c>
      <c r="C117" s="117">
        <f t="shared" si="82"/>
        <v>12</v>
      </c>
      <c r="D117" s="117">
        <f t="shared" si="82"/>
        <v>17</v>
      </c>
      <c r="E117" s="117">
        <f t="shared" si="82"/>
        <v>463</v>
      </c>
      <c r="F117" s="117">
        <f t="shared" si="82"/>
        <v>453</v>
      </c>
      <c r="G117" s="117">
        <f t="shared" si="82"/>
        <v>916</v>
      </c>
      <c r="H117" s="118">
        <f t="shared" si="82"/>
        <v>468</v>
      </c>
      <c r="I117" s="118">
        <f t="shared" si="82"/>
        <v>465</v>
      </c>
      <c r="J117" s="118">
        <f t="shared" si="82"/>
        <v>933</v>
      </c>
    </row>
    <row r="118" spans="1:10" ht="12" customHeight="1"/>
    <row r="119" spans="1:10" ht="12" customHeight="1" thickBot="1">
      <c r="A119" s="236" t="s">
        <v>239</v>
      </c>
      <c r="B119"/>
      <c r="C119"/>
      <c r="D119"/>
      <c r="E119"/>
      <c r="F119"/>
      <c r="G119"/>
      <c r="H119"/>
      <c r="I119"/>
      <c r="J119"/>
    </row>
    <row r="120" spans="1:10" ht="12" customHeight="1" thickBot="1">
      <c r="A120" s="110" t="s">
        <v>104</v>
      </c>
      <c r="B120" s="120"/>
      <c r="C120" s="120"/>
      <c r="D120" s="120">
        <f t="shared" ref="D120:D125" si="83">SUM(B120:C120)</f>
        <v>0</v>
      </c>
      <c r="E120" s="120"/>
      <c r="F120" s="120"/>
      <c r="G120" s="120">
        <f t="shared" ref="G120:G125" si="84">SUM(E120:F120)</f>
        <v>0</v>
      </c>
      <c r="H120" s="111">
        <f t="shared" ref="H120:H125" si="85">B120+E120</f>
        <v>0</v>
      </c>
      <c r="I120" s="111">
        <f t="shared" ref="I120:I125" si="86">C120+F120</f>
        <v>0</v>
      </c>
      <c r="J120" s="111">
        <f t="shared" ref="J120:J125" si="87">I120+H120</f>
        <v>0</v>
      </c>
    </row>
    <row r="121" spans="1:10" ht="12" customHeight="1" thickBot="1">
      <c r="A121" s="112" t="s">
        <v>144</v>
      </c>
      <c r="B121" s="113"/>
      <c r="C121" s="113"/>
      <c r="D121" s="114">
        <f t="shared" si="83"/>
        <v>0</v>
      </c>
      <c r="E121" s="114"/>
      <c r="F121" s="113"/>
      <c r="G121" s="114">
        <f t="shared" si="84"/>
        <v>0</v>
      </c>
      <c r="H121" s="115">
        <f t="shared" si="85"/>
        <v>0</v>
      </c>
      <c r="I121" s="115">
        <f t="shared" si="86"/>
        <v>0</v>
      </c>
      <c r="J121" s="115">
        <f t="shared" si="87"/>
        <v>0</v>
      </c>
    </row>
    <row r="122" spans="1:10" ht="12" customHeight="1" thickBot="1">
      <c r="A122" s="110" t="s">
        <v>105</v>
      </c>
      <c r="B122" s="120"/>
      <c r="C122" s="120"/>
      <c r="D122" s="120">
        <f t="shared" si="83"/>
        <v>0</v>
      </c>
      <c r="E122" s="120"/>
      <c r="F122" s="120"/>
      <c r="G122" s="120">
        <f t="shared" si="84"/>
        <v>0</v>
      </c>
      <c r="H122" s="111">
        <f t="shared" si="85"/>
        <v>0</v>
      </c>
      <c r="I122" s="111">
        <f t="shared" si="86"/>
        <v>0</v>
      </c>
      <c r="J122" s="111">
        <f t="shared" si="87"/>
        <v>0</v>
      </c>
    </row>
    <row r="123" spans="1:10" ht="12" customHeight="1" thickBot="1">
      <c r="A123" s="112" t="s">
        <v>143</v>
      </c>
      <c r="B123" s="113"/>
      <c r="C123" s="113"/>
      <c r="D123" s="114">
        <f t="shared" si="83"/>
        <v>0</v>
      </c>
      <c r="E123" s="114"/>
      <c r="F123" s="113"/>
      <c r="G123" s="114">
        <f t="shared" si="84"/>
        <v>0</v>
      </c>
      <c r="H123" s="115">
        <f t="shared" si="85"/>
        <v>0</v>
      </c>
      <c r="I123" s="115">
        <f t="shared" si="86"/>
        <v>0</v>
      </c>
      <c r="J123" s="115">
        <f t="shared" si="87"/>
        <v>0</v>
      </c>
    </row>
    <row r="124" spans="1:10" ht="12" customHeight="1" thickBot="1">
      <c r="A124" s="110" t="s">
        <v>145</v>
      </c>
      <c r="B124" s="120"/>
      <c r="C124" s="120"/>
      <c r="D124" s="120">
        <f t="shared" si="83"/>
        <v>0</v>
      </c>
      <c r="E124" s="120"/>
      <c r="F124" s="120"/>
      <c r="G124" s="120">
        <f t="shared" si="84"/>
        <v>0</v>
      </c>
      <c r="H124" s="111">
        <f t="shared" si="85"/>
        <v>0</v>
      </c>
      <c r="I124" s="111">
        <f t="shared" si="86"/>
        <v>0</v>
      </c>
      <c r="J124" s="111">
        <f t="shared" si="87"/>
        <v>0</v>
      </c>
    </row>
    <row r="125" spans="1:10" ht="12" customHeight="1" thickBot="1">
      <c r="A125" s="112" t="s">
        <v>331</v>
      </c>
      <c r="B125" s="113"/>
      <c r="C125" s="113"/>
      <c r="D125" s="114">
        <f t="shared" si="83"/>
        <v>0</v>
      </c>
      <c r="E125" s="114"/>
      <c r="F125" s="113"/>
      <c r="G125" s="114">
        <f t="shared" si="84"/>
        <v>0</v>
      </c>
      <c r="H125" s="115">
        <f t="shared" si="85"/>
        <v>0</v>
      </c>
      <c r="I125" s="115">
        <f t="shared" si="86"/>
        <v>0</v>
      </c>
      <c r="J125" s="115">
        <f t="shared" si="87"/>
        <v>0</v>
      </c>
    </row>
    <row r="126" spans="1:10" ht="12" customHeight="1" thickBot="1">
      <c r="A126" s="116" t="s">
        <v>15</v>
      </c>
      <c r="B126" s="117">
        <f t="shared" ref="B126:J126" si="88">SUM(B120:B125)</f>
        <v>0</v>
      </c>
      <c r="C126" s="117">
        <f t="shared" si="88"/>
        <v>0</v>
      </c>
      <c r="D126" s="117">
        <f t="shared" si="88"/>
        <v>0</v>
      </c>
      <c r="E126" s="117">
        <f t="shared" si="88"/>
        <v>0</v>
      </c>
      <c r="F126" s="117">
        <f t="shared" si="88"/>
        <v>0</v>
      </c>
      <c r="G126" s="117">
        <f t="shared" si="88"/>
        <v>0</v>
      </c>
      <c r="H126" s="118">
        <f t="shared" si="88"/>
        <v>0</v>
      </c>
      <c r="I126" s="118">
        <f t="shared" si="88"/>
        <v>0</v>
      </c>
      <c r="J126" s="118">
        <f t="shared" si="88"/>
        <v>0</v>
      </c>
    </row>
    <row r="127" spans="1:10" ht="12" customHeight="1"/>
    <row r="128" spans="1:10" ht="12" customHeight="1"/>
    <row r="129" spans="1:10" ht="12" customHeight="1" thickBot="1">
      <c r="A129" s="119" t="s">
        <v>15</v>
      </c>
      <c r="B129"/>
      <c r="C129"/>
      <c r="D129"/>
      <c r="E129"/>
      <c r="F129"/>
      <c r="G129"/>
      <c r="H129"/>
      <c r="I129"/>
      <c r="J129"/>
    </row>
    <row r="130" spans="1:10" ht="12" customHeight="1" thickBot="1">
      <c r="A130" s="110" t="s">
        <v>104</v>
      </c>
      <c r="B130" s="120">
        <f>SUM(B102+B111+B120)</f>
        <v>1</v>
      </c>
      <c r="C130" s="120">
        <f>SUM(C102+C111+C120)</f>
        <v>0</v>
      </c>
      <c r="D130" s="120">
        <f t="shared" ref="D130:D135" si="89">SUM(B130:C130)</f>
        <v>1</v>
      </c>
      <c r="E130" s="120">
        <f t="shared" ref="E130:F130" si="90">SUM(E102+E111+E120)</f>
        <v>163</v>
      </c>
      <c r="F130" s="120">
        <f t="shared" si="90"/>
        <v>29</v>
      </c>
      <c r="G130" s="120">
        <f t="shared" ref="G130:G135" si="91">SUM(E130:F130)</f>
        <v>192</v>
      </c>
      <c r="H130" s="120">
        <f t="shared" ref="H130:I130" si="92">SUM(H102+H111+H120)</f>
        <v>164</v>
      </c>
      <c r="I130" s="120">
        <f t="shared" si="92"/>
        <v>29</v>
      </c>
      <c r="J130" s="111">
        <f t="shared" ref="J130:J135" si="93">I130+H130</f>
        <v>193</v>
      </c>
    </row>
    <row r="131" spans="1:10" ht="12" customHeight="1" thickBot="1">
      <c r="A131" s="112" t="s">
        <v>144</v>
      </c>
      <c r="B131" s="120">
        <f t="shared" ref="B131:C131" si="94">SUM(B103+B112+B121)</f>
        <v>0</v>
      </c>
      <c r="C131" s="120">
        <f t="shared" si="94"/>
        <v>0</v>
      </c>
      <c r="D131" s="114">
        <f t="shared" si="89"/>
        <v>0</v>
      </c>
      <c r="E131" s="120">
        <f t="shared" ref="E131:F131" si="95">SUM(E103+E112+E121)</f>
        <v>103</v>
      </c>
      <c r="F131" s="120">
        <f t="shared" si="95"/>
        <v>33</v>
      </c>
      <c r="G131" s="114">
        <f t="shared" si="91"/>
        <v>136</v>
      </c>
      <c r="H131" s="120">
        <f t="shared" ref="H131:I131" si="96">SUM(H103+H112+H121)</f>
        <v>103</v>
      </c>
      <c r="I131" s="120">
        <f t="shared" si="96"/>
        <v>33</v>
      </c>
      <c r="J131" s="115">
        <f t="shared" si="93"/>
        <v>136</v>
      </c>
    </row>
    <row r="132" spans="1:10" ht="12" customHeight="1" thickBot="1">
      <c r="A132" s="110" t="s">
        <v>105</v>
      </c>
      <c r="B132" s="120">
        <f t="shared" ref="B132:C132" si="97">SUM(B104+B113+B122)</f>
        <v>6</v>
      </c>
      <c r="C132" s="120">
        <f t="shared" si="97"/>
        <v>3</v>
      </c>
      <c r="D132" s="120">
        <f t="shared" si="89"/>
        <v>9</v>
      </c>
      <c r="E132" s="120">
        <f t="shared" ref="E132:F132" si="98">SUM(E104+E113+E122)</f>
        <v>105</v>
      </c>
      <c r="F132" s="120">
        <f t="shared" si="98"/>
        <v>62</v>
      </c>
      <c r="G132" s="120">
        <f t="shared" si="91"/>
        <v>167</v>
      </c>
      <c r="H132" s="120">
        <f t="shared" ref="H132:I132" si="99">SUM(H104+H113+H122)</f>
        <v>111</v>
      </c>
      <c r="I132" s="120">
        <f t="shared" si="99"/>
        <v>65</v>
      </c>
      <c r="J132" s="111">
        <f t="shared" si="93"/>
        <v>176</v>
      </c>
    </row>
    <row r="133" spans="1:10" ht="12" customHeight="1" thickBot="1">
      <c r="A133" s="112" t="s">
        <v>143</v>
      </c>
      <c r="B133" s="120">
        <f t="shared" ref="B133:C133" si="100">SUM(B105+B114+B123)</f>
        <v>0</v>
      </c>
      <c r="C133" s="120">
        <f t="shared" si="100"/>
        <v>2</v>
      </c>
      <c r="D133" s="114">
        <f t="shared" si="89"/>
        <v>2</v>
      </c>
      <c r="E133" s="120">
        <f t="shared" ref="E133:F133" si="101">SUM(E105+E114+E123)</f>
        <v>228</v>
      </c>
      <c r="F133" s="120">
        <f t="shared" si="101"/>
        <v>162</v>
      </c>
      <c r="G133" s="114">
        <f t="shared" si="91"/>
        <v>390</v>
      </c>
      <c r="H133" s="120">
        <f t="shared" ref="H133:I133" si="102">SUM(H105+H114+H123)</f>
        <v>228</v>
      </c>
      <c r="I133" s="120">
        <f t="shared" si="102"/>
        <v>164</v>
      </c>
      <c r="J133" s="115">
        <f t="shared" si="93"/>
        <v>392</v>
      </c>
    </row>
    <row r="134" spans="1:10" ht="12" customHeight="1" thickBot="1">
      <c r="A134" s="110" t="s">
        <v>145</v>
      </c>
      <c r="B134" s="120">
        <f t="shared" ref="B134:C134" si="103">SUM(B106+B115+B124)</f>
        <v>1</v>
      </c>
      <c r="C134" s="120">
        <f t="shared" si="103"/>
        <v>1</v>
      </c>
      <c r="D134" s="120">
        <f t="shared" si="89"/>
        <v>2</v>
      </c>
      <c r="E134" s="120">
        <f t="shared" ref="E134:F134" si="104">SUM(E106+E115+E124)</f>
        <v>18</v>
      </c>
      <c r="F134" s="120">
        <f t="shared" si="104"/>
        <v>17</v>
      </c>
      <c r="G134" s="120">
        <f t="shared" si="91"/>
        <v>35</v>
      </c>
      <c r="H134" s="120">
        <f t="shared" ref="H134:I134" si="105">SUM(H106+H115+H124)</f>
        <v>19</v>
      </c>
      <c r="I134" s="120">
        <f t="shared" si="105"/>
        <v>18</v>
      </c>
      <c r="J134" s="111">
        <f t="shared" si="93"/>
        <v>37</v>
      </c>
    </row>
    <row r="135" spans="1:10" ht="12" customHeight="1" thickBot="1">
      <c r="A135" s="112" t="s">
        <v>331</v>
      </c>
      <c r="B135" s="120">
        <f t="shared" ref="B135:C135" si="106">SUM(B107+B116+B125)</f>
        <v>49</v>
      </c>
      <c r="C135" s="120">
        <f t="shared" si="106"/>
        <v>78</v>
      </c>
      <c r="D135" s="114">
        <f t="shared" si="89"/>
        <v>127</v>
      </c>
      <c r="E135" s="120">
        <f t="shared" ref="E135:F135" si="107">SUM(E107+E116+E125)</f>
        <v>402</v>
      </c>
      <c r="F135" s="120">
        <f t="shared" si="107"/>
        <v>587</v>
      </c>
      <c r="G135" s="114">
        <f t="shared" si="91"/>
        <v>989</v>
      </c>
      <c r="H135" s="120">
        <f t="shared" ref="H135:I135" si="108">SUM(H107+H116+H125)</f>
        <v>451</v>
      </c>
      <c r="I135" s="120">
        <f t="shared" si="108"/>
        <v>665</v>
      </c>
      <c r="J135" s="115">
        <f t="shared" si="93"/>
        <v>1116</v>
      </c>
    </row>
    <row r="136" spans="1:10" ht="12" customHeight="1" thickBot="1">
      <c r="A136" s="116" t="s">
        <v>15</v>
      </c>
      <c r="B136" s="117">
        <f t="shared" ref="B136:J136" si="109">SUM(B130:B135)</f>
        <v>57</v>
      </c>
      <c r="C136" s="117">
        <f t="shared" si="109"/>
        <v>84</v>
      </c>
      <c r="D136" s="117">
        <f t="shared" si="109"/>
        <v>141</v>
      </c>
      <c r="E136" s="117">
        <f t="shared" si="109"/>
        <v>1019</v>
      </c>
      <c r="F136" s="117">
        <f t="shared" si="109"/>
        <v>890</v>
      </c>
      <c r="G136" s="117">
        <f t="shared" si="109"/>
        <v>1909</v>
      </c>
      <c r="H136" s="118">
        <f t="shared" si="109"/>
        <v>1076</v>
      </c>
      <c r="I136" s="118">
        <f t="shared" si="109"/>
        <v>974</v>
      </c>
      <c r="J136" s="118">
        <f t="shared" si="109"/>
        <v>2050</v>
      </c>
    </row>
    <row r="137" spans="1:10" ht="12" customHeight="1"/>
    <row r="138" spans="1:10" ht="12" customHeight="1"/>
    <row r="139" spans="1:10" ht="12" customHeight="1"/>
    <row r="140" spans="1:10" ht="12" customHeight="1"/>
    <row r="141" spans="1:10" ht="12" customHeight="1" thickBot="1">
      <c r="A141" s="286" t="s">
        <v>238</v>
      </c>
    </row>
    <row r="142" spans="1:10" ht="12" customHeight="1" thickBot="1">
      <c r="A142" s="110" t="s">
        <v>104</v>
      </c>
      <c r="B142" s="120"/>
      <c r="C142" s="120"/>
      <c r="D142" s="114">
        <f t="shared" ref="D142:D147" si="110">SUM(B142:C142)</f>
        <v>0</v>
      </c>
      <c r="E142" s="120">
        <v>13</v>
      </c>
      <c r="F142" s="120">
        <v>2</v>
      </c>
      <c r="G142" s="120">
        <f t="shared" ref="G142:G147" si="111">SUM(E142:F142)</f>
        <v>15</v>
      </c>
      <c r="H142" s="111">
        <f t="shared" ref="H142:H147" si="112">B142+E142</f>
        <v>13</v>
      </c>
      <c r="I142" s="111">
        <f t="shared" ref="I142:I147" si="113">C142+F142</f>
        <v>2</v>
      </c>
      <c r="J142" s="111">
        <f t="shared" ref="J142:J147" si="114">I142+H142</f>
        <v>15</v>
      </c>
    </row>
    <row r="143" spans="1:10" ht="12" customHeight="1" thickBot="1">
      <c r="A143" s="112" t="s">
        <v>144</v>
      </c>
      <c r="B143" s="113"/>
      <c r="C143" s="113"/>
      <c r="D143" s="114">
        <f t="shared" si="110"/>
        <v>0</v>
      </c>
      <c r="E143" s="114">
        <v>17</v>
      </c>
      <c r="F143" s="113">
        <v>4</v>
      </c>
      <c r="G143" s="114">
        <f t="shared" si="111"/>
        <v>21</v>
      </c>
      <c r="H143" s="115">
        <f t="shared" si="112"/>
        <v>17</v>
      </c>
      <c r="I143" s="115">
        <f t="shared" si="113"/>
        <v>4</v>
      </c>
      <c r="J143" s="115">
        <f t="shared" si="114"/>
        <v>21</v>
      </c>
    </row>
    <row r="144" spans="1:10" ht="12" customHeight="1" thickBot="1">
      <c r="A144" s="110" t="s">
        <v>105</v>
      </c>
      <c r="B144" s="120"/>
      <c r="C144" s="120"/>
      <c r="D144" s="114">
        <f t="shared" si="110"/>
        <v>0</v>
      </c>
      <c r="E144" s="120">
        <v>12</v>
      </c>
      <c r="F144" s="120">
        <v>10</v>
      </c>
      <c r="G144" s="120">
        <f t="shared" si="111"/>
        <v>22</v>
      </c>
      <c r="H144" s="111">
        <f t="shared" si="112"/>
        <v>12</v>
      </c>
      <c r="I144" s="111">
        <f t="shared" si="113"/>
        <v>10</v>
      </c>
      <c r="J144" s="111">
        <f t="shared" si="114"/>
        <v>22</v>
      </c>
    </row>
    <row r="145" spans="1:10" ht="12" customHeight="1" thickBot="1">
      <c r="A145" s="112" t="s">
        <v>143</v>
      </c>
      <c r="B145" s="113"/>
      <c r="C145" s="113"/>
      <c r="D145" s="114">
        <f t="shared" si="110"/>
        <v>0</v>
      </c>
      <c r="E145" s="114">
        <v>1</v>
      </c>
      <c r="F145" s="113">
        <v>1</v>
      </c>
      <c r="G145" s="114">
        <f t="shared" si="111"/>
        <v>2</v>
      </c>
      <c r="H145" s="115">
        <f t="shared" si="112"/>
        <v>1</v>
      </c>
      <c r="I145" s="115">
        <f t="shared" si="113"/>
        <v>1</v>
      </c>
      <c r="J145" s="115">
        <f t="shared" si="114"/>
        <v>2</v>
      </c>
    </row>
    <row r="146" spans="1:10" ht="12" customHeight="1" thickBot="1">
      <c r="A146" s="110" t="s">
        <v>145</v>
      </c>
      <c r="B146" s="120"/>
      <c r="C146" s="120"/>
      <c r="D146" s="114">
        <f t="shared" si="110"/>
        <v>0</v>
      </c>
      <c r="E146" s="120">
        <v>4</v>
      </c>
      <c r="F146" s="120">
        <v>8</v>
      </c>
      <c r="G146" s="120">
        <f t="shared" si="111"/>
        <v>12</v>
      </c>
      <c r="H146" s="111">
        <f t="shared" si="112"/>
        <v>4</v>
      </c>
      <c r="I146" s="111">
        <f t="shared" si="113"/>
        <v>8</v>
      </c>
      <c r="J146" s="111">
        <f t="shared" si="114"/>
        <v>12</v>
      </c>
    </row>
    <row r="147" spans="1:10" ht="12" customHeight="1" thickBot="1">
      <c r="A147" s="112" t="s">
        <v>331</v>
      </c>
      <c r="B147" s="113"/>
      <c r="C147" s="113"/>
      <c r="D147" s="114">
        <f t="shared" si="110"/>
        <v>0</v>
      </c>
      <c r="E147" s="114"/>
      <c r="F147" s="113"/>
      <c r="G147" s="114">
        <f t="shared" si="111"/>
        <v>0</v>
      </c>
      <c r="H147" s="115">
        <f t="shared" si="112"/>
        <v>0</v>
      </c>
      <c r="I147" s="115">
        <f t="shared" si="113"/>
        <v>0</v>
      </c>
      <c r="J147" s="115">
        <f t="shared" si="114"/>
        <v>0</v>
      </c>
    </row>
    <row r="148" spans="1:10" ht="12" customHeight="1" thickBot="1">
      <c r="A148" s="116" t="s">
        <v>15</v>
      </c>
      <c r="B148" s="117">
        <f t="shared" ref="B148:J148" si="115">SUM(B142:B147)</f>
        <v>0</v>
      </c>
      <c r="C148" s="117">
        <f t="shared" si="115"/>
        <v>0</v>
      </c>
      <c r="D148" s="117">
        <f t="shared" si="115"/>
        <v>0</v>
      </c>
      <c r="E148" s="117">
        <f t="shared" si="115"/>
        <v>47</v>
      </c>
      <c r="F148" s="117">
        <f t="shared" si="115"/>
        <v>25</v>
      </c>
      <c r="G148" s="117">
        <f t="shared" si="115"/>
        <v>72</v>
      </c>
      <c r="H148" s="118">
        <f t="shared" si="115"/>
        <v>47</v>
      </c>
      <c r="I148" s="118">
        <f t="shared" si="115"/>
        <v>25</v>
      </c>
      <c r="J148" s="118">
        <f t="shared" si="115"/>
        <v>72</v>
      </c>
    </row>
    <row r="149" spans="1:10" ht="12" customHeight="1"/>
    <row r="150" spans="1:10" ht="12" customHeight="1" thickBot="1">
      <c r="A150" s="286" t="s">
        <v>239</v>
      </c>
      <c r="B150"/>
      <c r="C150"/>
      <c r="D150"/>
      <c r="E150"/>
      <c r="F150"/>
      <c r="G150"/>
      <c r="H150"/>
      <c r="I150"/>
      <c r="J150"/>
    </row>
    <row r="151" spans="1:10" ht="12" customHeight="1" thickBot="1">
      <c r="A151" s="110" t="s">
        <v>104</v>
      </c>
      <c r="B151" s="120"/>
      <c r="C151" s="120"/>
      <c r="D151" s="114">
        <f t="shared" ref="D151:D156" si="116">SUM(B151:C151)</f>
        <v>0</v>
      </c>
      <c r="E151" s="120"/>
      <c r="F151" s="120"/>
      <c r="G151" s="120">
        <f t="shared" ref="G151:G156" si="117">SUM(E151:F151)</f>
        <v>0</v>
      </c>
      <c r="H151" s="111">
        <f t="shared" ref="H151:H156" si="118">B151+E151</f>
        <v>0</v>
      </c>
      <c r="I151" s="111">
        <f t="shared" ref="I151:I156" si="119">C151+F151</f>
        <v>0</v>
      </c>
      <c r="J151" s="111">
        <f t="shared" ref="J151:J156" si="120">I151+H151</f>
        <v>0</v>
      </c>
    </row>
    <row r="152" spans="1:10" ht="12" customHeight="1" thickBot="1">
      <c r="A152" s="112" t="s">
        <v>144</v>
      </c>
      <c r="B152" s="113"/>
      <c r="C152" s="113"/>
      <c r="D152" s="114">
        <f t="shared" si="116"/>
        <v>0</v>
      </c>
      <c r="E152" s="114"/>
      <c r="F152" s="113"/>
      <c r="G152" s="114">
        <f t="shared" si="117"/>
        <v>0</v>
      </c>
      <c r="H152" s="115">
        <f t="shared" si="118"/>
        <v>0</v>
      </c>
      <c r="I152" s="115">
        <f t="shared" si="119"/>
        <v>0</v>
      </c>
      <c r="J152" s="115">
        <f t="shared" si="120"/>
        <v>0</v>
      </c>
    </row>
    <row r="153" spans="1:10" ht="12" customHeight="1" thickBot="1">
      <c r="A153" s="110" t="s">
        <v>105</v>
      </c>
      <c r="B153" s="120"/>
      <c r="C153" s="120"/>
      <c r="D153" s="114">
        <f t="shared" si="116"/>
        <v>0</v>
      </c>
      <c r="E153" s="120"/>
      <c r="F153" s="120"/>
      <c r="G153" s="120">
        <f t="shared" si="117"/>
        <v>0</v>
      </c>
      <c r="H153" s="111">
        <f t="shared" si="118"/>
        <v>0</v>
      </c>
      <c r="I153" s="111">
        <f t="shared" si="119"/>
        <v>0</v>
      </c>
      <c r="J153" s="111">
        <f t="shared" si="120"/>
        <v>0</v>
      </c>
    </row>
    <row r="154" spans="1:10" ht="12" customHeight="1" thickBot="1">
      <c r="A154" s="112" t="s">
        <v>143</v>
      </c>
      <c r="B154" s="113"/>
      <c r="C154" s="113"/>
      <c r="D154" s="114">
        <f t="shared" si="116"/>
        <v>0</v>
      </c>
      <c r="E154" s="114"/>
      <c r="F154" s="113"/>
      <c r="G154" s="114">
        <f t="shared" si="117"/>
        <v>0</v>
      </c>
      <c r="H154" s="115">
        <f t="shared" si="118"/>
        <v>0</v>
      </c>
      <c r="I154" s="115">
        <f t="shared" si="119"/>
        <v>0</v>
      </c>
      <c r="J154" s="115">
        <f t="shared" si="120"/>
        <v>0</v>
      </c>
    </row>
    <row r="155" spans="1:10" ht="12" customHeight="1" thickBot="1">
      <c r="A155" s="110" t="s">
        <v>145</v>
      </c>
      <c r="B155" s="120"/>
      <c r="C155" s="120"/>
      <c r="D155" s="114">
        <f t="shared" si="116"/>
        <v>0</v>
      </c>
      <c r="E155" s="120"/>
      <c r="F155" s="120"/>
      <c r="G155" s="120">
        <f t="shared" si="117"/>
        <v>0</v>
      </c>
      <c r="H155" s="111">
        <f t="shared" si="118"/>
        <v>0</v>
      </c>
      <c r="I155" s="111">
        <f t="shared" si="119"/>
        <v>0</v>
      </c>
      <c r="J155" s="111">
        <f t="shared" si="120"/>
        <v>0</v>
      </c>
    </row>
    <row r="156" spans="1:10" ht="12" customHeight="1" thickBot="1">
      <c r="A156" s="112" t="s">
        <v>331</v>
      </c>
      <c r="B156" s="113"/>
      <c r="C156" s="113"/>
      <c r="D156" s="114">
        <f t="shared" si="116"/>
        <v>0</v>
      </c>
      <c r="E156" s="114"/>
      <c r="F156" s="113"/>
      <c r="G156" s="114">
        <f t="shared" si="117"/>
        <v>0</v>
      </c>
      <c r="H156" s="115">
        <f t="shared" si="118"/>
        <v>0</v>
      </c>
      <c r="I156" s="115">
        <f t="shared" si="119"/>
        <v>0</v>
      </c>
      <c r="J156" s="115">
        <f t="shared" si="120"/>
        <v>0</v>
      </c>
    </row>
    <row r="157" spans="1:10" ht="12" customHeight="1" thickBot="1">
      <c r="A157" s="116" t="s">
        <v>15</v>
      </c>
      <c r="B157" s="117">
        <f t="shared" ref="B157:J157" si="121">SUM(B151:B156)</f>
        <v>0</v>
      </c>
      <c r="C157" s="117">
        <f t="shared" si="121"/>
        <v>0</v>
      </c>
      <c r="D157" s="117">
        <f t="shared" si="121"/>
        <v>0</v>
      </c>
      <c r="E157" s="117">
        <f t="shared" si="121"/>
        <v>0</v>
      </c>
      <c r="F157" s="117">
        <f t="shared" si="121"/>
        <v>0</v>
      </c>
      <c r="G157" s="117">
        <f t="shared" si="121"/>
        <v>0</v>
      </c>
      <c r="H157" s="118">
        <f t="shared" si="121"/>
        <v>0</v>
      </c>
      <c r="I157" s="118">
        <f t="shared" si="121"/>
        <v>0</v>
      </c>
      <c r="J157" s="118">
        <f t="shared" si="121"/>
        <v>0</v>
      </c>
    </row>
    <row r="158" spans="1:10" ht="12" customHeight="1"/>
    <row r="159" spans="1:10" ht="12" customHeight="1" thickBot="1">
      <c r="A159" s="286" t="s">
        <v>237</v>
      </c>
    </row>
    <row r="160" spans="1:10" ht="12" customHeight="1" thickBot="1">
      <c r="A160" s="110" t="s">
        <v>104</v>
      </c>
      <c r="B160" s="120"/>
      <c r="C160" s="120"/>
      <c r="D160" s="114">
        <f t="shared" ref="D160:D165" si="122">SUM(B160:C160)</f>
        <v>0</v>
      </c>
      <c r="E160" s="120">
        <v>12</v>
      </c>
      <c r="F160" s="120">
        <v>2</v>
      </c>
      <c r="G160" s="120">
        <f t="shared" ref="G160:G165" si="123">SUM(E160:F160)</f>
        <v>14</v>
      </c>
      <c r="H160" s="111">
        <f t="shared" ref="H160:H165" si="124">B160+E160</f>
        <v>12</v>
      </c>
      <c r="I160" s="111">
        <f t="shared" ref="I160:I165" si="125">C160+F160</f>
        <v>2</v>
      </c>
      <c r="J160" s="111">
        <f t="shared" ref="J160:J165" si="126">I160+H160</f>
        <v>14</v>
      </c>
    </row>
    <row r="161" spans="1:10" ht="12" customHeight="1" thickBot="1">
      <c r="A161" s="112" t="s">
        <v>144</v>
      </c>
      <c r="B161" s="113"/>
      <c r="C161" s="113"/>
      <c r="D161" s="114">
        <f t="shared" si="122"/>
        <v>0</v>
      </c>
      <c r="E161" s="114">
        <v>12</v>
      </c>
      <c r="F161" s="113">
        <v>5</v>
      </c>
      <c r="G161" s="114">
        <f t="shared" si="123"/>
        <v>17</v>
      </c>
      <c r="H161" s="115">
        <f t="shared" si="124"/>
        <v>12</v>
      </c>
      <c r="I161" s="115">
        <f t="shared" si="125"/>
        <v>5</v>
      </c>
      <c r="J161" s="115">
        <f t="shared" si="126"/>
        <v>17</v>
      </c>
    </row>
    <row r="162" spans="1:10" ht="12" customHeight="1" thickBot="1">
      <c r="A162" s="110" t="s">
        <v>105</v>
      </c>
      <c r="B162" s="120"/>
      <c r="C162" s="120"/>
      <c r="D162" s="114">
        <f t="shared" si="122"/>
        <v>0</v>
      </c>
      <c r="E162" s="120">
        <v>7</v>
      </c>
      <c r="F162" s="120">
        <v>4</v>
      </c>
      <c r="G162" s="120">
        <f t="shared" si="123"/>
        <v>11</v>
      </c>
      <c r="H162" s="111">
        <f t="shared" si="124"/>
        <v>7</v>
      </c>
      <c r="I162" s="111">
        <f t="shared" si="125"/>
        <v>4</v>
      </c>
      <c r="J162" s="111">
        <f t="shared" si="126"/>
        <v>11</v>
      </c>
    </row>
    <row r="163" spans="1:10" ht="12" customHeight="1" thickBot="1">
      <c r="A163" s="112" t="s">
        <v>143</v>
      </c>
      <c r="B163" s="113"/>
      <c r="C163" s="113"/>
      <c r="D163" s="114">
        <f t="shared" si="122"/>
        <v>0</v>
      </c>
      <c r="E163" s="114">
        <v>2</v>
      </c>
      <c r="F163" s="113">
        <v>0</v>
      </c>
      <c r="G163" s="114">
        <f t="shared" si="123"/>
        <v>2</v>
      </c>
      <c r="H163" s="115">
        <f t="shared" si="124"/>
        <v>2</v>
      </c>
      <c r="I163" s="115">
        <f t="shared" si="125"/>
        <v>0</v>
      </c>
      <c r="J163" s="115">
        <f t="shared" si="126"/>
        <v>2</v>
      </c>
    </row>
    <row r="164" spans="1:10" ht="12" customHeight="1" thickBot="1">
      <c r="A164" s="110" t="s">
        <v>145</v>
      </c>
      <c r="B164" s="120"/>
      <c r="C164" s="120"/>
      <c r="D164" s="114">
        <f t="shared" si="122"/>
        <v>0</v>
      </c>
      <c r="E164" s="120"/>
      <c r="F164" s="120"/>
      <c r="G164" s="120">
        <f t="shared" si="123"/>
        <v>0</v>
      </c>
      <c r="H164" s="111">
        <f t="shared" si="124"/>
        <v>0</v>
      </c>
      <c r="I164" s="111">
        <f t="shared" si="125"/>
        <v>0</v>
      </c>
      <c r="J164" s="111">
        <f t="shared" si="126"/>
        <v>0</v>
      </c>
    </row>
    <row r="165" spans="1:10" ht="12" customHeight="1" thickBot="1">
      <c r="A165" s="112" t="s">
        <v>331</v>
      </c>
      <c r="B165" s="113"/>
      <c r="C165" s="113"/>
      <c r="D165" s="114">
        <f t="shared" si="122"/>
        <v>0</v>
      </c>
      <c r="E165" s="114"/>
      <c r="F165" s="113"/>
      <c r="G165" s="114">
        <f t="shared" si="123"/>
        <v>0</v>
      </c>
      <c r="H165" s="115">
        <f t="shared" si="124"/>
        <v>0</v>
      </c>
      <c r="I165" s="115">
        <f t="shared" si="125"/>
        <v>0</v>
      </c>
      <c r="J165" s="115">
        <f t="shared" si="126"/>
        <v>0</v>
      </c>
    </row>
    <row r="166" spans="1:10" ht="12" customHeight="1" thickBot="1">
      <c r="A166" s="116" t="s">
        <v>15</v>
      </c>
      <c r="B166" s="117">
        <f t="shared" ref="B166:J166" si="127">SUM(B160:B165)</f>
        <v>0</v>
      </c>
      <c r="C166" s="117">
        <f t="shared" si="127"/>
        <v>0</v>
      </c>
      <c r="D166" s="117">
        <f t="shared" si="127"/>
        <v>0</v>
      </c>
      <c r="E166" s="117">
        <f t="shared" si="127"/>
        <v>33</v>
      </c>
      <c r="F166" s="117">
        <f t="shared" si="127"/>
        <v>11</v>
      </c>
      <c r="G166" s="117">
        <f t="shared" si="127"/>
        <v>44</v>
      </c>
      <c r="H166" s="118">
        <f t="shared" si="127"/>
        <v>33</v>
      </c>
      <c r="I166" s="118">
        <f t="shared" si="127"/>
        <v>11</v>
      </c>
      <c r="J166" s="118">
        <f t="shared" si="127"/>
        <v>44</v>
      </c>
    </row>
    <row r="167" spans="1:10" ht="12" customHeight="1"/>
    <row r="168" spans="1:10" ht="12" customHeight="1" thickBot="1">
      <c r="A168" s="286" t="s">
        <v>506</v>
      </c>
    </row>
    <row r="169" spans="1:10" ht="12" customHeight="1" thickBot="1">
      <c r="A169" s="110" t="s">
        <v>104</v>
      </c>
      <c r="B169" s="120"/>
      <c r="C169" s="120"/>
      <c r="D169" s="114">
        <f t="shared" ref="D169:D174" si="128">SUM(B169:C169)</f>
        <v>0</v>
      </c>
      <c r="E169" s="120">
        <v>2</v>
      </c>
      <c r="F169" s="120">
        <v>0</v>
      </c>
      <c r="G169" s="120">
        <f t="shared" ref="G169:G174" si="129">SUM(E169:F169)</f>
        <v>2</v>
      </c>
      <c r="H169" s="111">
        <f t="shared" ref="H169:H174" si="130">B169+E169</f>
        <v>2</v>
      </c>
      <c r="I169" s="111">
        <f t="shared" ref="I169:I174" si="131">C169+F169</f>
        <v>0</v>
      </c>
      <c r="J169" s="111">
        <f t="shared" ref="J169:J174" si="132">I169+H169</f>
        <v>2</v>
      </c>
    </row>
    <row r="170" spans="1:10" ht="12" customHeight="1" thickBot="1">
      <c r="A170" s="112" t="s">
        <v>144</v>
      </c>
      <c r="B170" s="113"/>
      <c r="C170" s="113"/>
      <c r="D170" s="114">
        <f t="shared" si="128"/>
        <v>0</v>
      </c>
      <c r="E170" s="114">
        <v>1</v>
      </c>
      <c r="F170" s="120"/>
      <c r="G170" s="114">
        <f t="shared" si="129"/>
        <v>1</v>
      </c>
      <c r="H170" s="115">
        <f t="shared" si="130"/>
        <v>1</v>
      </c>
      <c r="I170" s="115">
        <f t="shared" si="131"/>
        <v>0</v>
      </c>
      <c r="J170" s="115">
        <f t="shared" si="132"/>
        <v>1</v>
      </c>
    </row>
    <row r="171" spans="1:10" ht="12" customHeight="1" thickBot="1">
      <c r="A171" s="110" t="s">
        <v>105</v>
      </c>
      <c r="B171" s="120"/>
      <c r="C171" s="120"/>
      <c r="D171" s="114">
        <f t="shared" si="128"/>
        <v>0</v>
      </c>
      <c r="E171" s="114"/>
      <c r="F171" s="120"/>
      <c r="G171" s="120">
        <f t="shared" si="129"/>
        <v>0</v>
      </c>
      <c r="H171" s="111">
        <f t="shared" si="130"/>
        <v>0</v>
      </c>
      <c r="I171" s="111">
        <f t="shared" si="131"/>
        <v>0</v>
      </c>
      <c r="J171" s="111">
        <f t="shared" si="132"/>
        <v>0</v>
      </c>
    </row>
    <row r="172" spans="1:10" ht="12" customHeight="1" thickBot="1">
      <c r="A172" s="112" t="s">
        <v>143</v>
      </c>
      <c r="B172" s="113"/>
      <c r="C172" s="113"/>
      <c r="D172" s="114">
        <f t="shared" si="128"/>
        <v>0</v>
      </c>
      <c r="E172" s="114"/>
      <c r="F172" s="120"/>
      <c r="G172" s="114">
        <f t="shared" si="129"/>
        <v>0</v>
      </c>
      <c r="H172" s="115">
        <f t="shared" si="130"/>
        <v>0</v>
      </c>
      <c r="I172" s="115">
        <f t="shared" si="131"/>
        <v>0</v>
      </c>
      <c r="J172" s="115">
        <f t="shared" si="132"/>
        <v>0</v>
      </c>
    </row>
    <row r="173" spans="1:10" ht="12" customHeight="1" thickBot="1">
      <c r="A173" s="110" t="s">
        <v>145</v>
      </c>
      <c r="B173" s="120"/>
      <c r="C173" s="120"/>
      <c r="D173" s="114">
        <f t="shared" si="128"/>
        <v>0</v>
      </c>
      <c r="E173" s="114"/>
      <c r="F173" s="120"/>
      <c r="G173" s="120">
        <f t="shared" si="129"/>
        <v>0</v>
      </c>
      <c r="H173" s="111">
        <f t="shared" si="130"/>
        <v>0</v>
      </c>
      <c r="I173" s="111">
        <f t="shared" si="131"/>
        <v>0</v>
      </c>
      <c r="J173" s="111">
        <f t="shared" si="132"/>
        <v>0</v>
      </c>
    </row>
    <row r="174" spans="1:10" ht="12" customHeight="1" thickBot="1">
      <c r="A174" s="112" t="s">
        <v>331</v>
      </c>
      <c r="B174" s="113"/>
      <c r="C174" s="113"/>
      <c r="D174" s="114">
        <f t="shared" si="128"/>
        <v>0</v>
      </c>
      <c r="E174" s="114">
        <v>4</v>
      </c>
      <c r="F174" s="113">
        <v>24</v>
      </c>
      <c r="G174" s="114">
        <f t="shared" si="129"/>
        <v>28</v>
      </c>
      <c r="H174" s="115">
        <f t="shared" si="130"/>
        <v>4</v>
      </c>
      <c r="I174" s="115">
        <f t="shared" si="131"/>
        <v>24</v>
      </c>
      <c r="J174" s="115">
        <f t="shared" si="132"/>
        <v>28</v>
      </c>
    </row>
    <row r="175" spans="1:10" ht="12" customHeight="1" thickBot="1">
      <c r="A175" s="116" t="s">
        <v>15</v>
      </c>
      <c r="B175" s="117">
        <f t="shared" ref="B175:J175" si="133">SUM(B169:B174)</f>
        <v>0</v>
      </c>
      <c r="C175" s="117">
        <f t="shared" si="133"/>
        <v>0</v>
      </c>
      <c r="D175" s="117">
        <f t="shared" si="133"/>
        <v>0</v>
      </c>
      <c r="E175" s="117">
        <f t="shared" si="133"/>
        <v>7</v>
      </c>
      <c r="F175" s="117">
        <f t="shared" si="133"/>
        <v>24</v>
      </c>
      <c r="G175" s="117">
        <f t="shared" si="133"/>
        <v>31</v>
      </c>
      <c r="H175" s="118">
        <f t="shared" si="133"/>
        <v>7</v>
      </c>
      <c r="I175" s="118">
        <f t="shared" si="133"/>
        <v>24</v>
      </c>
      <c r="J175" s="118">
        <f t="shared" si="133"/>
        <v>31</v>
      </c>
    </row>
    <row r="176" spans="1:10" ht="12" customHeight="1"/>
    <row r="177" spans="1:10" ht="12" customHeight="1" thickBot="1">
      <c r="A177" s="286" t="s">
        <v>507</v>
      </c>
    </row>
    <row r="178" spans="1:10" ht="12" customHeight="1" thickBot="1">
      <c r="A178" s="110" t="s">
        <v>104</v>
      </c>
      <c r="B178" s="120"/>
      <c r="C178" s="120"/>
      <c r="D178" s="114">
        <f t="shared" ref="D178:D183" si="134">SUM(B178:C178)</f>
        <v>0</v>
      </c>
      <c r="E178" s="120">
        <v>4</v>
      </c>
      <c r="F178" s="120">
        <v>3</v>
      </c>
      <c r="G178" s="120">
        <f t="shared" ref="G178:G183" si="135">SUM(E178:F178)</f>
        <v>7</v>
      </c>
      <c r="H178" s="111">
        <f t="shared" ref="H178:H183" si="136">B178+E178</f>
        <v>4</v>
      </c>
      <c r="I178" s="111">
        <f t="shared" ref="I178:I183" si="137">C178+F178</f>
        <v>3</v>
      </c>
      <c r="J178" s="111">
        <f t="shared" ref="J178:J183" si="138">I178+H178</f>
        <v>7</v>
      </c>
    </row>
    <row r="179" spans="1:10" ht="12" customHeight="1" thickBot="1">
      <c r="A179" s="112" t="s">
        <v>144</v>
      </c>
      <c r="B179" s="113"/>
      <c r="C179" s="113"/>
      <c r="D179" s="114">
        <f t="shared" si="134"/>
        <v>0</v>
      </c>
      <c r="E179" s="114">
        <v>8</v>
      </c>
      <c r="F179" s="113">
        <v>5</v>
      </c>
      <c r="G179" s="120">
        <f t="shared" si="135"/>
        <v>13</v>
      </c>
      <c r="H179" s="115">
        <f t="shared" si="136"/>
        <v>8</v>
      </c>
      <c r="I179" s="115">
        <f t="shared" si="137"/>
        <v>5</v>
      </c>
      <c r="J179" s="115">
        <f t="shared" si="138"/>
        <v>13</v>
      </c>
    </row>
    <row r="180" spans="1:10" ht="12" customHeight="1" thickBot="1">
      <c r="A180" s="110" t="s">
        <v>105</v>
      </c>
      <c r="B180" s="120"/>
      <c r="C180" s="120"/>
      <c r="D180" s="114">
        <f t="shared" si="134"/>
        <v>0</v>
      </c>
      <c r="E180" s="120">
        <v>10</v>
      </c>
      <c r="F180" s="120">
        <v>9</v>
      </c>
      <c r="G180" s="120">
        <f t="shared" si="135"/>
        <v>19</v>
      </c>
      <c r="H180" s="111">
        <f t="shared" si="136"/>
        <v>10</v>
      </c>
      <c r="I180" s="111">
        <f t="shared" si="137"/>
        <v>9</v>
      </c>
      <c r="J180" s="111">
        <f t="shared" si="138"/>
        <v>19</v>
      </c>
    </row>
    <row r="181" spans="1:10" ht="12" customHeight="1" thickBot="1">
      <c r="A181" s="112" t="s">
        <v>143</v>
      </c>
      <c r="B181" s="113"/>
      <c r="C181" s="113"/>
      <c r="D181" s="114">
        <f t="shared" si="134"/>
        <v>0</v>
      </c>
      <c r="E181" s="114"/>
      <c r="F181" s="113"/>
      <c r="G181" s="120">
        <f t="shared" si="135"/>
        <v>0</v>
      </c>
      <c r="H181" s="115">
        <f t="shared" si="136"/>
        <v>0</v>
      </c>
      <c r="I181" s="115">
        <f t="shared" si="137"/>
        <v>0</v>
      </c>
      <c r="J181" s="115">
        <f t="shared" si="138"/>
        <v>0</v>
      </c>
    </row>
    <row r="182" spans="1:10" ht="12" customHeight="1" thickBot="1">
      <c r="A182" s="110" t="s">
        <v>145</v>
      </c>
      <c r="B182" s="120"/>
      <c r="C182" s="120"/>
      <c r="D182" s="114">
        <f t="shared" si="134"/>
        <v>0</v>
      </c>
      <c r="E182" s="120"/>
      <c r="F182" s="120"/>
      <c r="G182" s="120">
        <f t="shared" si="135"/>
        <v>0</v>
      </c>
      <c r="H182" s="111">
        <f t="shared" si="136"/>
        <v>0</v>
      </c>
      <c r="I182" s="111">
        <f t="shared" si="137"/>
        <v>0</v>
      </c>
      <c r="J182" s="111">
        <f t="shared" si="138"/>
        <v>0</v>
      </c>
    </row>
    <row r="183" spans="1:10" ht="12" customHeight="1" thickBot="1">
      <c r="A183" s="112" t="s">
        <v>331</v>
      </c>
      <c r="B183" s="113"/>
      <c r="C183" s="113"/>
      <c r="D183" s="114">
        <f t="shared" si="134"/>
        <v>0</v>
      </c>
      <c r="E183" s="114"/>
      <c r="F183" s="113"/>
      <c r="G183" s="120">
        <f t="shared" si="135"/>
        <v>0</v>
      </c>
      <c r="H183" s="115">
        <f t="shared" si="136"/>
        <v>0</v>
      </c>
      <c r="I183" s="115">
        <f t="shared" si="137"/>
        <v>0</v>
      </c>
      <c r="J183" s="115">
        <f t="shared" si="138"/>
        <v>0</v>
      </c>
    </row>
    <row r="184" spans="1:10" ht="12" customHeight="1" thickBot="1">
      <c r="A184" s="116" t="s">
        <v>15</v>
      </c>
      <c r="B184" s="117">
        <f t="shared" ref="B184:J184" si="139">SUM(B178:B183)</f>
        <v>0</v>
      </c>
      <c r="C184" s="117">
        <f t="shared" si="139"/>
        <v>0</v>
      </c>
      <c r="D184" s="117">
        <f t="shared" si="139"/>
        <v>0</v>
      </c>
      <c r="E184" s="117">
        <f t="shared" si="139"/>
        <v>22</v>
      </c>
      <c r="F184" s="117">
        <f t="shared" si="139"/>
        <v>17</v>
      </c>
      <c r="G184" s="117">
        <f t="shared" si="139"/>
        <v>39</v>
      </c>
      <c r="H184" s="118">
        <f t="shared" si="139"/>
        <v>22</v>
      </c>
      <c r="I184" s="118">
        <f t="shared" si="139"/>
        <v>17</v>
      </c>
      <c r="J184" s="118">
        <f t="shared" si="139"/>
        <v>39</v>
      </c>
    </row>
    <row r="185" spans="1:10" ht="12" customHeight="1"/>
    <row r="186" spans="1:10" ht="12" customHeight="1"/>
    <row r="187" spans="1:10" ht="12" customHeight="1" thickBot="1">
      <c r="A187" s="286" t="s">
        <v>236</v>
      </c>
    </row>
    <row r="188" spans="1:10" ht="12" customHeight="1" thickBot="1">
      <c r="A188" s="110" t="s">
        <v>104</v>
      </c>
      <c r="B188" s="120">
        <v>1</v>
      </c>
      <c r="C188" s="120"/>
      <c r="D188" s="120">
        <f t="shared" ref="D188:D193" si="140">SUM(B188:C188)</f>
        <v>1</v>
      </c>
      <c r="E188" s="120">
        <v>39</v>
      </c>
      <c r="F188" s="120">
        <v>1</v>
      </c>
      <c r="G188" s="120">
        <f t="shared" ref="G188:G193" si="141">SUM(E188:F188)</f>
        <v>40</v>
      </c>
      <c r="H188" s="111">
        <f t="shared" ref="H188:H193" si="142">B188+E188</f>
        <v>40</v>
      </c>
      <c r="I188" s="111">
        <f t="shared" ref="I188:I193" si="143">C188+F188</f>
        <v>1</v>
      </c>
      <c r="J188" s="111">
        <f t="shared" ref="J188:J193" si="144">I188+H188</f>
        <v>41</v>
      </c>
    </row>
    <row r="189" spans="1:10" ht="12" customHeight="1" thickBot="1">
      <c r="A189" s="112" t="s">
        <v>144</v>
      </c>
      <c r="B189" s="113"/>
      <c r="C189" s="113"/>
      <c r="D189" s="114">
        <f t="shared" si="140"/>
        <v>0</v>
      </c>
      <c r="E189" s="114">
        <v>19</v>
      </c>
      <c r="F189" s="113">
        <v>4</v>
      </c>
      <c r="G189" s="114">
        <f t="shared" si="141"/>
        <v>23</v>
      </c>
      <c r="H189" s="115">
        <f t="shared" si="142"/>
        <v>19</v>
      </c>
      <c r="I189" s="115">
        <f t="shared" si="143"/>
        <v>4</v>
      </c>
      <c r="J189" s="115">
        <f t="shared" si="144"/>
        <v>23</v>
      </c>
    </row>
    <row r="190" spans="1:10" ht="12" customHeight="1" thickBot="1">
      <c r="A190" s="110" t="s">
        <v>105</v>
      </c>
      <c r="B190" s="120">
        <v>3</v>
      </c>
      <c r="C190" s="120">
        <v>1</v>
      </c>
      <c r="D190" s="120">
        <f t="shared" si="140"/>
        <v>4</v>
      </c>
      <c r="E190" s="120">
        <v>14</v>
      </c>
      <c r="F190" s="120">
        <v>5</v>
      </c>
      <c r="G190" s="120">
        <f t="shared" si="141"/>
        <v>19</v>
      </c>
      <c r="H190" s="111">
        <f t="shared" si="142"/>
        <v>17</v>
      </c>
      <c r="I190" s="111">
        <f t="shared" si="143"/>
        <v>6</v>
      </c>
      <c r="J190" s="111">
        <f t="shared" si="144"/>
        <v>23</v>
      </c>
    </row>
    <row r="191" spans="1:10" ht="12" customHeight="1" thickBot="1">
      <c r="A191" s="112" t="s">
        <v>143</v>
      </c>
      <c r="B191" s="113"/>
      <c r="C191" s="113"/>
      <c r="D191" s="114">
        <f t="shared" si="140"/>
        <v>0</v>
      </c>
      <c r="E191" s="114">
        <v>2</v>
      </c>
      <c r="F191" s="113">
        <v>1</v>
      </c>
      <c r="G191" s="114">
        <f t="shared" si="141"/>
        <v>3</v>
      </c>
      <c r="H191" s="115">
        <f t="shared" si="142"/>
        <v>2</v>
      </c>
      <c r="I191" s="115">
        <f t="shared" si="143"/>
        <v>1</v>
      </c>
      <c r="J191" s="115">
        <f t="shared" si="144"/>
        <v>3</v>
      </c>
    </row>
    <row r="192" spans="1:10" ht="12" customHeight="1" thickBot="1">
      <c r="A192" s="110" t="s">
        <v>145</v>
      </c>
      <c r="B192" s="120"/>
      <c r="C192" s="120"/>
      <c r="D192" s="120">
        <f t="shared" si="140"/>
        <v>0</v>
      </c>
      <c r="E192" s="120"/>
      <c r="F192" s="120"/>
      <c r="G192" s="120">
        <f t="shared" si="141"/>
        <v>0</v>
      </c>
      <c r="H192" s="111">
        <f t="shared" si="142"/>
        <v>0</v>
      </c>
      <c r="I192" s="111">
        <f t="shared" si="143"/>
        <v>0</v>
      </c>
      <c r="J192" s="111">
        <f t="shared" si="144"/>
        <v>0</v>
      </c>
    </row>
    <row r="193" spans="1:10" ht="12" customHeight="1" thickBot="1">
      <c r="A193" s="112" t="s">
        <v>331</v>
      </c>
      <c r="B193" s="113"/>
      <c r="C193" s="113"/>
      <c r="D193" s="114">
        <f t="shared" si="140"/>
        <v>0</v>
      </c>
      <c r="E193" s="114">
        <v>80</v>
      </c>
      <c r="F193" s="113">
        <v>86</v>
      </c>
      <c r="G193" s="114">
        <f t="shared" si="141"/>
        <v>166</v>
      </c>
      <c r="H193" s="115">
        <f t="shared" si="142"/>
        <v>80</v>
      </c>
      <c r="I193" s="115">
        <f t="shared" si="143"/>
        <v>86</v>
      </c>
      <c r="J193" s="115">
        <f t="shared" si="144"/>
        <v>166</v>
      </c>
    </row>
    <row r="194" spans="1:10" ht="12" customHeight="1" thickBot="1">
      <c r="A194" s="116" t="s">
        <v>15</v>
      </c>
      <c r="B194" s="117">
        <f t="shared" ref="B194:J194" si="145">SUM(B188:B193)</f>
        <v>4</v>
      </c>
      <c r="C194" s="117">
        <f t="shared" si="145"/>
        <v>1</v>
      </c>
      <c r="D194" s="117">
        <f t="shared" si="145"/>
        <v>5</v>
      </c>
      <c r="E194" s="117">
        <f t="shared" si="145"/>
        <v>154</v>
      </c>
      <c r="F194" s="117">
        <f t="shared" si="145"/>
        <v>97</v>
      </c>
      <c r="G194" s="117">
        <f t="shared" si="145"/>
        <v>251</v>
      </c>
      <c r="H194" s="118">
        <f t="shared" si="145"/>
        <v>158</v>
      </c>
      <c r="I194" s="118">
        <f t="shared" si="145"/>
        <v>98</v>
      </c>
      <c r="J194" s="118">
        <f t="shared" si="145"/>
        <v>256</v>
      </c>
    </row>
    <row r="195" spans="1:10" ht="12" customHeight="1"/>
    <row r="196" spans="1:10" ht="12" customHeight="1"/>
    <row r="197" spans="1:10" ht="12" customHeight="1" thickBot="1">
      <c r="A197" s="286" t="s">
        <v>508</v>
      </c>
    </row>
    <row r="198" spans="1:10" ht="12" customHeight="1" thickBot="1">
      <c r="A198" s="110" t="s">
        <v>104</v>
      </c>
      <c r="B198" s="120"/>
      <c r="C198" s="120"/>
      <c r="D198" s="120">
        <f t="shared" ref="D198:D203" si="146">SUM(B198:C198)</f>
        <v>0</v>
      </c>
      <c r="E198" s="120"/>
      <c r="F198" s="120"/>
      <c r="G198" s="120">
        <f t="shared" ref="G198:G203" si="147">SUM(E198:F198)</f>
        <v>0</v>
      </c>
      <c r="H198" s="111">
        <f t="shared" ref="H198:H203" si="148">B198+E198</f>
        <v>0</v>
      </c>
      <c r="I198" s="111">
        <f t="shared" ref="I198:I203" si="149">C198+F198</f>
        <v>0</v>
      </c>
      <c r="J198" s="111">
        <f t="shared" ref="J198:J203" si="150">I198+H198</f>
        <v>0</v>
      </c>
    </row>
    <row r="199" spans="1:10" ht="12" customHeight="1" thickBot="1">
      <c r="A199" s="112" t="s">
        <v>144</v>
      </c>
      <c r="B199" s="113"/>
      <c r="C199" s="113"/>
      <c r="D199" s="114">
        <f t="shared" si="146"/>
        <v>0</v>
      </c>
      <c r="E199" s="114"/>
      <c r="F199" s="113"/>
      <c r="G199" s="114">
        <f t="shared" si="147"/>
        <v>0</v>
      </c>
      <c r="H199" s="115">
        <f t="shared" si="148"/>
        <v>0</v>
      </c>
      <c r="I199" s="115">
        <f t="shared" si="149"/>
        <v>0</v>
      </c>
      <c r="J199" s="115">
        <f t="shared" si="150"/>
        <v>0</v>
      </c>
    </row>
    <row r="200" spans="1:10" ht="12" customHeight="1" thickBot="1">
      <c r="A200" s="110" t="s">
        <v>105</v>
      </c>
      <c r="B200" s="120"/>
      <c r="C200" s="120"/>
      <c r="D200" s="120">
        <f t="shared" si="146"/>
        <v>0</v>
      </c>
      <c r="E200" s="120"/>
      <c r="F200" s="120"/>
      <c r="G200" s="120">
        <f t="shared" si="147"/>
        <v>0</v>
      </c>
      <c r="H200" s="111">
        <f t="shared" si="148"/>
        <v>0</v>
      </c>
      <c r="I200" s="111">
        <f t="shared" si="149"/>
        <v>0</v>
      </c>
      <c r="J200" s="111">
        <f t="shared" si="150"/>
        <v>0</v>
      </c>
    </row>
    <row r="201" spans="1:10" ht="12" customHeight="1" thickBot="1">
      <c r="A201" s="112" t="s">
        <v>143</v>
      </c>
      <c r="B201" s="113"/>
      <c r="C201" s="113"/>
      <c r="D201" s="114">
        <f t="shared" si="146"/>
        <v>0</v>
      </c>
      <c r="E201" s="114">
        <v>18</v>
      </c>
      <c r="F201" s="113">
        <v>12</v>
      </c>
      <c r="G201" s="114">
        <f t="shared" si="147"/>
        <v>30</v>
      </c>
      <c r="H201" s="115">
        <f t="shared" si="148"/>
        <v>18</v>
      </c>
      <c r="I201" s="115">
        <f t="shared" si="149"/>
        <v>12</v>
      </c>
      <c r="J201" s="115">
        <f t="shared" si="150"/>
        <v>30</v>
      </c>
    </row>
    <row r="202" spans="1:10" ht="12" customHeight="1" thickBot="1">
      <c r="A202" s="110" t="s">
        <v>145</v>
      </c>
      <c r="B202" s="120"/>
      <c r="C202" s="120"/>
      <c r="D202" s="120">
        <f t="shared" si="146"/>
        <v>0</v>
      </c>
      <c r="E202" s="120"/>
      <c r="F202" s="120"/>
      <c r="G202" s="120">
        <f t="shared" si="147"/>
        <v>0</v>
      </c>
      <c r="H202" s="111">
        <f t="shared" si="148"/>
        <v>0</v>
      </c>
      <c r="I202" s="111">
        <f t="shared" si="149"/>
        <v>0</v>
      </c>
      <c r="J202" s="111">
        <f t="shared" si="150"/>
        <v>0</v>
      </c>
    </row>
    <row r="203" spans="1:10" ht="12" customHeight="1" thickBot="1">
      <c r="A203" s="112" t="s">
        <v>331</v>
      </c>
      <c r="B203" s="113"/>
      <c r="C203" s="113"/>
      <c r="D203" s="114">
        <f t="shared" si="146"/>
        <v>0</v>
      </c>
      <c r="E203" s="114"/>
      <c r="F203" s="113"/>
      <c r="G203" s="114">
        <f t="shared" si="147"/>
        <v>0</v>
      </c>
      <c r="H203" s="115">
        <f t="shared" si="148"/>
        <v>0</v>
      </c>
      <c r="I203" s="115">
        <f t="shared" si="149"/>
        <v>0</v>
      </c>
      <c r="J203" s="115">
        <f t="shared" si="150"/>
        <v>0</v>
      </c>
    </row>
    <row r="204" spans="1:10" ht="12" customHeight="1" thickBot="1">
      <c r="A204" s="116" t="s">
        <v>15</v>
      </c>
      <c r="B204" s="117">
        <f t="shared" ref="B204:J204" si="151">SUM(B198:B203)</f>
        <v>0</v>
      </c>
      <c r="C204" s="117">
        <f t="shared" si="151"/>
        <v>0</v>
      </c>
      <c r="D204" s="117">
        <f t="shared" si="151"/>
        <v>0</v>
      </c>
      <c r="E204" s="117">
        <f t="shared" si="151"/>
        <v>18</v>
      </c>
      <c r="F204" s="117">
        <f t="shared" si="151"/>
        <v>12</v>
      </c>
      <c r="G204" s="117">
        <f t="shared" si="151"/>
        <v>30</v>
      </c>
      <c r="H204" s="118">
        <f t="shared" si="151"/>
        <v>18</v>
      </c>
      <c r="I204" s="118">
        <f t="shared" si="151"/>
        <v>12</v>
      </c>
      <c r="J204" s="118">
        <f t="shared" si="151"/>
        <v>30</v>
      </c>
    </row>
    <row r="205" spans="1:10" ht="12" customHeight="1"/>
    <row r="206" spans="1:10" ht="12" customHeight="1" thickBot="1">
      <c r="A206" s="286" t="s">
        <v>992</v>
      </c>
    </row>
    <row r="207" spans="1:10" ht="12" customHeight="1" thickBot="1">
      <c r="A207" s="110" t="s">
        <v>104</v>
      </c>
      <c r="B207" s="120"/>
      <c r="C207" s="120"/>
      <c r="D207" s="120">
        <f t="shared" ref="D207:D212" si="152">SUM(B207:C207)</f>
        <v>0</v>
      </c>
      <c r="E207" s="120">
        <v>25</v>
      </c>
      <c r="F207" s="120">
        <v>2</v>
      </c>
      <c r="G207" s="120">
        <f t="shared" ref="G207:G212" si="153">SUM(E207:F207)</f>
        <v>27</v>
      </c>
      <c r="H207" s="111">
        <f t="shared" ref="H207:H212" si="154">B207+E207</f>
        <v>25</v>
      </c>
      <c r="I207" s="111">
        <f t="shared" ref="I207:I212" si="155">C207+F207</f>
        <v>2</v>
      </c>
      <c r="J207" s="111">
        <f t="shared" ref="J207:J212" si="156">I207+H207</f>
        <v>27</v>
      </c>
    </row>
    <row r="208" spans="1:10" ht="12" customHeight="1" thickBot="1">
      <c r="A208" s="112" t="s">
        <v>144</v>
      </c>
      <c r="B208" s="113"/>
      <c r="C208" s="113"/>
      <c r="D208" s="114">
        <f t="shared" si="152"/>
        <v>0</v>
      </c>
      <c r="E208" s="114">
        <v>10</v>
      </c>
      <c r="F208" s="113">
        <v>6</v>
      </c>
      <c r="G208" s="114">
        <f t="shared" si="153"/>
        <v>16</v>
      </c>
      <c r="H208" s="115">
        <f t="shared" si="154"/>
        <v>10</v>
      </c>
      <c r="I208" s="115">
        <f t="shared" si="155"/>
        <v>6</v>
      </c>
      <c r="J208" s="115">
        <f t="shared" si="156"/>
        <v>16</v>
      </c>
    </row>
    <row r="209" spans="1:10" ht="12" customHeight="1" thickBot="1">
      <c r="A209" s="110" t="s">
        <v>105</v>
      </c>
      <c r="B209" s="120"/>
      <c r="C209" s="120"/>
      <c r="D209" s="120">
        <f t="shared" si="152"/>
        <v>0</v>
      </c>
      <c r="E209" s="120">
        <v>13</v>
      </c>
      <c r="F209" s="120">
        <v>12</v>
      </c>
      <c r="G209" s="120">
        <f t="shared" si="153"/>
        <v>25</v>
      </c>
      <c r="H209" s="111">
        <f t="shared" si="154"/>
        <v>13</v>
      </c>
      <c r="I209" s="111">
        <f t="shared" si="155"/>
        <v>12</v>
      </c>
      <c r="J209" s="111">
        <f t="shared" si="156"/>
        <v>25</v>
      </c>
    </row>
    <row r="210" spans="1:10" ht="12" customHeight="1" thickBot="1">
      <c r="A210" s="112" t="s">
        <v>143</v>
      </c>
      <c r="B210" s="113"/>
      <c r="C210" s="113"/>
      <c r="D210" s="114">
        <f t="shared" si="152"/>
        <v>0</v>
      </c>
      <c r="E210" s="114">
        <v>3</v>
      </c>
      <c r="F210" s="113">
        <v>8</v>
      </c>
      <c r="G210" s="114">
        <f t="shared" si="153"/>
        <v>11</v>
      </c>
      <c r="H210" s="115">
        <f t="shared" si="154"/>
        <v>3</v>
      </c>
      <c r="I210" s="115">
        <f t="shared" si="155"/>
        <v>8</v>
      </c>
      <c r="J210" s="115">
        <f t="shared" si="156"/>
        <v>11</v>
      </c>
    </row>
    <row r="211" spans="1:10" ht="12" customHeight="1" thickBot="1">
      <c r="A211" s="110" t="s">
        <v>145</v>
      </c>
      <c r="B211" s="120"/>
      <c r="C211" s="120"/>
      <c r="D211" s="120">
        <f t="shared" si="152"/>
        <v>0</v>
      </c>
      <c r="E211" s="120">
        <v>5</v>
      </c>
      <c r="F211" s="120">
        <v>5</v>
      </c>
      <c r="G211" s="120">
        <f t="shared" si="153"/>
        <v>10</v>
      </c>
      <c r="H211" s="111">
        <f t="shared" si="154"/>
        <v>5</v>
      </c>
      <c r="I211" s="111">
        <f t="shared" si="155"/>
        <v>5</v>
      </c>
      <c r="J211" s="111">
        <f t="shared" si="156"/>
        <v>10</v>
      </c>
    </row>
    <row r="212" spans="1:10" ht="12" customHeight="1" thickBot="1">
      <c r="A212" s="112" t="s">
        <v>331</v>
      </c>
      <c r="B212" s="113">
        <v>1</v>
      </c>
      <c r="C212" s="113">
        <v>9</v>
      </c>
      <c r="D212" s="114">
        <f t="shared" si="152"/>
        <v>10</v>
      </c>
      <c r="E212" s="114">
        <v>98</v>
      </c>
      <c r="F212" s="113">
        <v>219</v>
      </c>
      <c r="G212" s="114">
        <f t="shared" si="153"/>
        <v>317</v>
      </c>
      <c r="H212" s="115">
        <f t="shared" si="154"/>
        <v>99</v>
      </c>
      <c r="I212" s="115">
        <f t="shared" si="155"/>
        <v>228</v>
      </c>
      <c r="J212" s="115">
        <f t="shared" si="156"/>
        <v>327</v>
      </c>
    </row>
    <row r="213" spans="1:10" ht="12" customHeight="1" thickBot="1">
      <c r="A213" s="116" t="s">
        <v>15</v>
      </c>
      <c r="B213" s="117">
        <f t="shared" ref="B213:J213" si="157">SUM(B207:B212)</f>
        <v>1</v>
      </c>
      <c r="C213" s="117">
        <f t="shared" si="157"/>
        <v>9</v>
      </c>
      <c r="D213" s="117">
        <f t="shared" si="157"/>
        <v>10</v>
      </c>
      <c r="E213" s="117">
        <f t="shared" si="157"/>
        <v>154</v>
      </c>
      <c r="F213" s="117">
        <f t="shared" si="157"/>
        <v>252</v>
      </c>
      <c r="G213" s="117">
        <f t="shared" si="157"/>
        <v>406</v>
      </c>
      <c r="H213" s="118">
        <f t="shared" si="157"/>
        <v>155</v>
      </c>
      <c r="I213" s="118">
        <f t="shared" si="157"/>
        <v>261</v>
      </c>
      <c r="J213" s="118">
        <f t="shared" si="157"/>
        <v>416</v>
      </c>
    </row>
    <row r="214" spans="1:10" ht="12" customHeight="1"/>
    <row r="215" spans="1:10" ht="12" customHeight="1" thickBot="1">
      <c r="A215" s="287" t="s">
        <v>509</v>
      </c>
    </row>
    <row r="216" spans="1:10" ht="12" customHeight="1" thickBot="1">
      <c r="A216" s="110" t="s">
        <v>104</v>
      </c>
      <c r="B216" s="120"/>
      <c r="C216" s="120"/>
      <c r="D216" s="120">
        <f t="shared" ref="D216:D221" si="158">SUM(B216:C216)</f>
        <v>0</v>
      </c>
      <c r="E216" s="120">
        <v>2</v>
      </c>
      <c r="F216" s="120">
        <v>0</v>
      </c>
      <c r="G216" s="120">
        <f t="shared" ref="G216:G221" si="159">SUM(E216:F216)</f>
        <v>2</v>
      </c>
      <c r="H216" s="111">
        <f t="shared" ref="H216:H221" si="160">B216+E216</f>
        <v>2</v>
      </c>
      <c r="I216" s="111">
        <f t="shared" ref="I216:I221" si="161">C216+F216</f>
        <v>0</v>
      </c>
      <c r="J216" s="111">
        <f t="shared" ref="J216:J221" si="162">I216+H216</f>
        <v>2</v>
      </c>
    </row>
    <row r="217" spans="1:10" ht="12" customHeight="1" thickBot="1">
      <c r="A217" s="112" t="s">
        <v>144</v>
      </c>
      <c r="B217" s="113"/>
      <c r="C217" s="113"/>
      <c r="D217" s="114">
        <f t="shared" si="158"/>
        <v>0</v>
      </c>
      <c r="E217" s="114">
        <v>12</v>
      </c>
      <c r="F217" s="113">
        <v>4</v>
      </c>
      <c r="G217" s="114">
        <f t="shared" si="159"/>
        <v>16</v>
      </c>
      <c r="H217" s="115">
        <f t="shared" si="160"/>
        <v>12</v>
      </c>
      <c r="I217" s="115">
        <f t="shared" si="161"/>
        <v>4</v>
      </c>
      <c r="J217" s="115">
        <f t="shared" si="162"/>
        <v>16</v>
      </c>
    </row>
    <row r="218" spans="1:10" ht="12" customHeight="1" thickBot="1">
      <c r="A218" s="110" t="s">
        <v>105</v>
      </c>
      <c r="B218" s="120"/>
      <c r="C218" s="120">
        <v>1</v>
      </c>
      <c r="D218" s="120">
        <f t="shared" si="158"/>
        <v>1</v>
      </c>
      <c r="E218" s="120">
        <v>9</v>
      </c>
      <c r="F218" s="120">
        <v>9</v>
      </c>
      <c r="G218" s="120">
        <f t="shared" si="159"/>
        <v>18</v>
      </c>
      <c r="H218" s="111">
        <f t="shared" si="160"/>
        <v>9</v>
      </c>
      <c r="I218" s="111">
        <f t="shared" si="161"/>
        <v>10</v>
      </c>
      <c r="J218" s="111">
        <f t="shared" si="162"/>
        <v>19</v>
      </c>
    </row>
    <row r="219" spans="1:10" ht="12" customHeight="1" thickBot="1">
      <c r="A219" s="112" t="s">
        <v>143</v>
      </c>
      <c r="B219" s="113"/>
      <c r="C219" s="113"/>
      <c r="D219" s="114">
        <f t="shared" si="158"/>
        <v>0</v>
      </c>
      <c r="E219" s="114"/>
      <c r="F219" s="113"/>
      <c r="G219" s="114">
        <f t="shared" si="159"/>
        <v>0</v>
      </c>
      <c r="H219" s="115">
        <f t="shared" si="160"/>
        <v>0</v>
      </c>
      <c r="I219" s="115">
        <f t="shared" si="161"/>
        <v>0</v>
      </c>
      <c r="J219" s="115">
        <f t="shared" si="162"/>
        <v>0</v>
      </c>
    </row>
    <row r="220" spans="1:10" ht="12" customHeight="1" thickBot="1">
      <c r="A220" s="110" t="s">
        <v>145</v>
      </c>
      <c r="B220" s="120"/>
      <c r="C220" s="120">
        <v>1</v>
      </c>
      <c r="D220" s="120">
        <f t="shared" si="158"/>
        <v>1</v>
      </c>
      <c r="E220" s="120"/>
      <c r="F220" s="120">
        <v>1</v>
      </c>
      <c r="G220" s="120">
        <f t="shared" si="159"/>
        <v>1</v>
      </c>
      <c r="H220" s="111">
        <f t="shared" si="160"/>
        <v>0</v>
      </c>
      <c r="I220" s="111">
        <f t="shared" si="161"/>
        <v>2</v>
      </c>
      <c r="J220" s="111">
        <f t="shared" si="162"/>
        <v>2</v>
      </c>
    </row>
    <row r="221" spans="1:10" ht="12" customHeight="1" thickBot="1">
      <c r="A221" s="112" t="s">
        <v>331</v>
      </c>
      <c r="B221" s="113"/>
      <c r="C221" s="113"/>
      <c r="D221" s="114">
        <f t="shared" si="158"/>
        <v>0</v>
      </c>
      <c r="E221" s="114">
        <v>5</v>
      </c>
      <c r="F221" s="113">
        <v>1</v>
      </c>
      <c r="G221" s="114">
        <f t="shared" si="159"/>
        <v>6</v>
      </c>
      <c r="H221" s="115">
        <f t="shared" si="160"/>
        <v>5</v>
      </c>
      <c r="I221" s="115">
        <f t="shared" si="161"/>
        <v>1</v>
      </c>
      <c r="J221" s="115">
        <f t="shared" si="162"/>
        <v>6</v>
      </c>
    </row>
    <row r="222" spans="1:10" ht="12" customHeight="1" thickBot="1">
      <c r="A222" s="116" t="s">
        <v>15</v>
      </c>
      <c r="B222" s="117">
        <f t="shared" ref="B222:J222" si="163">SUM(B216:B221)</f>
        <v>0</v>
      </c>
      <c r="C222" s="117">
        <f t="shared" si="163"/>
        <v>2</v>
      </c>
      <c r="D222" s="117">
        <f t="shared" si="163"/>
        <v>2</v>
      </c>
      <c r="E222" s="117">
        <f t="shared" si="163"/>
        <v>28</v>
      </c>
      <c r="F222" s="117">
        <f t="shared" si="163"/>
        <v>15</v>
      </c>
      <c r="G222" s="117">
        <f t="shared" si="163"/>
        <v>43</v>
      </c>
      <c r="H222" s="118">
        <f t="shared" si="163"/>
        <v>28</v>
      </c>
      <c r="I222" s="118">
        <f t="shared" si="163"/>
        <v>17</v>
      </c>
      <c r="J222" s="118">
        <f t="shared" si="163"/>
        <v>45</v>
      </c>
    </row>
    <row r="223" spans="1:10" ht="12" customHeight="1"/>
    <row r="224" spans="1:10" ht="12" customHeight="1" thickBot="1">
      <c r="A224" s="287" t="s">
        <v>15</v>
      </c>
    </row>
    <row r="225" spans="1:10" ht="12" customHeight="1" thickBot="1">
      <c r="A225" s="110" t="s">
        <v>104</v>
      </c>
      <c r="B225" s="120">
        <f>SUM(B142+B160+B169+B178+B188+B198+B207+B216)</f>
        <v>1</v>
      </c>
      <c r="C225" s="120">
        <f>SUM(C142+C160+C169+C178+C188+C198+C207+C216)</f>
        <v>0</v>
      </c>
      <c r="D225" s="120">
        <f t="shared" ref="D225:D231" si="164">SUM(B225:C225)</f>
        <v>1</v>
      </c>
      <c r="E225" s="120">
        <f t="shared" ref="E225:F225" si="165">SUM(E142+E160+E169+E178+E188+E198+E207+E216)</f>
        <v>97</v>
      </c>
      <c r="F225" s="120">
        <f t="shared" si="165"/>
        <v>10</v>
      </c>
      <c r="G225" s="120">
        <f t="shared" ref="G225:G231" si="166">SUM(E225:F225)</f>
        <v>107</v>
      </c>
      <c r="H225" s="120">
        <f t="shared" ref="H225:I225" si="167">SUM(H142+H160+H169+H178+H188+H198+H207+H216)</f>
        <v>98</v>
      </c>
      <c r="I225" s="120">
        <f t="shared" si="167"/>
        <v>10</v>
      </c>
      <c r="J225" s="120">
        <f t="shared" ref="J225:J231" si="168">SUM(H225:I225)</f>
        <v>108</v>
      </c>
    </row>
    <row r="226" spans="1:10" ht="12" customHeight="1" thickBot="1">
      <c r="A226" s="112" t="s">
        <v>144</v>
      </c>
      <c r="B226" s="120">
        <f t="shared" ref="B226:C226" si="169">SUM(B143+B161+B170+B179+B189+B199+B208+B217)</f>
        <v>0</v>
      </c>
      <c r="C226" s="120">
        <f t="shared" si="169"/>
        <v>0</v>
      </c>
      <c r="D226" s="120">
        <f t="shared" si="164"/>
        <v>0</v>
      </c>
      <c r="E226" s="120">
        <f t="shared" ref="E226:F226" si="170">SUM(E143+E161+E170+E179+E189+E199+E208+E217)</f>
        <v>79</v>
      </c>
      <c r="F226" s="120">
        <f t="shared" si="170"/>
        <v>28</v>
      </c>
      <c r="G226" s="120">
        <f t="shared" si="166"/>
        <v>107</v>
      </c>
      <c r="H226" s="120">
        <f t="shared" ref="H226:I226" si="171">SUM(H143+H161+H170+H179+H189+H199+H208+H217)</f>
        <v>79</v>
      </c>
      <c r="I226" s="120">
        <f t="shared" si="171"/>
        <v>28</v>
      </c>
      <c r="J226" s="120">
        <f t="shared" si="168"/>
        <v>107</v>
      </c>
    </row>
    <row r="227" spans="1:10" ht="12" customHeight="1" thickBot="1">
      <c r="A227" s="110" t="s">
        <v>105</v>
      </c>
      <c r="B227" s="120">
        <f t="shared" ref="B227:C227" si="172">SUM(B144+B162+B171+B180+B190+B200+B209+B218)</f>
        <v>3</v>
      </c>
      <c r="C227" s="120">
        <f t="shared" si="172"/>
        <v>2</v>
      </c>
      <c r="D227" s="120">
        <f t="shared" si="164"/>
        <v>5</v>
      </c>
      <c r="E227" s="120">
        <f t="shared" ref="E227:F227" si="173">SUM(E144+E162+E171+E180+E190+E200+E209+E218)</f>
        <v>65</v>
      </c>
      <c r="F227" s="120">
        <f t="shared" si="173"/>
        <v>49</v>
      </c>
      <c r="G227" s="120">
        <f t="shared" si="166"/>
        <v>114</v>
      </c>
      <c r="H227" s="120">
        <f t="shared" ref="H227:I227" si="174">SUM(H144+H162+H171+H180+H190+H200+H209+H218)</f>
        <v>68</v>
      </c>
      <c r="I227" s="120">
        <f t="shared" si="174"/>
        <v>51</v>
      </c>
      <c r="J227" s="120">
        <f t="shared" si="168"/>
        <v>119</v>
      </c>
    </row>
    <row r="228" spans="1:10" ht="12" customHeight="1" thickBot="1">
      <c r="A228" s="112" t="s">
        <v>143</v>
      </c>
      <c r="B228" s="120">
        <f t="shared" ref="B228:C228" si="175">SUM(B145+B163+B172+B181+B191+B201+B210+B219)</f>
        <v>0</v>
      </c>
      <c r="C228" s="120">
        <f t="shared" si="175"/>
        <v>0</v>
      </c>
      <c r="D228" s="120">
        <f t="shared" si="164"/>
        <v>0</v>
      </c>
      <c r="E228" s="120">
        <f t="shared" ref="E228:F228" si="176">SUM(E145+E163+E172+E181+E191+E201+E210+E219)</f>
        <v>26</v>
      </c>
      <c r="F228" s="120">
        <f t="shared" si="176"/>
        <v>22</v>
      </c>
      <c r="G228" s="120">
        <f t="shared" si="166"/>
        <v>48</v>
      </c>
      <c r="H228" s="120">
        <f t="shared" ref="H228:I228" si="177">SUM(H145+H163+H172+H181+H191+H201+H210+H219)</f>
        <v>26</v>
      </c>
      <c r="I228" s="120">
        <f t="shared" si="177"/>
        <v>22</v>
      </c>
      <c r="J228" s="120">
        <f t="shared" si="168"/>
        <v>48</v>
      </c>
    </row>
    <row r="229" spans="1:10" ht="12" customHeight="1" thickBot="1">
      <c r="A229" s="110" t="s">
        <v>145</v>
      </c>
      <c r="B229" s="120">
        <f t="shared" ref="B229:C229" si="178">SUM(B146+B164+B173+B182+B192+B202+B211+B220)</f>
        <v>0</v>
      </c>
      <c r="C229" s="120">
        <f t="shared" si="178"/>
        <v>1</v>
      </c>
      <c r="D229" s="120">
        <f t="shared" si="164"/>
        <v>1</v>
      </c>
      <c r="E229" s="120">
        <f t="shared" ref="E229:F229" si="179">SUM(E146+E164+E173+E182+E192+E202+E211+E220)</f>
        <v>9</v>
      </c>
      <c r="F229" s="120">
        <f t="shared" si="179"/>
        <v>14</v>
      </c>
      <c r="G229" s="120">
        <f t="shared" si="166"/>
        <v>23</v>
      </c>
      <c r="H229" s="120">
        <f t="shared" ref="H229:I229" si="180">SUM(H146+H164+H173+H182+H192+H202+H211+H220)</f>
        <v>9</v>
      </c>
      <c r="I229" s="120">
        <f t="shared" si="180"/>
        <v>15</v>
      </c>
      <c r="J229" s="120">
        <f t="shared" si="168"/>
        <v>24</v>
      </c>
    </row>
    <row r="230" spans="1:10" ht="12" customHeight="1" thickBot="1">
      <c r="A230" s="112" t="s">
        <v>331</v>
      </c>
      <c r="B230" s="120">
        <f t="shared" ref="B230:C230" si="181">SUM(B147+B165+B174+B183+B193+B203+B212+B221)</f>
        <v>1</v>
      </c>
      <c r="C230" s="120">
        <f t="shared" si="181"/>
        <v>9</v>
      </c>
      <c r="D230" s="120">
        <f t="shared" si="164"/>
        <v>10</v>
      </c>
      <c r="E230" s="120">
        <f t="shared" ref="E230:F230" si="182">SUM(E147+E165+E174+E183+E193+E203+E212+E221)</f>
        <v>187</v>
      </c>
      <c r="F230" s="120">
        <f t="shared" si="182"/>
        <v>330</v>
      </c>
      <c r="G230" s="120">
        <f t="shared" si="166"/>
        <v>517</v>
      </c>
      <c r="H230" s="120">
        <f t="shared" ref="H230:I230" si="183">SUM(H147+H165+H174+H183+H193+H203+H212+H221)</f>
        <v>188</v>
      </c>
      <c r="I230" s="120">
        <f t="shared" si="183"/>
        <v>339</v>
      </c>
      <c r="J230" s="120">
        <f t="shared" si="168"/>
        <v>527</v>
      </c>
    </row>
    <row r="231" spans="1:10" ht="12" customHeight="1" thickBot="1">
      <c r="A231" s="116" t="s">
        <v>15</v>
      </c>
      <c r="B231" s="117">
        <f>SUM(B225:B230)</f>
        <v>5</v>
      </c>
      <c r="C231" s="117">
        <f>SUM(C225:C230)</f>
        <v>12</v>
      </c>
      <c r="D231" s="120">
        <f t="shared" si="164"/>
        <v>17</v>
      </c>
      <c r="E231" s="117">
        <f>SUM(E225:E230)</f>
        <v>463</v>
      </c>
      <c r="F231" s="117">
        <f>SUM(F225:F230)</f>
        <v>453</v>
      </c>
      <c r="G231" s="120">
        <f t="shared" si="166"/>
        <v>916</v>
      </c>
      <c r="H231" s="117">
        <f>SUM(H225:H230)</f>
        <v>468</v>
      </c>
      <c r="I231" s="117">
        <f>SUM(I225:I230)</f>
        <v>465</v>
      </c>
      <c r="J231" s="120">
        <f t="shared" si="168"/>
        <v>933</v>
      </c>
    </row>
    <row r="232" spans="1:10" ht="12" customHeight="1"/>
    <row r="233" spans="1:10" ht="12" customHeight="1"/>
    <row r="234" spans="1:10" ht="12" customHeight="1"/>
    <row r="235" spans="1:10" ht="12" customHeight="1"/>
    <row r="236" spans="1:10" ht="12" customHeight="1"/>
    <row r="237" spans="1:10" ht="12" customHeight="1"/>
    <row r="238" spans="1:10" ht="12" customHeight="1"/>
    <row r="239" spans="1:10" ht="12" customHeight="1"/>
    <row r="240" spans="1:1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5.95" customHeight="1"/>
    <row r="277" ht="15.95" customHeight="1"/>
    <row r="278" ht="15.95" customHeight="1"/>
    <row r="279" ht="15.95" customHeight="1"/>
    <row r="280" ht="15.95" customHeight="1"/>
    <row r="281" ht="15.95" customHeight="1"/>
    <row r="282" ht="15.95" customHeight="1"/>
  </sheetData>
  <mergeCells count="12">
    <mergeCell ref="A1:K1"/>
    <mergeCell ref="A2:K2"/>
    <mergeCell ref="A3:K3"/>
    <mergeCell ref="A4:K4"/>
    <mergeCell ref="B7:D7"/>
    <mergeCell ref="E7:G7"/>
    <mergeCell ref="B6:D6"/>
    <mergeCell ref="E6:G6"/>
    <mergeCell ref="H6:J6"/>
    <mergeCell ref="A6:A9"/>
    <mergeCell ref="K6:K9"/>
    <mergeCell ref="H7:J7"/>
  </mergeCells>
  <printOptions horizontalCentered="1" verticalCentered="1"/>
  <pageMargins left="0" right="0" top="0" bottom="0" header="0" footer="0"/>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showGridLines="0" rightToLeft="1" tabSelected="1" view="pageBreakPreview" zoomScaleNormal="100" zoomScaleSheetLayoutView="100" workbookViewId="0">
      <selection activeCell="G9" sqref="G9"/>
    </sheetView>
  </sheetViews>
  <sheetFormatPr defaultColWidth="9.140625" defaultRowHeight="12.75"/>
  <cols>
    <col min="1" max="1" width="44" style="65" customWidth="1"/>
    <col min="2" max="2" width="2.5703125" style="46" customWidth="1"/>
    <col min="3" max="3" width="43.5703125" style="247" customWidth="1"/>
    <col min="4" max="16384" width="9.140625" style="46"/>
  </cols>
  <sheetData>
    <row r="1" spans="1:3" ht="39" customHeight="1"/>
    <row r="2" spans="1:3" ht="39" customHeight="1"/>
    <row r="3" spans="1:3" s="255" customFormat="1" ht="39">
      <c r="A3" s="257" t="s">
        <v>0</v>
      </c>
      <c r="B3" s="65"/>
      <c r="C3" s="256" t="s">
        <v>1</v>
      </c>
    </row>
    <row r="4" spans="1:3" ht="12.75" customHeight="1">
      <c r="C4" s="254"/>
    </row>
    <row r="5" spans="1:3" s="251" customFormat="1" ht="74.25" customHeight="1">
      <c r="A5" s="840" t="s">
        <v>1389</v>
      </c>
      <c r="B5" s="253"/>
      <c r="C5" s="249" t="s">
        <v>515</v>
      </c>
    </row>
    <row r="6" spans="1:3" s="251" customFormat="1" ht="10.5" customHeight="1">
      <c r="A6" s="840"/>
      <c r="B6" s="253"/>
      <c r="C6" s="249"/>
    </row>
    <row r="7" spans="1:3" s="251" customFormat="1" ht="79.5" customHeight="1">
      <c r="A7" s="840" t="s">
        <v>1127</v>
      </c>
      <c r="B7" s="253"/>
      <c r="C7" s="249" t="s">
        <v>517</v>
      </c>
    </row>
    <row r="8" spans="1:3" s="251" customFormat="1" ht="6" customHeight="1">
      <c r="A8" s="250"/>
      <c r="B8" s="253"/>
      <c r="C8" s="249"/>
    </row>
    <row r="9" spans="1:3" s="251" customFormat="1" ht="102" customHeight="1">
      <c r="A9" s="840" t="s">
        <v>1002</v>
      </c>
      <c r="B9" s="253"/>
      <c r="C9" s="249" t="s">
        <v>535</v>
      </c>
    </row>
    <row r="10" spans="1:3" s="251" customFormat="1" ht="9" customHeight="1">
      <c r="A10" s="840"/>
      <c r="B10" s="253"/>
      <c r="C10" s="841"/>
    </row>
    <row r="11" spans="1:3" s="251" customFormat="1" ht="67.5" customHeight="1">
      <c r="A11" s="250" t="s">
        <v>1003</v>
      </c>
      <c r="B11" s="253"/>
      <c r="C11" s="841" t="s">
        <v>534</v>
      </c>
    </row>
    <row r="12" spans="1:3" s="251" customFormat="1" ht="3" customHeight="1">
      <c r="A12" s="250"/>
      <c r="B12" s="253"/>
      <c r="C12" s="249"/>
    </row>
    <row r="13" spans="1:3" s="251" customFormat="1" ht="22.5">
      <c r="A13" s="250" t="s">
        <v>2</v>
      </c>
      <c r="B13" s="253"/>
      <c r="C13" s="252" t="s">
        <v>302</v>
      </c>
    </row>
    <row r="14" spans="1:3" ht="20.25" customHeight="1">
      <c r="A14" s="264" t="s">
        <v>1001</v>
      </c>
      <c r="B14" s="905" t="s">
        <v>1000</v>
      </c>
      <c r="C14" s="905"/>
    </row>
    <row r="15" spans="1:3" ht="33.75" customHeight="1">
      <c r="A15" s="264" t="s">
        <v>1004</v>
      </c>
      <c r="B15" s="50"/>
      <c r="C15" s="769" t="s">
        <v>1102</v>
      </c>
    </row>
    <row r="16" spans="1:3" ht="20.25" customHeight="1">
      <c r="A16" s="264" t="s">
        <v>1134</v>
      </c>
      <c r="B16" s="50"/>
      <c r="C16" s="263" t="s">
        <v>749</v>
      </c>
    </row>
    <row r="17" spans="3:3" ht="14.25">
      <c r="C17" s="248"/>
    </row>
  </sheetData>
  <mergeCells count="1">
    <mergeCell ref="B14:C14"/>
  </mergeCells>
  <printOptions horizontalCentered="1"/>
  <pageMargins left="0.78740157480314965" right="0.78740157480314965" top="1.1811023622047245" bottom="0.78740157480314965" header="0.51181102362204722" footer="0.51181102362204722"/>
  <pageSetup paperSize="9" scale="96"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
  <sheetViews>
    <sheetView showGridLines="0" rightToLeft="1" view="pageBreakPreview" zoomScaleNormal="100" zoomScaleSheetLayoutView="100" workbookViewId="0">
      <selection activeCell="G15" sqref="G15"/>
    </sheetView>
  </sheetViews>
  <sheetFormatPr defaultColWidth="9.140625" defaultRowHeight="12.75"/>
  <cols>
    <col min="1" max="1" width="30" style="203" customWidth="1"/>
    <col min="2" max="2" width="6.7109375" style="203" customWidth="1"/>
    <col min="3" max="3" width="7.42578125" style="203" customWidth="1"/>
    <col min="4" max="4" width="6.7109375" style="203" customWidth="1"/>
    <col min="5" max="5" width="7.42578125" style="203" customWidth="1"/>
    <col min="6" max="6" width="8.28515625" style="203" customWidth="1"/>
    <col min="7" max="7" width="7.42578125" style="203" customWidth="1"/>
    <col min="8" max="8" width="6.7109375" style="203" customWidth="1"/>
    <col min="9" max="9" width="7.42578125" style="203" customWidth="1"/>
    <col min="10" max="10" width="6.7109375" style="203" customWidth="1"/>
    <col min="11" max="11" width="7.42578125" style="203" customWidth="1"/>
    <col min="12" max="12" width="6.7109375" style="203" customWidth="1"/>
    <col min="13" max="13" width="7.42578125" style="203" customWidth="1"/>
    <col min="14" max="14" width="9.140625" style="203" customWidth="1"/>
    <col min="15" max="15" width="8.28515625" style="203" customWidth="1"/>
    <col min="16" max="16" width="29.42578125" style="203" customWidth="1"/>
    <col min="17" max="16384" width="9.140625" style="203"/>
  </cols>
  <sheetData>
    <row r="1" spans="1:25" s="88" customFormat="1" ht="21.95" customHeight="1">
      <c r="A1" s="1337" t="s">
        <v>1370</v>
      </c>
      <c r="B1" s="1337"/>
      <c r="C1" s="1337"/>
      <c r="D1" s="1337"/>
      <c r="E1" s="1337"/>
      <c r="F1" s="1337"/>
      <c r="G1" s="1337"/>
      <c r="H1" s="1337"/>
      <c r="I1" s="1337"/>
      <c r="J1" s="1337"/>
      <c r="K1" s="1337"/>
      <c r="L1" s="1337"/>
      <c r="M1" s="1337"/>
      <c r="N1" s="1337"/>
      <c r="O1" s="1337"/>
      <c r="P1" s="1337"/>
      <c r="Q1" s="85"/>
      <c r="R1" s="85"/>
      <c r="S1" s="85"/>
      <c r="T1" s="85"/>
      <c r="U1" s="85"/>
      <c r="V1" s="85"/>
      <c r="W1" s="85"/>
      <c r="X1" s="86"/>
      <c r="Y1" s="87"/>
    </row>
    <row r="2" spans="1:25" s="90" customFormat="1" ht="18" customHeight="1">
      <c r="A2" s="1337" t="s">
        <v>1216</v>
      </c>
      <c r="B2" s="1337"/>
      <c r="C2" s="1337"/>
      <c r="D2" s="1337"/>
      <c r="E2" s="1337"/>
      <c r="F2" s="1337"/>
      <c r="G2" s="1337"/>
      <c r="H2" s="1337"/>
      <c r="I2" s="1337"/>
      <c r="J2" s="1337"/>
      <c r="K2" s="1337"/>
      <c r="L2" s="1337"/>
      <c r="M2" s="1337"/>
      <c r="N2" s="1337"/>
      <c r="O2" s="1337"/>
      <c r="P2" s="1337"/>
      <c r="Q2" s="85"/>
      <c r="R2" s="89"/>
      <c r="S2" s="89"/>
      <c r="T2" s="89"/>
      <c r="U2" s="89"/>
      <c r="V2" s="89"/>
      <c r="W2" s="89"/>
      <c r="X2" s="89"/>
      <c r="Y2" s="89"/>
    </row>
    <row r="3" spans="1:25" s="90" customFormat="1" ht="33.75" customHeight="1">
      <c r="A3" s="1338" t="s">
        <v>1371</v>
      </c>
      <c r="B3" s="1339"/>
      <c r="C3" s="1339"/>
      <c r="D3" s="1339"/>
      <c r="E3" s="1339"/>
      <c r="F3" s="1339"/>
      <c r="G3" s="1339"/>
      <c r="H3" s="1339"/>
      <c r="I3" s="1339"/>
      <c r="J3" s="1339"/>
      <c r="K3" s="1339"/>
      <c r="L3" s="1339"/>
      <c r="M3" s="1339"/>
      <c r="N3" s="1339"/>
      <c r="O3" s="1339"/>
      <c r="P3" s="1339"/>
      <c r="Q3" s="91"/>
      <c r="R3" s="91"/>
      <c r="S3" s="91"/>
      <c r="T3" s="91"/>
      <c r="U3" s="91"/>
      <c r="V3" s="91"/>
      <c r="W3" s="91"/>
      <c r="X3" s="91"/>
      <c r="Y3" s="91"/>
    </row>
    <row r="4" spans="1:25" s="69" customFormat="1" ht="15.75">
      <c r="A4" s="1340" t="s">
        <v>1213</v>
      </c>
      <c r="B4" s="1340"/>
      <c r="C4" s="1340"/>
      <c r="D4" s="1340"/>
      <c r="E4" s="1340"/>
      <c r="F4" s="1340"/>
      <c r="G4" s="1340"/>
      <c r="H4" s="1340"/>
      <c r="I4" s="1340"/>
      <c r="J4" s="1340"/>
      <c r="K4" s="1340"/>
      <c r="L4" s="1340"/>
      <c r="M4" s="1340"/>
      <c r="N4" s="1340"/>
      <c r="O4" s="1340"/>
      <c r="P4" s="1340"/>
      <c r="Q4" s="92"/>
      <c r="R4" s="92"/>
      <c r="S4" s="92"/>
      <c r="T4" s="92"/>
      <c r="U4" s="92"/>
      <c r="V4" s="92"/>
      <c r="W4" s="92"/>
      <c r="X4" s="92"/>
      <c r="Y4" s="92"/>
    </row>
    <row r="5" spans="1:25" s="69" customFormat="1" ht="20.100000000000001" customHeight="1">
      <c r="A5" s="93" t="s">
        <v>581</v>
      </c>
      <c r="B5" s="93"/>
      <c r="C5" s="93"/>
      <c r="D5" s="93"/>
      <c r="E5" s="93"/>
      <c r="F5" s="93"/>
      <c r="G5" s="93"/>
      <c r="H5" s="93"/>
      <c r="I5" s="93"/>
      <c r="J5" s="93"/>
      <c r="K5" s="93"/>
      <c r="L5" s="93"/>
      <c r="M5" s="93"/>
      <c r="N5" s="93"/>
      <c r="O5" s="93"/>
      <c r="P5" s="94" t="s">
        <v>580</v>
      </c>
    </row>
    <row r="6" spans="1:25" s="201" customFormat="1" ht="18" customHeight="1" thickBot="1">
      <c r="A6" s="1341" t="s">
        <v>1131</v>
      </c>
      <c r="B6" s="1297" t="s">
        <v>276</v>
      </c>
      <c r="C6" s="1297"/>
      <c r="D6" s="1297" t="s">
        <v>246</v>
      </c>
      <c r="E6" s="1297"/>
      <c r="F6" s="1297" t="s">
        <v>245</v>
      </c>
      <c r="G6" s="1297"/>
      <c r="H6" s="1297" t="s">
        <v>244</v>
      </c>
      <c r="I6" s="1297"/>
      <c r="J6" s="1297" t="s">
        <v>243</v>
      </c>
      <c r="K6" s="1297"/>
      <c r="L6" s="1297" t="s">
        <v>475</v>
      </c>
      <c r="M6" s="1297"/>
      <c r="N6" s="1297" t="s">
        <v>7</v>
      </c>
      <c r="O6" s="1297"/>
      <c r="P6" s="1345" t="s">
        <v>1125</v>
      </c>
      <c r="Q6" s="200"/>
    </row>
    <row r="7" spans="1:25" s="201" customFormat="1" ht="15.75" customHeight="1" thickTop="1" thickBot="1">
      <c r="A7" s="1342"/>
      <c r="B7" s="1097" t="s">
        <v>247</v>
      </c>
      <c r="C7" s="1097"/>
      <c r="D7" s="1097" t="s">
        <v>949</v>
      </c>
      <c r="E7" s="1097"/>
      <c r="F7" s="1097" t="s">
        <v>950</v>
      </c>
      <c r="G7" s="1097"/>
      <c r="H7" s="1097" t="s">
        <v>951</v>
      </c>
      <c r="I7" s="1097"/>
      <c r="J7" s="1097" t="s">
        <v>242</v>
      </c>
      <c r="K7" s="1097"/>
      <c r="L7" s="1097" t="s">
        <v>256</v>
      </c>
      <c r="M7" s="1097"/>
      <c r="N7" s="1097" t="s">
        <v>8</v>
      </c>
      <c r="O7" s="1097"/>
      <c r="P7" s="1346"/>
      <c r="Q7" s="200"/>
    </row>
    <row r="8" spans="1:25" s="201" customFormat="1" ht="14.25" customHeight="1" thickTop="1" thickBot="1">
      <c r="A8" s="1343"/>
      <c r="B8" s="502" t="s">
        <v>9</v>
      </c>
      <c r="C8" s="502" t="s">
        <v>531</v>
      </c>
      <c r="D8" s="502" t="s">
        <v>9</v>
      </c>
      <c r="E8" s="502" t="s">
        <v>531</v>
      </c>
      <c r="F8" s="502" t="s">
        <v>9</v>
      </c>
      <c r="G8" s="502" t="s">
        <v>531</v>
      </c>
      <c r="H8" s="502" t="s">
        <v>9</v>
      </c>
      <c r="I8" s="502" t="s">
        <v>531</v>
      </c>
      <c r="J8" s="502" t="s">
        <v>9</v>
      </c>
      <c r="K8" s="502" t="s">
        <v>531</v>
      </c>
      <c r="L8" s="502" t="s">
        <v>9</v>
      </c>
      <c r="M8" s="502" t="s">
        <v>531</v>
      </c>
      <c r="N8" s="502" t="s">
        <v>9</v>
      </c>
      <c r="O8" s="502" t="s">
        <v>531</v>
      </c>
      <c r="P8" s="1347"/>
      <c r="Q8" s="200"/>
    </row>
    <row r="9" spans="1:25" s="201" customFormat="1" ht="13.5" customHeight="1" thickTop="1">
      <c r="A9" s="1344"/>
      <c r="B9" s="503" t="s">
        <v>532</v>
      </c>
      <c r="C9" s="503" t="s">
        <v>533</v>
      </c>
      <c r="D9" s="503" t="s">
        <v>532</v>
      </c>
      <c r="E9" s="503" t="s">
        <v>533</v>
      </c>
      <c r="F9" s="503" t="s">
        <v>532</v>
      </c>
      <c r="G9" s="503" t="s">
        <v>533</v>
      </c>
      <c r="H9" s="503" t="s">
        <v>532</v>
      </c>
      <c r="I9" s="503" t="s">
        <v>533</v>
      </c>
      <c r="J9" s="503" t="s">
        <v>532</v>
      </c>
      <c r="K9" s="503" t="s">
        <v>533</v>
      </c>
      <c r="L9" s="503" t="s">
        <v>532</v>
      </c>
      <c r="M9" s="503" t="s">
        <v>533</v>
      </c>
      <c r="N9" s="503" t="s">
        <v>532</v>
      </c>
      <c r="O9" s="503" t="s">
        <v>533</v>
      </c>
      <c r="P9" s="1348"/>
      <c r="Q9" s="200"/>
    </row>
    <row r="10" spans="1:25" s="69" customFormat="1" ht="40.5" customHeight="1" thickBot="1">
      <c r="A10" s="598" t="s">
        <v>1088</v>
      </c>
      <c r="B10" s="504">
        <v>18</v>
      </c>
      <c r="C10" s="504">
        <v>11</v>
      </c>
      <c r="D10" s="504">
        <v>18</v>
      </c>
      <c r="E10" s="504">
        <v>27</v>
      </c>
      <c r="F10" s="504">
        <v>447</v>
      </c>
      <c r="G10" s="504">
        <v>236</v>
      </c>
      <c r="H10" s="504">
        <v>0</v>
      </c>
      <c r="I10" s="504">
        <v>0</v>
      </c>
      <c r="J10" s="504">
        <v>0</v>
      </c>
      <c r="K10" s="504">
        <v>0</v>
      </c>
      <c r="L10" s="504">
        <v>3</v>
      </c>
      <c r="M10" s="504">
        <v>3</v>
      </c>
      <c r="N10" s="505">
        <f>SUM(B10+D10+F10+H10+J10+L10)</f>
        <v>486</v>
      </c>
      <c r="O10" s="505">
        <f>SUM(C10+E10+G10+I10+K10+M10)</f>
        <v>277</v>
      </c>
      <c r="P10" s="506" t="s">
        <v>1090</v>
      </c>
      <c r="Q10" s="202"/>
    </row>
    <row r="11" spans="1:25" s="69" customFormat="1" ht="43.5" customHeight="1">
      <c r="A11" s="508" t="s">
        <v>1089</v>
      </c>
      <c r="B11" s="509">
        <v>11</v>
      </c>
      <c r="C11" s="509">
        <v>12</v>
      </c>
      <c r="D11" s="509">
        <v>39</v>
      </c>
      <c r="E11" s="509">
        <v>82</v>
      </c>
      <c r="F11" s="509">
        <v>352</v>
      </c>
      <c r="G11" s="509">
        <v>2688</v>
      </c>
      <c r="H11" s="509">
        <v>0</v>
      </c>
      <c r="I11" s="509">
        <v>0</v>
      </c>
      <c r="J11" s="509">
        <v>0</v>
      </c>
      <c r="K11" s="509">
        <v>0</v>
      </c>
      <c r="L11" s="509">
        <v>24</v>
      </c>
      <c r="M11" s="509">
        <v>50</v>
      </c>
      <c r="N11" s="510">
        <f>SUM(B11+D11+F11+H11+J11+L11)</f>
        <v>426</v>
      </c>
      <c r="O11" s="510">
        <f>SUM(C11+E11+G11+I11+K11+M11)</f>
        <v>2832</v>
      </c>
      <c r="P11" s="511" t="s">
        <v>1091</v>
      </c>
      <c r="Q11" s="202"/>
    </row>
    <row r="12" spans="1:25" ht="26.25" customHeight="1">
      <c r="A12" s="512" t="s">
        <v>7</v>
      </c>
      <c r="B12" s="513">
        <f t="shared" ref="B12:O12" si="0">SUM(B10:B11)</f>
        <v>29</v>
      </c>
      <c r="C12" s="513">
        <f t="shared" si="0"/>
        <v>23</v>
      </c>
      <c r="D12" s="513">
        <f t="shared" si="0"/>
        <v>57</v>
      </c>
      <c r="E12" s="513">
        <f t="shared" si="0"/>
        <v>109</v>
      </c>
      <c r="F12" s="513">
        <f t="shared" si="0"/>
        <v>799</v>
      </c>
      <c r="G12" s="513">
        <f t="shared" si="0"/>
        <v>2924</v>
      </c>
      <c r="H12" s="513">
        <f t="shared" si="0"/>
        <v>0</v>
      </c>
      <c r="I12" s="513">
        <f t="shared" si="0"/>
        <v>0</v>
      </c>
      <c r="J12" s="513">
        <f t="shared" si="0"/>
        <v>0</v>
      </c>
      <c r="K12" s="513">
        <f t="shared" si="0"/>
        <v>0</v>
      </c>
      <c r="L12" s="513">
        <f t="shared" si="0"/>
        <v>27</v>
      </c>
      <c r="M12" s="513">
        <f t="shared" si="0"/>
        <v>53</v>
      </c>
      <c r="N12" s="513">
        <f t="shared" si="0"/>
        <v>912</v>
      </c>
      <c r="O12" s="513">
        <f t="shared" si="0"/>
        <v>3109</v>
      </c>
      <c r="P12" s="514" t="s">
        <v>8</v>
      </c>
    </row>
    <row r="13" spans="1:25" ht="20.25" customHeight="1">
      <c r="A13" s="1186" t="s">
        <v>906</v>
      </c>
      <c r="B13" s="1186"/>
      <c r="C13" s="1186"/>
      <c r="D13" s="1186"/>
      <c r="E13" s="237"/>
      <c r="F13" s="237"/>
      <c r="G13" s="237"/>
      <c r="H13" s="237"/>
      <c r="I13" s="1349" t="s">
        <v>907</v>
      </c>
      <c r="J13" s="1349"/>
      <c r="K13" s="1349"/>
      <c r="L13" s="1349"/>
      <c r="M13" s="1349"/>
      <c r="N13" s="1349"/>
      <c r="O13" s="1349"/>
      <c r="P13" s="1349"/>
    </row>
    <row r="14" spans="1:25" ht="40.5" customHeight="1"/>
    <row r="15" spans="1:25" ht="40.5" customHeight="1"/>
    <row r="16" spans="1:25" ht="40.5" customHeight="1"/>
    <row r="17" ht="40.5" customHeight="1"/>
    <row r="18" ht="40.5" customHeight="1"/>
    <row r="19" ht="40.5" customHeight="1"/>
  </sheetData>
  <mergeCells count="22">
    <mergeCell ref="A13:D13"/>
    <mergeCell ref="H7:I7"/>
    <mergeCell ref="J7:K7"/>
    <mergeCell ref="L7:M7"/>
    <mergeCell ref="N7:O7"/>
    <mergeCell ref="I13:P13"/>
    <mergeCell ref="A1:P1"/>
    <mergeCell ref="A2:P2"/>
    <mergeCell ref="A3:P3"/>
    <mergeCell ref="A4:P4"/>
    <mergeCell ref="A6:A9"/>
    <mergeCell ref="B6:C6"/>
    <mergeCell ref="D6:E6"/>
    <mergeCell ref="F6:G6"/>
    <mergeCell ref="H6:I6"/>
    <mergeCell ref="J6:K6"/>
    <mergeCell ref="L6:M6"/>
    <mergeCell ref="N6:O6"/>
    <mergeCell ref="P6:P9"/>
    <mergeCell ref="B7:C7"/>
    <mergeCell ref="D7:E7"/>
    <mergeCell ref="F7:G7"/>
  </mergeCells>
  <printOptions horizontalCentered="1" verticalCentered="1"/>
  <pageMargins left="0" right="0" top="0" bottom="0" header="0" footer="0"/>
  <pageSetup paperSize="9" scale="89" orientation="landscape"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rightToLeft="1" view="pageBreakPreview" zoomScale="90" zoomScaleNormal="100" zoomScaleSheetLayoutView="90" workbookViewId="0">
      <selection activeCell="P6" sqref="P6:P9"/>
    </sheetView>
  </sheetViews>
  <sheetFormatPr defaultColWidth="9.140625" defaultRowHeight="12.75"/>
  <cols>
    <col min="1" max="1" width="26.140625" style="203" customWidth="1"/>
    <col min="2" max="15" width="8.140625" style="203" customWidth="1"/>
    <col min="16" max="16" width="25.5703125" style="203" customWidth="1"/>
    <col min="17" max="16384" width="9.140625" style="203"/>
  </cols>
  <sheetData>
    <row r="1" spans="1:25" s="88" customFormat="1" ht="21.95" customHeight="1">
      <c r="A1" s="1337" t="s">
        <v>863</v>
      </c>
      <c r="B1" s="1337"/>
      <c r="C1" s="1337"/>
      <c r="D1" s="1337"/>
      <c r="E1" s="1337"/>
      <c r="F1" s="1337"/>
      <c r="G1" s="1337"/>
      <c r="H1" s="1337"/>
      <c r="I1" s="1337"/>
      <c r="J1" s="1337"/>
      <c r="K1" s="1337"/>
      <c r="L1" s="1337"/>
      <c r="M1" s="1337"/>
      <c r="N1" s="1337"/>
      <c r="O1" s="1337"/>
      <c r="P1" s="1337"/>
      <c r="Q1" s="85"/>
      <c r="R1" s="85"/>
      <c r="S1" s="85"/>
      <c r="T1" s="85"/>
      <c r="U1" s="85"/>
      <c r="V1" s="85"/>
      <c r="W1" s="85"/>
      <c r="X1" s="86"/>
      <c r="Y1" s="87"/>
    </row>
    <row r="2" spans="1:25" s="90" customFormat="1" ht="18" customHeight="1">
      <c r="A2" s="1337" t="s">
        <v>1216</v>
      </c>
      <c r="B2" s="1337"/>
      <c r="C2" s="1337"/>
      <c r="D2" s="1337"/>
      <c r="E2" s="1337"/>
      <c r="F2" s="1337"/>
      <c r="G2" s="1337"/>
      <c r="H2" s="1337"/>
      <c r="I2" s="1337"/>
      <c r="J2" s="1337"/>
      <c r="K2" s="1337"/>
      <c r="L2" s="1337"/>
      <c r="M2" s="1337"/>
      <c r="N2" s="1337"/>
      <c r="O2" s="1337"/>
      <c r="P2" s="1337"/>
      <c r="Q2" s="85"/>
      <c r="R2" s="89"/>
      <c r="S2" s="89"/>
      <c r="T2" s="89"/>
      <c r="U2" s="89"/>
      <c r="V2" s="89"/>
      <c r="W2" s="89"/>
      <c r="X2" s="89"/>
      <c r="Y2" s="89"/>
    </row>
    <row r="3" spans="1:25" s="90" customFormat="1" ht="33.75" customHeight="1">
      <c r="A3" s="1338" t="s">
        <v>903</v>
      </c>
      <c r="B3" s="1339"/>
      <c r="C3" s="1339"/>
      <c r="D3" s="1339"/>
      <c r="E3" s="1339"/>
      <c r="F3" s="1339"/>
      <c r="G3" s="1339"/>
      <c r="H3" s="1339"/>
      <c r="I3" s="1339"/>
      <c r="J3" s="1339"/>
      <c r="K3" s="1339"/>
      <c r="L3" s="1339"/>
      <c r="M3" s="1339"/>
      <c r="N3" s="1339"/>
      <c r="O3" s="1339"/>
      <c r="P3" s="1339"/>
      <c r="Q3" s="91"/>
      <c r="R3" s="91"/>
      <c r="S3" s="91"/>
      <c r="T3" s="91"/>
      <c r="U3" s="91"/>
      <c r="V3" s="91"/>
      <c r="W3" s="91"/>
      <c r="X3" s="91"/>
      <c r="Y3" s="91"/>
    </row>
    <row r="4" spans="1:25" s="69" customFormat="1" ht="15.75">
      <c r="A4" s="1340" t="s">
        <v>1213</v>
      </c>
      <c r="B4" s="1340"/>
      <c r="C4" s="1340"/>
      <c r="D4" s="1340"/>
      <c r="E4" s="1340"/>
      <c r="F4" s="1340"/>
      <c r="G4" s="1340"/>
      <c r="H4" s="1340"/>
      <c r="I4" s="1340"/>
      <c r="J4" s="1340"/>
      <c r="K4" s="1340"/>
      <c r="L4" s="1340"/>
      <c r="M4" s="1340"/>
      <c r="N4" s="1340"/>
      <c r="O4" s="1340"/>
      <c r="P4" s="1340"/>
      <c r="Q4" s="92"/>
      <c r="R4" s="92"/>
      <c r="S4" s="92"/>
      <c r="T4" s="92"/>
      <c r="U4" s="92"/>
      <c r="V4" s="92"/>
      <c r="W4" s="92"/>
      <c r="X4" s="92"/>
      <c r="Y4" s="92"/>
    </row>
    <row r="5" spans="1:25" s="69" customFormat="1" ht="15.75">
      <c r="A5" s="93" t="s">
        <v>582</v>
      </c>
      <c r="B5" s="93"/>
      <c r="C5" s="93"/>
      <c r="D5" s="93"/>
      <c r="E5" s="93"/>
      <c r="F5" s="93"/>
      <c r="G5" s="93"/>
      <c r="H5" s="93"/>
      <c r="I5" s="93"/>
      <c r="J5" s="93"/>
      <c r="K5" s="93"/>
      <c r="L5" s="93"/>
      <c r="M5" s="93"/>
      <c r="N5" s="93"/>
      <c r="O5" s="93"/>
      <c r="P5" s="94" t="s">
        <v>583</v>
      </c>
    </row>
    <row r="6" spans="1:25" s="201" customFormat="1" ht="18" customHeight="1">
      <c r="A6" s="1350" t="s">
        <v>1384</v>
      </c>
      <c r="B6" s="1297" t="s">
        <v>276</v>
      </c>
      <c r="C6" s="1297"/>
      <c r="D6" s="1297" t="s">
        <v>246</v>
      </c>
      <c r="E6" s="1297"/>
      <c r="F6" s="1297" t="s">
        <v>245</v>
      </c>
      <c r="G6" s="1297"/>
      <c r="H6" s="1297" t="s">
        <v>244</v>
      </c>
      <c r="I6" s="1297"/>
      <c r="J6" s="1297" t="s">
        <v>243</v>
      </c>
      <c r="K6" s="1297"/>
      <c r="L6" s="1297" t="s">
        <v>475</v>
      </c>
      <c r="M6" s="1297"/>
      <c r="N6" s="1297" t="s">
        <v>7</v>
      </c>
      <c r="O6" s="1297"/>
      <c r="P6" s="1353" t="s">
        <v>1372</v>
      </c>
      <c r="Q6" s="200"/>
    </row>
    <row r="7" spans="1:25" s="201" customFormat="1" ht="15.75" customHeight="1">
      <c r="A7" s="1351"/>
      <c r="B7" s="1097" t="s">
        <v>686</v>
      </c>
      <c r="C7" s="1097"/>
      <c r="D7" s="1097" t="s">
        <v>949</v>
      </c>
      <c r="E7" s="1097"/>
      <c r="F7" s="1097" t="s">
        <v>950</v>
      </c>
      <c r="G7" s="1097"/>
      <c r="H7" s="1097" t="s">
        <v>951</v>
      </c>
      <c r="I7" s="1097"/>
      <c r="J7" s="1097" t="s">
        <v>242</v>
      </c>
      <c r="K7" s="1097"/>
      <c r="L7" s="1097" t="s">
        <v>256</v>
      </c>
      <c r="M7" s="1097"/>
      <c r="N7" s="1097" t="s">
        <v>8</v>
      </c>
      <c r="O7" s="1097"/>
      <c r="P7" s="1354"/>
      <c r="Q7" s="200"/>
    </row>
    <row r="8" spans="1:25" s="201" customFormat="1" ht="14.25" customHeight="1">
      <c r="A8" s="1351"/>
      <c r="B8" s="472" t="s">
        <v>9</v>
      </c>
      <c r="C8" s="472" t="s">
        <v>531</v>
      </c>
      <c r="D8" s="472" t="s">
        <v>9</v>
      </c>
      <c r="E8" s="472" t="s">
        <v>531</v>
      </c>
      <c r="F8" s="472" t="s">
        <v>9</v>
      </c>
      <c r="G8" s="472" t="s">
        <v>531</v>
      </c>
      <c r="H8" s="472" t="s">
        <v>9</v>
      </c>
      <c r="I8" s="472" t="s">
        <v>531</v>
      </c>
      <c r="J8" s="472" t="s">
        <v>9</v>
      </c>
      <c r="K8" s="472" t="s">
        <v>531</v>
      </c>
      <c r="L8" s="472" t="s">
        <v>9</v>
      </c>
      <c r="M8" s="472" t="s">
        <v>531</v>
      </c>
      <c r="N8" s="472" t="s">
        <v>9</v>
      </c>
      <c r="O8" s="472" t="s">
        <v>531</v>
      </c>
      <c r="P8" s="1354"/>
      <c r="Q8" s="200"/>
    </row>
    <row r="9" spans="1:25" s="201" customFormat="1" ht="13.5" customHeight="1">
      <c r="A9" s="1352"/>
      <c r="B9" s="476" t="s">
        <v>532</v>
      </c>
      <c r="C9" s="476" t="s">
        <v>533</v>
      </c>
      <c r="D9" s="476" t="s">
        <v>532</v>
      </c>
      <c r="E9" s="476" t="s">
        <v>533</v>
      </c>
      <c r="F9" s="476" t="s">
        <v>532</v>
      </c>
      <c r="G9" s="476" t="s">
        <v>533</v>
      </c>
      <c r="H9" s="476" t="s">
        <v>532</v>
      </c>
      <c r="I9" s="476" t="s">
        <v>533</v>
      </c>
      <c r="J9" s="476" t="s">
        <v>532</v>
      </c>
      <c r="K9" s="476" t="s">
        <v>533</v>
      </c>
      <c r="L9" s="476" t="s">
        <v>532</v>
      </c>
      <c r="M9" s="476" t="s">
        <v>533</v>
      </c>
      <c r="N9" s="476" t="s">
        <v>532</v>
      </c>
      <c r="O9" s="476" t="s">
        <v>533</v>
      </c>
      <c r="P9" s="1355"/>
      <c r="Q9" s="200"/>
    </row>
    <row r="10" spans="1:25" s="69" customFormat="1" ht="17.100000000000001" customHeight="1" thickBot="1">
      <c r="A10" s="525" t="s">
        <v>484</v>
      </c>
      <c r="B10" s="526">
        <v>0</v>
      </c>
      <c r="C10" s="526">
        <v>0</v>
      </c>
      <c r="D10" s="526">
        <v>0</v>
      </c>
      <c r="E10" s="526">
        <v>0</v>
      </c>
      <c r="F10" s="526">
        <v>1</v>
      </c>
      <c r="G10" s="526">
        <v>0</v>
      </c>
      <c r="H10" s="526">
        <v>0</v>
      </c>
      <c r="I10" s="526">
        <v>0</v>
      </c>
      <c r="J10" s="526">
        <v>0</v>
      </c>
      <c r="K10" s="526">
        <v>0</v>
      </c>
      <c r="L10" s="526">
        <v>0</v>
      </c>
      <c r="M10" s="526">
        <v>0</v>
      </c>
      <c r="N10" s="527">
        <f>SUM(B10+D10+F10+H10+J10+L10)</f>
        <v>1</v>
      </c>
      <c r="O10" s="527">
        <f>SUM(C10+E10+G10+I10+K10+M10)</f>
        <v>0</v>
      </c>
      <c r="P10" s="528" t="s">
        <v>1175</v>
      </c>
      <c r="Q10" s="202"/>
    </row>
    <row r="11" spans="1:25" s="69" customFormat="1" ht="17.100000000000001" customHeight="1" thickTop="1" thickBot="1">
      <c r="A11" s="515" t="s">
        <v>53</v>
      </c>
      <c r="B11" s="516">
        <v>0</v>
      </c>
      <c r="C11" s="516">
        <v>0</v>
      </c>
      <c r="D11" s="516">
        <v>0</v>
      </c>
      <c r="E11" s="516">
        <v>0</v>
      </c>
      <c r="F11" s="516">
        <v>1</v>
      </c>
      <c r="G11" s="516">
        <v>2</v>
      </c>
      <c r="H11" s="516">
        <v>0</v>
      </c>
      <c r="I11" s="516">
        <v>0</v>
      </c>
      <c r="J11" s="516">
        <v>0</v>
      </c>
      <c r="K11" s="516">
        <v>0</v>
      </c>
      <c r="L11" s="516">
        <v>0</v>
      </c>
      <c r="M11" s="516">
        <v>0</v>
      </c>
      <c r="N11" s="517">
        <f t="shared" ref="N11:N32" si="0">SUM(B11+D11+F11+H11+J11+L11)</f>
        <v>1</v>
      </c>
      <c r="O11" s="517">
        <f t="shared" ref="O11:O32" si="1">SUM(C11+E11+G11+I11+K11+M11)</f>
        <v>2</v>
      </c>
      <c r="P11" s="518" t="s">
        <v>1176</v>
      </c>
      <c r="Q11" s="202"/>
    </row>
    <row r="12" spans="1:25" s="69" customFormat="1" ht="17.100000000000001" customHeight="1" thickBot="1">
      <c r="A12" s="519" t="s">
        <v>273</v>
      </c>
      <c r="B12" s="520">
        <v>0</v>
      </c>
      <c r="C12" s="520">
        <v>0</v>
      </c>
      <c r="D12" s="520">
        <v>0</v>
      </c>
      <c r="E12" s="520">
        <v>0</v>
      </c>
      <c r="F12" s="520">
        <v>3</v>
      </c>
      <c r="G12" s="520">
        <v>1</v>
      </c>
      <c r="H12" s="520">
        <v>0</v>
      </c>
      <c r="I12" s="520">
        <v>0</v>
      </c>
      <c r="J12" s="520">
        <v>0</v>
      </c>
      <c r="K12" s="520">
        <v>0</v>
      </c>
      <c r="L12" s="520">
        <v>0</v>
      </c>
      <c r="M12" s="520">
        <v>0</v>
      </c>
      <c r="N12" s="527">
        <f t="shared" si="0"/>
        <v>3</v>
      </c>
      <c r="O12" s="527">
        <f t="shared" si="1"/>
        <v>1</v>
      </c>
      <c r="P12" s="521" t="s">
        <v>1177</v>
      </c>
      <c r="Q12" s="202"/>
    </row>
    <row r="13" spans="1:25" s="69" customFormat="1" ht="17.100000000000001" customHeight="1" thickTop="1" thickBot="1">
      <c r="A13" s="522" t="s">
        <v>459</v>
      </c>
      <c r="B13" s="516">
        <v>0</v>
      </c>
      <c r="C13" s="516">
        <v>0</v>
      </c>
      <c r="D13" s="516">
        <v>0</v>
      </c>
      <c r="E13" s="516">
        <v>0</v>
      </c>
      <c r="F13" s="516">
        <v>0</v>
      </c>
      <c r="G13" s="507">
        <v>1</v>
      </c>
      <c r="H13" s="516">
        <v>0</v>
      </c>
      <c r="I13" s="516">
        <v>0</v>
      </c>
      <c r="J13" s="516">
        <v>0</v>
      </c>
      <c r="K13" s="516">
        <v>0</v>
      </c>
      <c r="L13" s="516">
        <v>0</v>
      </c>
      <c r="M13" s="516">
        <v>0</v>
      </c>
      <c r="N13" s="517">
        <f t="shared" si="0"/>
        <v>0</v>
      </c>
      <c r="O13" s="517">
        <f t="shared" si="1"/>
        <v>1</v>
      </c>
      <c r="P13" s="523" t="s">
        <v>1178</v>
      </c>
      <c r="Q13" s="202"/>
    </row>
    <row r="14" spans="1:25" s="69" customFormat="1" ht="17.100000000000001" customHeight="1" thickBot="1">
      <c r="A14" s="519" t="s">
        <v>203</v>
      </c>
      <c r="B14" s="520">
        <v>0</v>
      </c>
      <c r="C14" s="520">
        <v>1</v>
      </c>
      <c r="D14" s="520">
        <v>0</v>
      </c>
      <c r="E14" s="520">
        <v>1</v>
      </c>
      <c r="F14" s="520">
        <v>4</v>
      </c>
      <c r="G14" s="520">
        <v>1</v>
      </c>
      <c r="H14" s="520">
        <v>0</v>
      </c>
      <c r="I14" s="520">
        <v>0</v>
      </c>
      <c r="J14" s="520">
        <v>0</v>
      </c>
      <c r="K14" s="520">
        <v>0</v>
      </c>
      <c r="L14" s="520">
        <v>0</v>
      </c>
      <c r="M14" s="520">
        <v>0</v>
      </c>
      <c r="N14" s="527">
        <f t="shared" si="0"/>
        <v>4</v>
      </c>
      <c r="O14" s="527">
        <f t="shared" si="1"/>
        <v>3</v>
      </c>
      <c r="P14" s="521" t="s">
        <v>1179</v>
      </c>
      <c r="Q14" s="202"/>
    </row>
    <row r="15" spans="1:25" s="69" customFormat="1" ht="17.100000000000001" customHeight="1" thickTop="1" thickBot="1">
      <c r="A15" s="522" t="s">
        <v>1196</v>
      </c>
      <c r="B15" s="516">
        <v>0</v>
      </c>
      <c r="C15" s="516">
        <v>0</v>
      </c>
      <c r="D15" s="516">
        <v>0</v>
      </c>
      <c r="E15" s="516">
        <v>0</v>
      </c>
      <c r="F15" s="516">
        <v>1</v>
      </c>
      <c r="G15" s="507">
        <v>1</v>
      </c>
      <c r="H15" s="516">
        <v>0</v>
      </c>
      <c r="I15" s="516">
        <v>0</v>
      </c>
      <c r="J15" s="516">
        <v>0</v>
      </c>
      <c r="K15" s="516">
        <v>0</v>
      </c>
      <c r="L15" s="516">
        <v>0</v>
      </c>
      <c r="M15" s="516">
        <v>0</v>
      </c>
      <c r="N15" s="517">
        <f t="shared" si="0"/>
        <v>1</v>
      </c>
      <c r="O15" s="517">
        <f t="shared" si="1"/>
        <v>1</v>
      </c>
      <c r="P15" s="523" t="s">
        <v>1180</v>
      </c>
      <c r="Q15" s="202"/>
    </row>
    <row r="16" spans="1:25" s="69" customFormat="1" ht="17.100000000000001" customHeight="1" thickBot="1">
      <c r="A16" s="519" t="s">
        <v>965</v>
      </c>
      <c r="B16" s="520">
        <v>1</v>
      </c>
      <c r="C16" s="520">
        <v>0</v>
      </c>
      <c r="D16" s="520">
        <v>0</v>
      </c>
      <c r="E16" s="520">
        <v>0</v>
      </c>
      <c r="F16" s="520">
        <v>1</v>
      </c>
      <c r="G16" s="520">
        <v>0</v>
      </c>
      <c r="H16" s="520">
        <v>0</v>
      </c>
      <c r="I16" s="520">
        <v>0</v>
      </c>
      <c r="J16" s="520">
        <v>0</v>
      </c>
      <c r="K16" s="520">
        <v>0</v>
      </c>
      <c r="L16" s="520">
        <v>0</v>
      </c>
      <c r="M16" s="520">
        <v>0</v>
      </c>
      <c r="N16" s="527">
        <f t="shared" si="0"/>
        <v>2</v>
      </c>
      <c r="O16" s="527">
        <f t="shared" si="1"/>
        <v>0</v>
      </c>
      <c r="P16" s="521" t="s">
        <v>1181</v>
      </c>
      <c r="Q16" s="202"/>
    </row>
    <row r="17" spans="1:17" s="69" customFormat="1" ht="17.100000000000001" customHeight="1" thickTop="1" thickBot="1">
      <c r="A17" s="522" t="s">
        <v>963</v>
      </c>
      <c r="B17" s="516">
        <v>0</v>
      </c>
      <c r="C17" s="516">
        <v>0</v>
      </c>
      <c r="D17" s="516">
        <v>0</v>
      </c>
      <c r="E17" s="516">
        <v>0</v>
      </c>
      <c r="F17" s="516">
        <v>4</v>
      </c>
      <c r="G17" s="507">
        <v>2</v>
      </c>
      <c r="H17" s="516">
        <v>0</v>
      </c>
      <c r="I17" s="516">
        <v>0</v>
      </c>
      <c r="J17" s="516">
        <v>0</v>
      </c>
      <c r="K17" s="516">
        <v>0</v>
      </c>
      <c r="L17" s="516">
        <v>0</v>
      </c>
      <c r="M17" s="516">
        <v>0</v>
      </c>
      <c r="N17" s="517">
        <f t="shared" si="0"/>
        <v>4</v>
      </c>
      <c r="O17" s="517">
        <f t="shared" si="1"/>
        <v>2</v>
      </c>
      <c r="P17" s="523" t="s">
        <v>1182</v>
      </c>
      <c r="Q17" s="202"/>
    </row>
    <row r="18" spans="1:17" s="69" customFormat="1" ht="17.100000000000001" customHeight="1" thickBot="1">
      <c r="A18" s="519" t="s">
        <v>476</v>
      </c>
      <c r="B18" s="520">
        <v>0</v>
      </c>
      <c r="C18" s="520">
        <v>0</v>
      </c>
      <c r="D18" s="520">
        <v>1</v>
      </c>
      <c r="E18" s="520">
        <v>0</v>
      </c>
      <c r="F18" s="520">
        <v>1</v>
      </c>
      <c r="G18" s="520">
        <v>0</v>
      </c>
      <c r="H18" s="520">
        <v>0</v>
      </c>
      <c r="I18" s="520">
        <v>0</v>
      </c>
      <c r="J18" s="520">
        <v>0</v>
      </c>
      <c r="K18" s="520">
        <v>0</v>
      </c>
      <c r="L18" s="520">
        <v>0</v>
      </c>
      <c r="M18" s="520">
        <v>0</v>
      </c>
      <c r="N18" s="527">
        <f t="shared" si="0"/>
        <v>2</v>
      </c>
      <c r="O18" s="527">
        <f t="shared" si="1"/>
        <v>0</v>
      </c>
      <c r="P18" s="521" t="s">
        <v>1183</v>
      </c>
      <c r="Q18" s="202"/>
    </row>
    <row r="19" spans="1:17" s="69" customFormat="1" ht="17.100000000000001" customHeight="1" thickTop="1" thickBot="1">
      <c r="A19" s="522" t="s">
        <v>325</v>
      </c>
      <c r="B19" s="516">
        <v>0</v>
      </c>
      <c r="C19" s="516">
        <v>0</v>
      </c>
      <c r="D19" s="516">
        <v>1</v>
      </c>
      <c r="E19" s="516">
        <v>0</v>
      </c>
      <c r="F19" s="516">
        <v>2</v>
      </c>
      <c r="G19" s="507">
        <v>4</v>
      </c>
      <c r="H19" s="516">
        <v>0</v>
      </c>
      <c r="I19" s="516">
        <v>0</v>
      </c>
      <c r="J19" s="516">
        <v>0</v>
      </c>
      <c r="K19" s="516">
        <v>0</v>
      </c>
      <c r="L19" s="516">
        <v>1</v>
      </c>
      <c r="M19" s="516">
        <v>0</v>
      </c>
      <c r="N19" s="517">
        <f t="shared" si="0"/>
        <v>4</v>
      </c>
      <c r="O19" s="517">
        <f t="shared" si="1"/>
        <v>4</v>
      </c>
      <c r="P19" s="523" t="s">
        <v>1184</v>
      </c>
      <c r="Q19" s="202"/>
    </row>
    <row r="20" spans="1:17" s="69" customFormat="1" ht="17.100000000000001" customHeight="1" thickBot="1">
      <c r="A20" s="519" t="s">
        <v>64</v>
      </c>
      <c r="B20" s="520">
        <v>1</v>
      </c>
      <c r="C20" s="520">
        <v>0</v>
      </c>
      <c r="D20" s="520">
        <v>0</v>
      </c>
      <c r="E20" s="520">
        <v>0</v>
      </c>
      <c r="F20" s="520">
        <v>0</v>
      </c>
      <c r="G20" s="520">
        <v>0</v>
      </c>
      <c r="H20" s="520">
        <v>0</v>
      </c>
      <c r="I20" s="520">
        <v>0</v>
      </c>
      <c r="J20" s="520">
        <v>0</v>
      </c>
      <c r="K20" s="520">
        <v>0</v>
      </c>
      <c r="L20" s="520">
        <v>0</v>
      </c>
      <c r="M20" s="520">
        <v>0</v>
      </c>
      <c r="N20" s="527">
        <f t="shared" si="0"/>
        <v>1</v>
      </c>
      <c r="O20" s="527">
        <f t="shared" si="1"/>
        <v>0</v>
      </c>
      <c r="P20" s="521" t="s">
        <v>1185</v>
      </c>
      <c r="Q20" s="202"/>
    </row>
    <row r="21" spans="1:17" s="69" customFormat="1" ht="17.100000000000001" customHeight="1" thickTop="1" thickBot="1">
      <c r="A21" s="522" t="s">
        <v>606</v>
      </c>
      <c r="B21" s="516">
        <v>0</v>
      </c>
      <c r="C21" s="516">
        <v>0</v>
      </c>
      <c r="D21" s="516">
        <v>0</v>
      </c>
      <c r="E21" s="516">
        <v>0</v>
      </c>
      <c r="F21" s="516">
        <v>1</v>
      </c>
      <c r="G21" s="507">
        <v>3</v>
      </c>
      <c r="H21" s="516">
        <v>0</v>
      </c>
      <c r="I21" s="516">
        <v>0</v>
      </c>
      <c r="J21" s="516">
        <v>0</v>
      </c>
      <c r="K21" s="516">
        <v>0</v>
      </c>
      <c r="L21" s="516">
        <v>0</v>
      </c>
      <c r="M21" s="516">
        <v>0</v>
      </c>
      <c r="N21" s="517">
        <f t="shared" si="0"/>
        <v>1</v>
      </c>
      <c r="O21" s="517">
        <f t="shared" si="1"/>
        <v>3</v>
      </c>
      <c r="P21" s="523" t="s">
        <v>1186</v>
      </c>
      <c r="Q21" s="202"/>
    </row>
    <row r="22" spans="1:17" s="69" customFormat="1" ht="17.100000000000001" customHeight="1" thickBot="1">
      <c r="A22" s="519" t="s">
        <v>607</v>
      </c>
      <c r="B22" s="520">
        <v>9</v>
      </c>
      <c r="C22" s="520">
        <v>0</v>
      </c>
      <c r="D22" s="520">
        <v>4</v>
      </c>
      <c r="E22" s="520">
        <v>0</v>
      </c>
      <c r="F22" s="520">
        <v>0</v>
      </c>
      <c r="G22" s="520">
        <v>0</v>
      </c>
      <c r="H22" s="520">
        <v>0</v>
      </c>
      <c r="I22" s="520">
        <v>0</v>
      </c>
      <c r="J22" s="520">
        <v>0</v>
      </c>
      <c r="K22" s="520">
        <v>0</v>
      </c>
      <c r="L22" s="520">
        <v>0</v>
      </c>
      <c r="M22" s="520">
        <v>0</v>
      </c>
      <c r="N22" s="527">
        <f t="shared" si="0"/>
        <v>13</v>
      </c>
      <c r="O22" s="527">
        <f t="shared" si="1"/>
        <v>0</v>
      </c>
      <c r="P22" s="521" t="s">
        <v>1187</v>
      </c>
      <c r="Q22" s="202"/>
    </row>
    <row r="23" spans="1:17" s="69" customFormat="1" ht="17.25" customHeight="1" thickTop="1" thickBot="1">
      <c r="A23" s="522" t="s">
        <v>491</v>
      </c>
      <c r="B23" s="516">
        <v>0</v>
      </c>
      <c r="C23" s="516">
        <v>0</v>
      </c>
      <c r="D23" s="516">
        <v>0</v>
      </c>
      <c r="E23" s="516">
        <v>0</v>
      </c>
      <c r="F23" s="516">
        <v>1</v>
      </c>
      <c r="G23" s="516">
        <v>0</v>
      </c>
      <c r="H23" s="516">
        <v>0</v>
      </c>
      <c r="I23" s="516">
        <v>0</v>
      </c>
      <c r="J23" s="516">
        <v>0</v>
      </c>
      <c r="K23" s="516">
        <v>0</v>
      </c>
      <c r="L23" s="516">
        <v>0</v>
      </c>
      <c r="M23" s="516">
        <v>0</v>
      </c>
      <c r="N23" s="517">
        <f t="shared" si="0"/>
        <v>1</v>
      </c>
      <c r="O23" s="517">
        <f t="shared" si="1"/>
        <v>0</v>
      </c>
      <c r="P23" s="523" t="s">
        <v>1188</v>
      </c>
      <c r="Q23" s="202"/>
    </row>
    <row r="24" spans="1:17" ht="17.100000000000001" customHeight="1" thickBot="1">
      <c r="A24" s="519" t="s">
        <v>961</v>
      </c>
      <c r="B24" s="520">
        <v>0</v>
      </c>
      <c r="C24" s="520">
        <v>0</v>
      </c>
      <c r="D24" s="520">
        <v>0</v>
      </c>
      <c r="E24" s="520">
        <v>0</v>
      </c>
      <c r="F24" s="520">
        <v>0</v>
      </c>
      <c r="G24" s="520">
        <v>1</v>
      </c>
      <c r="H24" s="520">
        <v>0</v>
      </c>
      <c r="I24" s="520">
        <v>0</v>
      </c>
      <c r="J24" s="520">
        <v>0</v>
      </c>
      <c r="K24" s="520">
        <v>0</v>
      </c>
      <c r="L24" s="520">
        <v>0</v>
      </c>
      <c r="M24" s="520">
        <v>0</v>
      </c>
      <c r="N24" s="527">
        <f t="shared" si="0"/>
        <v>0</v>
      </c>
      <c r="O24" s="527">
        <f t="shared" si="1"/>
        <v>1</v>
      </c>
      <c r="P24" s="521" t="s">
        <v>1189</v>
      </c>
      <c r="Q24" s="202"/>
    </row>
    <row r="25" spans="1:17" ht="17.100000000000001" customHeight="1" thickTop="1" thickBot="1">
      <c r="A25" s="522" t="s">
        <v>80</v>
      </c>
      <c r="B25" s="516">
        <v>0</v>
      </c>
      <c r="C25" s="516">
        <v>0</v>
      </c>
      <c r="D25" s="516">
        <v>0</v>
      </c>
      <c r="E25" s="516">
        <v>0</v>
      </c>
      <c r="F25" s="516">
        <v>0</v>
      </c>
      <c r="G25" s="507">
        <v>1</v>
      </c>
      <c r="H25" s="516">
        <v>0</v>
      </c>
      <c r="I25" s="516">
        <v>0</v>
      </c>
      <c r="J25" s="516">
        <v>0</v>
      </c>
      <c r="K25" s="516">
        <v>0</v>
      </c>
      <c r="L25" s="516">
        <v>0</v>
      </c>
      <c r="M25" s="516">
        <v>0</v>
      </c>
      <c r="N25" s="517">
        <f t="shared" si="0"/>
        <v>0</v>
      </c>
      <c r="O25" s="517">
        <f t="shared" si="1"/>
        <v>1</v>
      </c>
      <c r="P25" s="523" t="s">
        <v>1242</v>
      </c>
      <c r="Q25" s="202"/>
    </row>
    <row r="26" spans="1:17" ht="17.100000000000001" customHeight="1" thickBot="1">
      <c r="A26" s="519" t="s">
        <v>1241</v>
      </c>
      <c r="B26" s="520">
        <v>0</v>
      </c>
      <c r="C26" s="520">
        <v>0</v>
      </c>
      <c r="D26" s="520">
        <v>0</v>
      </c>
      <c r="E26" s="520">
        <v>0</v>
      </c>
      <c r="F26" s="520">
        <v>1</v>
      </c>
      <c r="G26" s="520">
        <v>0</v>
      </c>
      <c r="H26" s="520">
        <v>0</v>
      </c>
      <c r="I26" s="520">
        <v>0</v>
      </c>
      <c r="J26" s="520">
        <v>0</v>
      </c>
      <c r="K26" s="520">
        <v>0</v>
      </c>
      <c r="L26" s="520">
        <v>0</v>
      </c>
      <c r="M26" s="520">
        <v>0</v>
      </c>
      <c r="N26" s="527">
        <f t="shared" si="0"/>
        <v>1</v>
      </c>
      <c r="O26" s="527">
        <f t="shared" si="1"/>
        <v>0</v>
      </c>
      <c r="P26" s="521" t="s">
        <v>1243</v>
      </c>
      <c r="Q26" s="202"/>
    </row>
    <row r="27" spans="1:17" ht="17.100000000000001" customHeight="1" thickTop="1" thickBot="1">
      <c r="A27" s="522" t="s">
        <v>477</v>
      </c>
      <c r="B27" s="516">
        <v>0</v>
      </c>
      <c r="C27" s="516">
        <v>0</v>
      </c>
      <c r="D27" s="516">
        <v>0</v>
      </c>
      <c r="E27" s="516">
        <v>0</v>
      </c>
      <c r="F27" s="516">
        <v>5</v>
      </c>
      <c r="G27" s="516">
        <v>0</v>
      </c>
      <c r="H27" s="516">
        <v>0</v>
      </c>
      <c r="I27" s="516">
        <v>0</v>
      </c>
      <c r="J27" s="516">
        <v>0</v>
      </c>
      <c r="K27" s="516">
        <v>0</v>
      </c>
      <c r="L27" s="516">
        <v>0</v>
      </c>
      <c r="M27" s="516">
        <v>0</v>
      </c>
      <c r="N27" s="517">
        <f t="shared" si="0"/>
        <v>5</v>
      </c>
      <c r="O27" s="517">
        <f t="shared" si="1"/>
        <v>0</v>
      </c>
      <c r="P27" s="523" t="s">
        <v>1190</v>
      </c>
      <c r="Q27" s="202"/>
    </row>
    <row r="28" spans="1:17" ht="17.100000000000001" customHeight="1" thickBot="1">
      <c r="A28" s="519" t="s">
        <v>962</v>
      </c>
      <c r="B28" s="520">
        <v>0</v>
      </c>
      <c r="C28" s="520">
        <v>0</v>
      </c>
      <c r="D28" s="520">
        <v>0</v>
      </c>
      <c r="E28" s="520">
        <v>0</v>
      </c>
      <c r="F28" s="520">
        <v>0</v>
      </c>
      <c r="G28" s="520">
        <v>1</v>
      </c>
      <c r="H28" s="520">
        <v>0</v>
      </c>
      <c r="I28" s="520">
        <v>0</v>
      </c>
      <c r="J28" s="520">
        <v>0</v>
      </c>
      <c r="K28" s="520">
        <v>0</v>
      </c>
      <c r="L28" s="520">
        <v>0</v>
      </c>
      <c r="M28" s="520">
        <v>0</v>
      </c>
      <c r="N28" s="527">
        <f t="shared" si="0"/>
        <v>0</v>
      </c>
      <c r="O28" s="527">
        <f t="shared" si="1"/>
        <v>1</v>
      </c>
      <c r="P28" s="521" t="s">
        <v>1191</v>
      </c>
      <c r="Q28" s="202"/>
    </row>
    <row r="29" spans="1:17" ht="17.100000000000001" customHeight="1" thickTop="1" thickBot="1">
      <c r="A29" s="522" t="s">
        <v>964</v>
      </c>
      <c r="B29" s="516">
        <v>0</v>
      </c>
      <c r="C29" s="516">
        <v>0</v>
      </c>
      <c r="D29" s="516">
        <v>0</v>
      </c>
      <c r="E29" s="516">
        <v>0</v>
      </c>
      <c r="F29" s="516">
        <v>1</v>
      </c>
      <c r="G29" s="507">
        <v>1</v>
      </c>
      <c r="H29" s="516">
        <v>0</v>
      </c>
      <c r="I29" s="516">
        <v>0</v>
      </c>
      <c r="J29" s="516">
        <v>0</v>
      </c>
      <c r="K29" s="516">
        <v>0</v>
      </c>
      <c r="L29" s="516">
        <v>0</v>
      </c>
      <c r="M29" s="516">
        <v>0</v>
      </c>
      <c r="N29" s="517">
        <f t="shared" si="0"/>
        <v>1</v>
      </c>
      <c r="O29" s="517">
        <f t="shared" si="1"/>
        <v>1</v>
      </c>
      <c r="P29" s="523" t="s">
        <v>1192</v>
      </c>
      <c r="Q29" s="202"/>
    </row>
    <row r="30" spans="1:17" ht="17.100000000000001" customHeight="1" thickBot="1">
      <c r="A30" s="519" t="s">
        <v>205</v>
      </c>
      <c r="B30" s="520">
        <v>6</v>
      </c>
      <c r="C30" s="520">
        <v>8</v>
      </c>
      <c r="D30" s="520">
        <v>6</v>
      </c>
      <c r="E30" s="520">
        <v>16</v>
      </c>
      <c r="F30" s="520">
        <v>334</v>
      </c>
      <c r="G30" s="520">
        <v>196</v>
      </c>
      <c r="H30" s="520">
        <v>0</v>
      </c>
      <c r="I30" s="520">
        <v>0</v>
      </c>
      <c r="J30" s="520">
        <v>0</v>
      </c>
      <c r="K30" s="520">
        <v>0</v>
      </c>
      <c r="L30" s="520">
        <v>1</v>
      </c>
      <c r="M30" s="520">
        <v>3</v>
      </c>
      <c r="N30" s="527">
        <f t="shared" si="0"/>
        <v>347</v>
      </c>
      <c r="O30" s="527">
        <f t="shared" si="1"/>
        <v>223</v>
      </c>
      <c r="P30" s="521" t="s">
        <v>1193</v>
      </c>
      <c r="Q30" s="202"/>
    </row>
    <row r="31" spans="1:17" ht="17.100000000000001" customHeight="1" thickTop="1" thickBot="1">
      <c r="A31" s="522" t="s">
        <v>207</v>
      </c>
      <c r="B31" s="516">
        <v>1</v>
      </c>
      <c r="C31" s="516">
        <v>2</v>
      </c>
      <c r="D31" s="516">
        <v>6</v>
      </c>
      <c r="E31" s="516">
        <v>10</v>
      </c>
      <c r="F31" s="516">
        <v>86</v>
      </c>
      <c r="G31" s="507">
        <v>21</v>
      </c>
      <c r="H31" s="516">
        <v>0</v>
      </c>
      <c r="I31" s="516">
        <v>0</v>
      </c>
      <c r="J31" s="516">
        <v>0</v>
      </c>
      <c r="K31" s="516">
        <v>0</v>
      </c>
      <c r="L31" s="516">
        <v>0</v>
      </c>
      <c r="M31" s="516">
        <v>0</v>
      </c>
      <c r="N31" s="517">
        <f t="shared" si="0"/>
        <v>93</v>
      </c>
      <c r="O31" s="517">
        <f t="shared" si="1"/>
        <v>33</v>
      </c>
      <c r="P31" s="523" t="s">
        <v>1194</v>
      </c>
      <c r="Q31" s="202"/>
    </row>
    <row r="32" spans="1:17" ht="17.100000000000001" customHeight="1">
      <c r="A32" s="644" t="s">
        <v>1197</v>
      </c>
      <c r="B32" s="645">
        <v>0</v>
      </c>
      <c r="C32" s="645">
        <v>0</v>
      </c>
      <c r="D32" s="645">
        <v>0</v>
      </c>
      <c r="E32" s="645">
        <v>0</v>
      </c>
      <c r="F32" s="645">
        <v>0</v>
      </c>
      <c r="G32" s="645">
        <v>0</v>
      </c>
      <c r="H32" s="645">
        <v>0</v>
      </c>
      <c r="I32" s="645">
        <v>0</v>
      </c>
      <c r="J32" s="645">
        <v>0</v>
      </c>
      <c r="K32" s="645">
        <v>0</v>
      </c>
      <c r="L32" s="645">
        <v>1</v>
      </c>
      <c r="M32" s="645">
        <v>0</v>
      </c>
      <c r="N32" s="646">
        <f t="shared" si="0"/>
        <v>1</v>
      </c>
      <c r="O32" s="646">
        <f t="shared" si="1"/>
        <v>0</v>
      </c>
      <c r="P32" s="647" t="s">
        <v>1195</v>
      </c>
      <c r="Q32" s="202"/>
    </row>
    <row r="33" spans="1:16" ht="21" customHeight="1">
      <c r="A33" s="813" t="s">
        <v>7</v>
      </c>
      <c r="B33" s="814">
        <f t="shared" ref="B33:O33" si="2">SUM(B10:B32)</f>
        <v>18</v>
      </c>
      <c r="C33" s="814">
        <f t="shared" si="2"/>
        <v>11</v>
      </c>
      <c r="D33" s="814">
        <f t="shared" si="2"/>
        <v>18</v>
      </c>
      <c r="E33" s="814">
        <f t="shared" si="2"/>
        <v>27</v>
      </c>
      <c r="F33" s="814">
        <f t="shared" si="2"/>
        <v>447</v>
      </c>
      <c r="G33" s="814">
        <f t="shared" si="2"/>
        <v>236</v>
      </c>
      <c r="H33" s="814">
        <f t="shared" si="2"/>
        <v>0</v>
      </c>
      <c r="I33" s="814">
        <f t="shared" si="2"/>
        <v>0</v>
      </c>
      <c r="J33" s="814">
        <f t="shared" si="2"/>
        <v>0</v>
      </c>
      <c r="K33" s="814">
        <f t="shared" si="2"/>
        <v>0</v>
      </c>
      <c r="L33" s="814">
        <f t="shared" si="2"/>
        <v>3</v>
      </c>
      <c r="M33" s="814">
        <f t="shared" si="2"/>
        <v>3</v>
      </c>
      <c r="N33" s="814">
        <f t="shared" si="2"/>
        <v>486</v>
      </c>
      <c r="O33" s="814">
        <f t="shared" si="2"/>
        <v>277</v>
      </c>
      <c r="P33" s="815" t="s">
        <v>8</v>
      </c>
    </row>
    <row r="34" spans="1:16" ht="40.5" customHeight="1"/>
    <row r="35" spans="1:16" ht="40.5" customHeight="1"/>
    <row r="36" spans="1:16" ht="40.5" customHeight="1"/>
    <row r="37" spans="1:16" ht="40.5" customHeight="1"/>
  </sheetData>
  <mergeCells count="20">
    <mergeCell ref="F7:G7"/>
    <mergeCell ref="H7:I7"/>
    <mergeCell ref="J7:K7"/>
    <mergeCell ref="L7:M7"/>
    <mergeCell ref="A1:P1"/>
    <mergeCell ref="A2:P2"/>
    <mergeCell ref="A3:P3"/>
    <mergeCell ref="A4:P4"/>
    <mergeCell ref="A6:A9"/>
    <mergeCell ref="B6:C6"/>
    <mergeCell ref="H6:I6"/>
    <mergeCell ref="N6:O6"/>
    <mergeCell ref="P6:P9"/>
    <mergeCell ref="D6:E6"/>
    <mergeCell ref="N7:O7"/>
    <mergeCell ref="F6:G6"/>
    <mergeCell ref="J6:K6"/>
    <mergeCell ref="L6:M6"/>
    <mergeCell ref="B7:C7"/>
    <mergeCell ref="D7:E7"/>
  </mergeCells>
  <printOptions horizontalCentered="1" verticalCentered="1"/>
  <pageMargins left="0" right="0" top="0" bottom="0" header="0" footer="0"/>
  <pageSetup paperSize="9" scale="86" orientation="landscape"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4"/>
  <sheetViews>
    <sheetView showGridLines="0" rightToLeft="1" view="pageBreakPreview" topLeftCell="A22" zoomScaleNormal="100" zoomScaleSheetLayoutView="100" workbookViewId="0">
      <selection activeCell="P27" sqref="P27"/>
    </sheetView>
  </sheetViews>
  <sheetFormatPr defaultColWidth="9.140625" defaultRowHeight="15"/>
  <cols>
    <col min="1" max="1" width="29.85546875" style="197" customWidth="1"/>
    <col min="2" max="9" width="7.42578125" style="197" customWidth="1"/>
    <col min="10" max="13" width="7.42578125" style="65" customWidth="1"/>
    <col min="14" max="14" width="7.42578125" style="197" customWidth="1"/>
    <col min="15" max="15" width="7.7109375" style="65" bestFit="1" customWidth="1"/>
    <col min="16" max="16" width="34.85546875" style="65" customWidth="1"/>
    <col min="17" max="16384" width="9.140625" style="50"/>
  </cols>
  <sheetData>
    <row r="1" spans="1:16" s="54" customFormat="1" ht="20.25">
      <c r="A1" s="925" t="s">
        <v>868</v>
      </c>
      <c r="B1" s="925"/>
      <c r="C1" s="925"/>
      <c r="D1" s="925"/>
      <c r="E1" s="925"/>
      <c r="F1" s="925"/>
      <c r="G1" s="925"/>
      <c r="H1" s="925"/>
      <c r="I1" s="925"/>
      <c r="J1" s="925"/>
      <c r="K1" s="925"/>
      <c r="L1" s="925"/>
      <c r="M1" s="925"/>
      <c r="N1" s="925"/>
      <c r="O1" s="925"/>
      <c r="P1" s="925"/>
    </row>
    <row r="2" spans="1:16" s="55" customFormat="1" ht="20.25">
      <c r="A2" s="928" t="s">
        <v>1216</v>
      </c>
      <c r="B2" s="928"/>
      <c r="C2" s="928"/>
      <c r="D2" s="928"/>
      <c r="E2" s="928"/>
      <c r="F2" s="928"/>
      <c r="G2" s="928"/>
      <c r="H2" s="928"/>
      <c r="I2" s="928"/>
      <c r="J2" s="928"/>
      <c r="K2" s="928"/>
      <c r="L2" s="928"/>
      <c r="M2" s="928"/>
      <c r="N2" s="928"/>
      <c r="O2" s="928"/>
      <c r="P2" s="928"/>
    </row>
    <row r="3" spans="1:16" ht="18" customHeight="1">
      <c r="A3" s="1356" t="s">
        <v>869</v>
      </c>
      <c r="B3" s="1356"/>
      <c r="C3" s="1356"/>
      <c r="D3" s="1356"/>
      <c r="E3" s="1356"/>
      <c r="F3" s="1356"/>
      <c r="G3" s="1356"/>
      <c r="H3" s="1356"/>
      <c r="I3" s="1356"/>
      <c r="J3" s="1356"/>
      <c r="K3" s="1356"/>
      <c r="L3" s="1356"/>
      <c r="M3" s="1356"/>
      <c r="N3" s="1356"/>
      <c r="O3" s="1356"/>
      <c r="P3" s="1356"/>
    </row>
    <row r="4" spans="1:16" ht="15.75">
      <c r="A4" s="913" t="s">
        <v>1213</v>
      </c>
      <c r="B4" s="913"/>
      <c r="C4" s="913"/>
      <c r="D4" s="913"/>
      <c r="E4" s="913"/>
      <c r="F4" s="913"/>
      <c r="G4" s="913"/>
      <c r="H4" s="913"/>
      <c r="I4" s="913"/>
      <c r="J4" s="913"/>
      <c r="K4" s="913"/>
      <c r="L4" s="913"/>
      <c r="M4" s="913"/>
      <c r="N4" s="913"/>
      <c r="O4" s="913"/>
      <c r="P4" s="913"/>
    </row>
    <row r="5" spans="1:16" ht="20.100000000000001" customHeight="1">
      <c r="A5" s="10" t="s">
        <v>862</v>
      </c>
      <c r="B5" s="10"/>
      <c r="C5" s="10"/>
      <c r="D5" s="10"/>
      <c r="E5" s="10"/>
      <c r="F5" s="10"/>
      <c r="G5" s="10"/>
      <c r="H5" s="10"/>
      <c r="I5" s="10"/>
      <c r="J5" s="80"/>
      <c r="K5" s="80"/>
      <c r="L5" s="80"/>
      <c r="M5" s="80"/>
      <c r="N5" s="80"/>
      <c r="O5" s="80"/>
      <c r="P5" s="81" t="s">
        <v>861</v>
      </c>
    </row>
    <row r="6" spans="1:16" s="136" customFormat="1" ht="15.75" customHeight="1" thickBot="1">
      <c r="A6" s="1357" t="s">
        <v>511</v>
      </c>
      <c r="B6" s="1297" t="s">
        <v>248</v>
      </c>
      <c r="C6" s="1297"/>
      <c r="D6" s="1297" t="s">
        <v>246</v>
      </c>
      <c r="E6" s="1297"/>
      <c r="F6" s="1297" t="s">
        <v>245</v>
      </c>
      <c r="G6" s="1297"/>
      <c r="H6" s="1297" t="s">
        <v>244</v>
      </c>
      <c r="I6" s="1297"/>
      <c r="J6" s="1297" t="s">
        <v>243</v>
      </c>
      <c r="K6" s="1297"/>
      <c r="L6" s="1297" t="s">
        <v>475</v>
      </c>
      <c r="M6" s="1297"/>
      <c r="N6" s="1297" t="s">
        <v>7</v>
      </c>
      <c r="O6" s="1297"/>
      <c r="P6" s="1360" t="s">
        <v>864</v>
      </c>
    </row>
    <row r="7" spans="1:16" s="136" customFormat="1" ht="13.5" customHeight="1" thickBot="1">
      <c r="A7" s="1358"/>
      <c r="B7" s="1097" t="s">
        <v>247</v>
      </c>
      <c r="C7" s="1097"/>
      <c r="D7" s="1097" t="s">
        <v>949</v>
      </c>
      <c r="E7" s="1097"/>
      <c r="F7" s="1097" t="s">
        <v>950</v>
      </c>
      <c r="G7" s="1097"/>
      <c r="H7" s="1097" t="s">
        <v>951</v>
      </c>
      <c r="I7" s="1097"/>
      <c r="J7" s="1097" t="s">
        <v>242</v>
      </c>
      <c r="K7" s="1097"/>
      <c r="L7" s="1097" t="s">
        <v>256</v>
      </c>
      <c r="M7" s="1097"/>
      <c r="N7" s="1097" t="s">
        <v>8</v>
      </c>
      <c r="O7" s="1097"/>
      <c r="P7" s="1361"/>
    </row>
    <row r="8" spans="1:16" s="136" customFormat="1" ht="13.5" thickBot="1">
      <c r="A8" s="1358"/>
      <c r="B8" s="502" t="s">
        <v>9</v>
      </c>
      <c r="C8" s="482" t="s">
        <v>531</v>
      </c>
      <c r="D8" s="482" t="s">
        <v>9</v>
      </c>
      <c r="E8" s="482" t="s">
        <v>531</v>
      </c>
      <c r="F8" s="482" t="s">
        <v>9</v>
      </c>
      <c r="G8" s="482" t="s">
        <v>531</v>
      </c>
      <c r="H8" s="482" t="s">
        <v>9</v>
      </c>
      <c r="I8" s="482" t="s">
        <v>531</v>
      </c>
      <c r="J8" s="482" t="s">
        <v>9</v>
      </c>
      <c r="K8" s="482" t="s">
        <v>531</v>
      </c>
      <c r="L8" s="482" t="s">
        <v>9</v>
      </c>
      <c r="M8" s="482" t="s">
        <v>531</v>
      </c>
      <c r="N8" s="482" t="s">
        <v>9</v>
      </c>
      <c r="O8" s="482" t="s">
        <v>531</v>
      </c>
      <c r="P8" s="1361"/>
    </row>
    <row r="9" spans="1:16" s="136" customFormat="1" ht="12" customHeight="1">
      <c r="A9" s="1359"/>
      <c r="B9" s="481" t="s">
        <v>532</v>
      </c>
      <c r="C9" s="481" t="s">
        <v>533</v>
      </c>
      <c r="D9" s="481" t="s">
        <v>532</v>
      </c>
      <c r="E9" s="481" t="s">
        <v>533</v>
      </c>
      <c r="F9" s="481" t="s">
        <v>532</v>
      </c>
      <c r="G9" s="481" t="s">
        <v>533</v>
      </c>
      <c r="H9" s="481" t="s">
        <v>532</v>
      </c>
      <c r="I9" s="481" t="s">
        <v>533</v>
      </c>
      <c r="J9" s="481" t="s">
        <v>532</v>
      </c>
      <c r="K9" s="481" t="s">
        <v>533</v>
      </c>
      <c r="L9" s="481" t="s">
        <v>532</v>
      </c>
      <c r="M9" s="481" t="s">
        <v>533</v>
      </c>
      <c r="N9" s="481" t="s">
        <v>532</v>
      </c>
      <c r="O9" s="481" t="s">
        <v>533</v>
      </c>
      <c r="P9" s="1362"/>
    </row>
    <row r="10" spans="1:16" ht="24" customHeight="1" thickBot="1">
      <c r="A10" s="529" t="s">
        <v>492</v>
      </c>
      <c r="B10" s="530">
        <v>0</v>
      </c>
      <c r="C10" s="530">
        <v>0</v>
      </c>
      <c r="D10" s="530">
        <v>0</v>
      </c>
      <c r="E10" s="530">
        <v>0</v>
      </c>
      <c r="F10" s="530">
        <v>0</v>
      </c>
      <c r="G10" s="530">
        <v>0</v>
      </c>
      <c r="H10" s="530">
        <v>0</v>
      </c>
      <c r="I10" s="530">
        <v>0</v>
      </c>
      <c r="J10" s="530">
        <v>0</v>
      </c>
      <c r="K10" s="530">
        <v>0</v>
      </c>
      <c r="L10" s="530">
        <v>0</v>
      </c>
      <c r="M10" s="530">
        <v>1</v>
      </c>
      <c r="N10" s="531">
        <f t="shared" ref="N10:O29" si="0">SUM(B10+D10+F10+H10+J10+L10)</f>
        <v>0</v>
      </c>
      <c r="O10" s="531">
        <f t="shared" si="0"/>
        <v>1</v>
      </c>
      <c r="P10" s="532" t="s">
        <v>1275</v>
      </c>
    </row>
    <row r="11" spans="1:16" ht="24" customHeight="1" thickBot="1">
      <c r="A11" s="533" t="s">
        <v>1244</v>
      </c>
      <c r="B11" s="205">
        <v>1</v>
      </c>
      <c r="C11" s="205">
        <v>0</v>
      </c>
      <c r="D11" s="205">
        <v>1</v>
      </c>
      <c r="E11" s="205">
        <v>4</v>
      </c>
      <c r="F11" s="205">
        <v>57</v>
      </c>
      <c r="G11" s="205">
        <v>12</v>
      </c>
      <c r="H11" s="205">
        <v>0</v>
      </c>
      <c r="I11" s="205">
        <v>0</v>
      </c>
      <c r="J11" s="205">
        <v>0</v>
      </c>
      <c r="K11" s="205">
        <v>0</v>
      </c>
      <c r="L11" s="205">
        <v>0</v>
      </c>
      <c r="M11" s="205">
        <v>1</v>
      </c>
      <c r="N11" s="534">
        <f t="shared" si="0"/>
        <v>59</v>
      </c>
      <c r="O11" s="534">
        <f t="shared" si="0"/>
        <v>17</v>
      </c>
      <c r="P11" s="535" t="s">
        <v>1257</v>
      </c>
    </row>
    <row r="12" spans="1:16" ht="24" customHeight="1" thickBot="1">
      <c r="A12" s="536" t="s">
        <v>1245</v>
      </c>
      <c r="B12" s="204">
        <v>0</v>
      </c>
      <c r="C12" s="204">
        <v>0</v>
      </c>
      <c r="D12" s="204">
        <v>0</v>
      </c>
      <c r="E12" s="204">
        <v>1</v>
      </c>
      <c r="F12" s="204">
        <v>6</v>
      </c>
      <c r="G12" s="204">
        <v>20</v>
      </c>
      <c r="H12" s="204">
        <v>0</v>
      </c>
      <c r="I12" s="204">
        <v>0</v>
      </c>
      <c r="J12" s="204">
        <v>0</v>
      </c>
      <c r="K12" s="204">
        <v>0</v>
      </c>
      <c r="L12" s="204">
        <v>0</v>
      </c>
      <c r="M12" s="204">
        <v>0</v>
      </c>
      <c r="N12" s="537">
        <f t="shared" si="0"/>
        <v>6</v>
      </c>
      <c r="O12" s="537">
        <f t="shared" si="0"/>
        <v>21</v>
      </c>
      <c r="P12" s="538" t="s">
        <v>1274</v>
      </c>
    </row>
    <row r="13" spans="1:16" ht="24" customHeight="1" thickBot="1">
      <c r="A13" s="533" t="s">
        <v>739</v>
      </c>
      <c r="B13" s="205">
        <v>0</v>
      </c>
      <c r="C13" s="205">
        <v>0</v>
      </c>
      <c r="D13" s="205">
        <v>1</v>
      </c>
      <c r="E13" s="205">
        <v>0</v>
      </c>
      <c r="F13" s="205">
        <v>47</v>
      </c>
      <c r="G13" s="205">
        <v>31</v>
      </c>
      <c r="H13" s="205">
        <v>0</v>
      </c>
      <c r="I13" s="205">
        <v>0</v>
      </c>
      <c r="J13" s="205">
        <v>0</v>
      </c>
      <c r="K13" s="205">
        <v>0</v>
      </c>
      <c r="L13" s="205">
        <v>1</v>
      </c>
      <c r="M13" s="205">
        <v>0</v>
      </c>
      <c r="N13" s="534">
        <f t="shared" si="0"/>
        <v>49</v>
      </c>
      <c r="O13" s="534">
        <f t="shared" si="0"/>
        <v>31</v>
      </c>
      <c r="P13" s="535" t="s">
        <v>1258</v>
      </c>
    </row>
    <row r="14" spans="1:16" ht="24" customHeight="1" thickBot="1">
      <c r="A14" s="536" t="s">
        <v>1246</v>
      </c>
      <c r="B14" s="204">
        <v>0</v>
      </c>
      <c r="C14" s="204">
        <v>1</v>
      </c>
      <c r="D14" s="204">
        <v>1</v>
      </c>
      <c r="E14" s="204">
        <v>0</v>
      </c>
      <c r="F14" s="204">
        <v>21</v>
      </c>
      <c r="G14" s="204">
        <v>26</v>
      </c>
      <c r="H14" s="204">
        <v>0</v>
      </c>
      <c r="I14" s="204">
        <v>0</v>
      </c>
      <c r="J14" s="204">
        <v>0</v>
      </c>
      <c r="K14" s="204">
        <v>0</v>
      </c>
      <c r="L14" s="204">
        <v>0</v>
      </c>
      <c r="M14" s="204">
        <v>0</v>
      </c>
      <c r="N14" s="537">
        <f t="shared" si="0"/>
        <v>22</v>
      </c>
      <c r="O14" s="537">
        <f t="shared" si="0"/>
        <v>27</v>
      </c>
      <c r="P14" s="538" t="s">
        <v>1259</v>
      </c>
    </row>
    <row r="15" spans="1:16" ht="24" customHeight="1" thickBot="1">
      <c r="A15" s="533" t="s">
        <v>1247</v>
      </c>
      <c r="B15" s="205">
        <v>0</v>
      </c>
      <c r="C15" s="205">
        <v>0</v>
      </c>
      <c r="D15" s="205">
        <v>0</v>
      </c>
      <c r="E15" s="205">
        <v>0</v>
      </c>
      <c r="F15" s="205">
        <v>0</v>
      </c>
      <c r="G15" s="205">
        <v>3</v>
      </c>
      <c r="H15" s="205">
        <v>0</v>
      </c>
      <c r="I15" s="205">
        <v>0</v>
      </c>
      <c r="J15" s="205">
        <v>0</v>
      </c>
      <c r="K15" s="205">
        <v>0</v>
      </c>
      <c r="L15" s="205">
        <v>0</v>
      </c>
      <c r="M15" s="205">
        <v>0</v>
      </c>
      <c r="N15" s="534">
        <f t="shared" si="0"/>
        <v>0</v>
      </c>
      <c r="O15" s="534">
        <f t="shared" si="0"/>
        <v>3</v>
      </c>
      <c r="P15" s="535" t="s">
        <v>1271</v>
      </c>
    </row>
    <row r="16" spans="1:16" ht="24" customHeight="1" thickBot="1">
      <c r="A16" s="536" t="s">
        <v>1248</v>
      </c>
      <c r="B16" s="204">
        <v>0</v>
      </c>
      <c r="C16" s="204">
        <v>1</v>
      </c>
      <c r="D16" s="204">
        <v>1</v>
      </c>
      <c r="E16" s="204">
        <v>0</v>
      </c>
      <c r="F16" s="204">
        <v>0</v>
      </c>
      <c r="G16" s="204">
        <v>3</v>
      </c>
      <c r="H16" s="204">
        <v>0</v>
      </c>
      <c r="I16" s="204">
        <v>0</v>
      </c>
      <c r="J16" s="204">
        <v>0</v>
      </c>
      <c r="K16" s="204">
        <v>0</v>
      </c>
      <c r="L16" s="204">
        <v>0</v>
      </c>
      <c r="M16" s="204">
        <v>0</v>
      </c>
      <c r="N16" s="537">
        <f t="shared" si="0"/>
        <v>1</v>
      </c>
      <c r="O16" s="537">
        <f t="shared" si="0"/>
        <v>4</v>
      </c>
      <c r="P16" s="538" t="s">
        <v>68</v>
      </c>
    </row>
    <row r="17" spans="1:16" ht="24" customHeight="1" thickBot="1">
      <c r="A17" s="533" t="s">
        <v>1249</v>
      </c>
      <c r="B17" s="205">
        <v>0</v>
      </c>
      <c r="C17" s="205">
        <v>0</v>
      </c>
      <c r="D17" s="205">
        <v>0</v>
      </c>
      <c r="E17" s="205">
        <v>1</v>
      </c>
      <c r="F17" s="205">
        <v>61</v>
      </c>
      <c r="G17" s="205">
        <v>19</v>
      </c>
      <c r="H17" s="205">
        <v>0</v>
      </c>
      <c r="I17" s="205">
        <v>0</v>
      </c>
      <c r="J17" s="205">
        <v>0</v>
      </c>
      <c r="K17" s="205">
        <v>0</v>
      </c>
      <c r="L17" s="205">
        <v>0</v>
      </c>
      <c r="M17" s="205">
        <v>1</v>
      </c>
      <c r="N17" s="534">
        <f t="shared" si="0"/>
        <v>61</v>
      </c>
      <c r="O17" s="534">
        <f t="shared" si="0"/>
        <v>21</v>
      </c>
      <c r="P17" s="535" t="s">
        <v>1272</v>
      </c>
    </row>
    <row r="18" spans="1:16" ht="24" customHeight="1" thickBot="1">
      <c r="A18" s="536" t="s">
        <v>1250</v>
      </c>
      <c r="B18" s="204">
        <v>0</v>
      </c>
      <c r="C18" s="204">
        <v>0</v>
      </c>
      <c r="D18" s="204">
        <v>0</v>
      </c>
      <c r="E18" s="204">
        <v>0</v>
      </c>
      <c r="F18" s="204">
        <v>0</v>
      </c>
      <c r="G18" s="204">
        <v>1</v>
      </c>
      <c r="H18" s="204">
        <v>0</v>
      </c>
      <c r="I18" s="204">
        <v>0</v>
      </c>
      <c r="J18" s="204">
        <v>0</v>
      </c>
      <c r="K18" s="204">
        <v>0</v>
      </c>
      <c r="L18" s="204">
        <v>0</v>
      </c>
      <c r="M18" s="204">
        <v>0</v>
      </c>
      <c r="N18" s="537">
        <f t="shared" si="0"/>
        <v>0</v>
      </c>
      <c r="O18" s="537">
        <f t="shared" si="0"/>
        <v>1</v>
      </c>
      <c r="P18" s="538" t="s">
        <v>1260</v>
      </c>
    </row>
    <row r="19" spans="1:16" ht="24" customHeight="1" thickBot="1">
      <c r="A19" s="533" t="s">
        <v>617</v>
      </c>
      <c r="B19" s="205">
        <v>0</v>
      </c>
      <c r="C19" s="205">
        <v>0</v>
      </c>
      <c r="D19" s="205">
        <v>0</v>
      </c>
      <c r="E19" s="205">
        <v>0</v>
      </c>
      <c r="F19" s="205">
        <v>3</v>
      </c>
      <c r="G19" s="205">
        <v>3</v>
      </c>
      <c r="H19" s="205">
        <v>0</v>
      </c>
      <c r="I19" s="205">
        <v>0</v>
      </c>
      <c r="J19" s="205">
        <v>0</v>
      </c>
      <c r="K19" s="205">
        <v>0</v>
      </c>
      <c r="L19" s="205">
        <v>0</v>
      </c>
      <c r="M19" s="205">
        <v>0</v>
      </c>
      <c r="N19" s="534">
        <f t="shared" si="0"/>
        <v>3</v>
      </c>
      <c r="O19" s="534">
        <f t="shared" si="0"/>
        <v>3</v>
      </c>
      <c r="P19" s="535" t="s">
        <v>1261</v>
      </c>
    </row>
    <row r="20" spans="1:16" ht="24" customHeight="1" thickBot="1">
      <c r="A20" s="536" t="s">
        <v>1251</v>
      </c>
      <c r="B20" s="204">
        <v>2</v>
      </c>
      <c r="C20" s="204">
        <v>1</v>
      </c>
      <c r="D20" s="204">
        <v>3</v>
      </c>
      <c r="E20" s="204">
        <v>1</v>
      </c>
      <c r="F20" s="204">
        <v>25</v>
      </c>
      <c r="G20" s="204">
        <v>13</v>
      </c>
      <c r="H20" s="204">
        <v>0</v>
      </c>
      <c r="I20" s="204">
        <v>0</v>
      </c>
      <c r="J20" s="204">
        <v>0</v>
      </c>
      <c r="K20" s="204">
        <v>0</v>
      </c>
      <c r="L20" s="204">
        <v>0</v>
      </c>
      <c r="M20" s="204">
        <v>0</v>
      </c>
      <c r="N20" s="537">
        <f t="shared" si="0"/>
        <v>30</v>
      </c>
      <c r="O20" s="537">
        <f t="shared" si="0"/>
        <v>15</v>
      </c>
      <c r="P20" s="538" t="s">
        <v>1262</v>
      </c>
    </row>
    <row r="21" spans="1:16" ht="24" customHeight="1" thickBot="1">
      <c r="A21" s="533" t="s">
        <v>682</v>
      </c>
      <c r="B21" s="205">
        <v>0</v>
      </c>
      <c r="C21" s="205">
        <v>0</v>
      </c>
      <c r="D21" s="205">
        <v>0</v>
      </c>
      <c r="E21" s="205">
        <v>0</v>
      </c>
      <c r="F21" s="205">
        <v>0</v>
      </c>
      <c r="G21" s="205">
        <v>2</v>
      </c>
      <c r="H21" s="205">
        <v>0</v>
      </c>
      <c r="I21" s="205">
        <v>0</v>
      </c>
      <c r="J21" s="205">
        <v>0</v>
      </c>
      <c r="K21" s="205">
        <v>0</v>
      </c>
      <c r="L21" s="205">
        <v>0</v>
      </c>
      <c r="M21" s="205">
        <v>0</v>
      </c>
      <c r="N21" s="534">
        <f t="shared" si="0"/>
        <v>0</v>
      </c>
      <c r="O21" s="534">
        <f t="shared" si="0"/>
        <v>2</v>
      </c>
      <c r="P21" s="535" t="s">
        <v>1276</v>
      </c>
    </row>
    <row r="22" spans="1:16" ht="24" customHeight="1" thickBot="1">
      <c r="A22" s="536" t="s">
        <v>1252</v>
      </c>
      <c r="B22" s="204">
        <v>0</v>
      </c>
      <c r="C22" s="204">
        <v>1</v>
      </c>
      <c r="D22" s="204">
        <v>2</v>
      </c>
      <c r="E22" s="204">
        <v>1</v>
      </c>
      <c r="F22" s="204">
        <v>1</v>
      </c>
      <c r="G22" s="204">
        <v>7</v>
      </c>
      <c r="H22" s="204">
        <v>0</v>
      </c>
      <c r="I22" s="204">
        <v>0</v>
      </c>
      <c r="J22" s="204">
        <v>0</v>
      </c>
      <c r="K22" s="204">
        <v>0</v>
      </c>
      <c r="L22" s="204">
        <v>0</v>
      </c>
      <c r="M22" s="204">
        <v>0</v>
      </c>
      <c r="N22" s="537">
        <f t="shared" si="0"/>
        <v>3</v>
      </c>
      <c r="O22" s="537">
        <f t="shared" si="0"/>
        <v>9</v>
      </c>
      <c r="P22" s="538" t="s">
        <v>1263</v>
      </c>
    </row>
    <row r="23" spans="1:16" ht="24" customHeight="1" thickBot="1">
      <c r="A23" s="533" t="s">
        <v>1253</v>
      </c>
      <c r="B23" s="205">
        <v>0</v>
      </c>
      <c r="C23" s="205">
        <v>1</v>
      </c>
      <c r="D23" s="205">
        <v>0</v>
      </c>
      <c r="E23" s="205">
        <v>0</v>
      </c>
      <c r="F23" s="205">
        <v>9</v>
      </c>
      <c r="G23" s="205">
        <v>9</v>
      </c>
      <c r="H23" s="205">
        <v>0</v>
      </c>
      <c r="I23" s="205">
        <v>0</v>
      </c>
      <c r="J23" s="205">
        <v>0</v>
      </c>
      <c r="K23" s="205">
        <v>0</v>
      </c>
      <c r="L23" s="205">
        <v>0</v>
      </c>
      <c r="M23" s="205">
        <v>0</v>
      </c>
      <c r="N23" s="534">
        <f t="shared" si="0"/>
        <v>9</v>
      </c>
      <c r="O23" s="534">
        <f t="shared" si="0"/>
        <v>10</v>
      </c>
      <c r="P23" s="535" t="s">
        <v>1264</v>
      </c>
    </row>
    <row r="24" spans="1:16" ht="24" customHeight="1" thickBot="1">
      <c r="A24" s="536" t="s">
        <v>137</v>
      </c>
      <c r="B24" s="204">
        <v>0</v>
      </c>
      <c r="C24" s="204">
        <v>0</v>
      </c>
      <c r="D24" s="204">
        <v>0</v>
      </c>
      <c r="E24" s="204">
        <v>1</v>
      </c>
      <c r="F24" s="204">
        <v>10</v>
      </c>
      <c r="G24" s="204">
        <v>18</v>
      </c>
      <c r="H24" s="204">
        <v>0</v>
      </c>
      <c r="I24" s="204">
        <v>0</v>
      </c>
      <c r="J24" s="204">
        <v>0</v>
      </c>
      <c r="K24" s="204">
        <v>0</v>
      </c>
      <c r="L24" s="204">
        <v>0</v>
      </c>
      <c r="M24" s="204">
        <v>0</v>
      </c>
      <c r="N24" s="537">
        <f t="shared" si="0"/>
        <v>10</v>
      </c>
      <c r="O24" s="537">
        <f t="shared" si="0"/>
        <v>19</v>
      </c>
      <c r="P24" s="538" t="s">
        <v>138</v>
      </c>
    </row>
    <row r="25" spans="1:16" ht="24" customHeight="1" thickBot="1">
      <c r="A25" s="721" t="s">
        <v>1254</v>
      </c>
      <c r="B25" s="205">
        <v>0</v>
      </c>
      <c r="C25" s="205">
        <v>0</v>
      </c>
      <c r="D25" s="205">
        <v>0</v>
      </c>
      <c r="E25" s="205">
        <v>0</v>
      </c>
      <c r="F25" s="205">
        <v>0</v>
      </c>
      <c r="G25" s="205">
        <v>1</v>
      </c>
      <c r="H25" s="205">
        <v>0</v>
      </c>
      <c r="I25" s="205">
        <v>0</v>
      </c>
      <c r="J25" s="205">
        <v>0</v>
      </c>
      <c r="K25" s="205">
        <v>0</v>
      </c>
      <c r="L25" s="205">
        <v>0</v>
      </c>
      <c r="M25" s="205">
        <v>0</v>
      </c>
      <c r="N25" s="534">
        <f t="shared" si="0"/>
        <v>0</v>
      </c>
      <c r="O25" s="534">
        <f t="shared" si="0"/>
        <v>1</v>
      </c>
      <c r="P25" s="550" t="s">
        <v>1265</v>
      </c>
    </row>
    <row r="26" spans="1:16" ht="24" customHeight="1" thickBot="1">
      <c r="A26" s="850" t="s">
        <v>1255</v>
      </c>
      <c r="B26" s="732">
        <v>0</v>
      </c>
      <c r="C26" s="204">
        <v>0</v>
      </c>
      <c r="D26" s="204">
        <v>0</v>
      </c>
      <c r="E26" s="204">
        <v>0</v>
      </c>
      <c r="F26" s="725">
        <v>3</v>
      </c>
      <c r="G26" s="204">
        <v>0</v>
      </c>
      <c r="H26" s="204">
        <v>0</v>
      </c>
      <c r="I26" s="204">
        <v>0</v>
      </c>
      <c r="J26" s="204">
        <v>0</v>
      </c>
      <c r="K26" s="204">
        <v>0</v>
      </c>
      <c r="L26" s="204">
        <v>0</v>
      </c>
      <c r="M26" s="204">
        <v>0</v>
      </c>
      <c r="N26" s="728">
        <f t="shared" si="0"/>
        <v>3</v>
      </c>
      <c r="O26" s="730">
        <f t="shared" si="0"/>
        <v>0</v>
      </c>
      <c r="P26" s="731" t="s">
        <v>1273</v>
      </c>
    </row>
    <row r="27" spans="1:16" ht="24" customHeight="1" thickBot="1">
      <c r="A27" s="851" t="s">
        <v>71</v>
      </c>
      <c r="B27" s="205">
        <v>0</v>
      </c>
      <c r="C27" s="205">
        <v>0</v>
      </c>
      <c r="D27" s="205">
        <v>0</v>
      </c>
      <c r="E27" s="723">
        <v>0</v>
      </c>
      <c r="F27" s="727">
        <v>202</v>
      </c>
      <c r="G27" s="724">
        <v>68</v>
      </c>
      <c r="H27" s="205">
        <v>0</v>
      </c>
      <c r="I27" s="205">
        <v>0</v>
      </c>
      <c r="J27" s="205">
        <v>0</v>
      </c>
      <c r="K27" s="205">
        <v>0</v>
      </c>
      <c r="L27" s="205">
        <v>0</v>
      </c>
      <c r="M27" s="723">
        <v>0</v>
      </c>
      <c r="N27" s="729">
        <f t="shared" si="0"/>
        <v>202</v>
      </c>
      <c r="O27" s="729">
        <f t="shared" si="0"/>
        <v>68</v>
      </c>
      <c r="P27" s="852" t="s">
        <v>72</v>
      </c>
    </row>
    <row r="28" spans="1:16" ht="24" customHeight="1" thickBot="1">
      <c r="A28" s="536" t="s">
        <v>1256</v>
      </c>
      <c r="B28" s="204">
        <v>0</v>
      </c>
      <c r="C28" s="204">
        <v>0</v>
      </c>
      <c r="D28" s="204">
        <v>0</v>
      </c>
      <c r="E28" s="204">
        <v>0</v>
      </c>
      <c r="F28" s="726">
        <v>2</v>
      </c>
      <c r="G28" s="204">
        <v>0</v>
      </c>
      <c r="H28" s="204">
        <v>0</v>
      </c>
      <c r="I28" s="204">
        <v>0</v>
      </c>
      <c r="J28" s="204">
        <v>0</v>
      </c>
      <c r="K28" s="204">
        <v>0</v>
      </c>
      <c r="L28" s="204">
        <v>2</v>
      </c>
      <c r="M28" s="204">
        <v>0</v>
      </c>
      <c r="N28" s="206">
        <f t="shared" si="0"/>
        <v>4</v>
      </c>
      <c r="O28" s="206">
        <f t="shared" si="0"/>
        <v>0</v>
      </c>
      <c r="P28" s="538" t="s">
        <v>1266</v>
      </c>
    </row>
    <row r="29" spans="1:16" ht="24" customHeight="1">
      <c r="A29" s="721" t="s">
        <v>475</v>
      </c>
      <c r="B29" s="625">
        <v>15</v>
      </c>
      <c r="C29" s="625">
        <v>6</v>
      </c>
      <c r="D29" s="625">
        <v>9</v>
      </c>
      <c r="E29" s="625">
        <v>18</v>
      </c>
      <c r="F29" s="625">
        <v>0</v>
      </c>
      <c r="G29" s="625">
        <v>0</v>
      </c>
      <c r="H29" s="625">
        <v>0</v>
      </c>
      <c r="I29" s="625">
        <v>0</v>
      </c>
      <c r="J29" s="625">
        <v>0</v>
      </c>
      <c r="K29" s="625">
        <v>0</v>
      </c>
      <c r="L29" s="625">
        <v>0</v>
      </c>
      <c r="M29" s="625">
        <v>0</v>
      </c>
      <c r="N29" s="722">
        <f t="shared" si="0"/>
        <v>24</v>
      </c>
      <c r="O29" s="722">
        <f t="shared" si="0"/>
        <v>24</v>
      </c>
      <c r="P29" s="550" t="s">
        <v>256</v>
      </c>
    </row>
    <row r="30" spans="1:16" ht="24.75" customHeight="1">
      <c r="A30" s="539" t="s">
        <v>7</v>
      </c>
      <c r="B30" s="226">
        <f t="shared" ref="B30:O30" si="1">SUM(B10:B29)</f>
        <v>18</v>
      </c>
      <c r="C30" s="226">
        <f t="shared" si="1"/>
        <v>11</v>
      </c>
      <c r="D30" s="226">
        <f t="shared" si="1"/>
        <v>18</v>
      </c>
      <c r="E30" s="226">
        <f t="shared" si="1"/>
        <v>27</v>
      </c>
      <c r="F30" s="226">
        <f t="shared" si="1"/>
        <v>447</v>
      </c>
      <c r="G30" s="226">
        <f t="shared" si="1"/>
        <v>236</v>
      </c>
      <c r="H30" s="226">
        <f t="shared" si="1"/>
        <v>0</v>
      </c>
      <c r="I30" s="226">
        <f t="shared" si="1"/>
        <v>0</v>
      </c>
      <c r="J30" s="226">
        <f t="shared" si="1"/>
        <v>0</v>
      </c>
      <c r="K30" s="226">
        <f t="shared" si="1"/>
        <v>0</v>
      </c>
      <c r="L30" s="226">
        <f t="shared" si="1"/>
        <v>3</v>
      </c>
      <c r="M30" s="226">
        <f t="shared" si="1"/>
        <v>3</v>
      </c>
      <c r="N30" s="226">
        <f t="shared" si="1"/>
        <v>486</v>
      </c>
      <c r="O30" s="226">
        <f t="shared" si="1"/>
        <v>277</v>
      </c>
      <c r="P30" s="540" t="s">
        <v>8</v>
      </c>
    </row>
    <row r="34" spans="1:13">
      <c r="A34" s="280"/>
    </row>
    <row r="36" spans="1:13">
      <c r="J36" s="197"/>
      <c r="K36" s="197"/>
      <c r="L36" s="197"/>
      <c r="M36" s="197"/>
    </row>
    <row r="91" spans="16:16">
      <c r="P91" s="65" t="s">
        <v>451</v>
      </c>
    </row>
    <row r="94" spans="16:16">
      <c r="P94" s="65" t="s">
        <v>615</v>
      </c>
    </row>
    <row r="97" spans="16:16">
      <c r="P97" s="65" t="s">
        <v>616</v>
      </c>
    </row>
    <row r="101" spans="16:16">
      <c r="P101" s="65" t="s">
        <v>494</v>
      </c>
    </row>
    <row r="104" spans="16:16">
      <c r="P104" s="65" t="s">
        <v>452</v>
      </c>
    </row>
  </sheetData>
  <mergeCells count="20">
    <mergeCell ref="H7:I7"/>
    <mergeCell ref="J7:K7"/>
    <mergeCell ref="L7:M7"/>
    <mergeCell ref="N7:O7"/>
    <mergeCell ref="A1:P1"/>
    <mergeCell ref="A2:P2"/>
    <mergeCell ref="A3:P3"/>
    <mergeCell ref="A4:P4"/>
    <mergeCell ref="A6:A9"/>
    <mergeCell ref="B6:C6"/>
    <mergeCell ref="D6:E6"/>
    <mergeCell ref="F6:G6"/>
    <mergeCell ref="H6:I6"/>
    <mergeCell ref="J6:K6"/>
    <mergeCell ref="L6:M6"/>
    <mergeCell ref="N6:O6"/>
    <mergeCell ref="P6:P9"/>
    <mergeCell ref="B7:C7"/>
    <mergeCell ref="D7:E7"/>
    <mergeCell ref="F7:G7"/>
  </mergeCells>
  <printOptions horizontalCentered="1" verticalCentered="1"/>
  <pageMargins left="0" right="0" top="0" bottom="0" header="0" footer="0"/>
  <pageSetup paperSize="9" scale="76" fitToWidth="0" fitToHeight="0" orientation="landscape"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4"/>
  <sheetViews>
    <sheetView showGridLines="0" rightToLeft="1" view="pageBreakPreview" zoomScaleNormal="100" zoomScaleSheetLayoutView="100" workbookViewId="0">
      <selection activeCell="A4" sqref="A4:N4"/>
    </sheetView>
  </sheetViews>
  <sheetFormatPr defaultColWidth="9.140625" defaultRowHeight="12.75"/>
  <cols>
    <col min="1" max="1" width="23.140625" style="43" customWidth="1"/>
    <col min="2" max="2" width="7.42578125" style="43" customWidth="1"/>
    <col min="3" max="3" width="7.5703125" style="43" customWidth="1"/>
    <col min="4" max="6" width="7.42578125" style="43" customWidth="1"/>
    <col min="7" max="7" width="7.85546875" style="43" customWidth="1"/>
    <col min="8" max="10" width="7.42578125" style="43" customWidth="1"/>
    <col min="11" max="11" width="7.7109375" style="43" customWidth="1"/>
    <col min="12" max="13" width="7.42578125" style="43" customWidth="1"/>
    <col min="14" max="14" width="23.140625" style="43" customWidth="1"/>
    <col min="15" max="16384" width="9.140625" style="43"/>
  </cols>
  <sheetData>
    <row r="1" spans="1:23" s="54" customFormat="1" ht="21.95" customHeight="1">
      <c r="A1" s="1363" t="s">
        <v>871</v>
      </c>
      <c r="B1" s="1363"/>
      <c r="C1" s="1363"/>
      <c r="D1" s="1363"/>
      <c r="E1" s="1363"/>
      <c r="F1" s="1363"/>
      <c r="G1" s="1363"/>
      <c r="H1" s="1363"/>
      <c r="I1" s="1363"/>
      <c r="J1" s="1363"/>
      <c r="K1" s="1363"/>
      <c r="L1" s="1363"/>
      <c r="M1" s="1363"/>
      <c r="N1" s="1363"/>
      <c r="O1" s="96"/>
      <c r="P1" s="96"/>
      <c r="Q1" s="96"/>
      <c r="R1" s="96"/>
      <c r="S1" s="96"/>
      <c r="T1" s="96"/>
      <c r="U1" s="96"/>
      <c r="V1" s="53"/>
      <c r="W1" s="97"/>
    </row>
    <row r="2" spans="1:23" s="55" customFormat="1" ht="18" customHeight="1">
      <c r="A2" s="1363" t="s">
        <v>1218</v>
      </c>
      <c r="B2" s="1363"/>
      <c r="C2" s="1363"/>
      <c r="D2" s="1363"/>
      <c r="E2" s="1363"/>
      <c r="F2" s="1363"/>
      <c r="G2" s="1363"/>
      <c r="H2" s="1363"/>
      <c r="I2" s="1363"/>
      <c r="J2" s="1363"/>
      <c r="K2" s="1363"/>
      <c r="L2" s="1363"/>
      <c r="M2" s="1363"/>
      <c r="N2" s="1363"/>
      <c r="O2" s="96"/>
      <c r="P2" s="96"/>
      <c r="Q2" s="96"/>
      <c r="R2" s="96"/>
      <c r="S2" s="96"/>
      <c r="T2" s="96"/>
      <c r="U2" s="96"/>
      <c r="V2" s="96"/>
      <c r="W2" s="96"/>
    </row>
    <row r="3" spans="1:23" s="51" customFormat="1" ht="35.25" customHeight="1">
      <c r="A3" s="1328" t="s">
        <v>899</v>
      </c>
      <c r="B3" s="1329"/>
      <c r="C3" s="1329"/>
      <c r="D3" s="1329"/>
      <c r="E3" s="1329"/>
      <c r="F3" s="1329"/>
      <c r="G3" s="1329"/>
      <c r="H3" s="1329"/>
      <c r="I3" s="1329"/>
      <c r="J3" s="1329"/>
      <c r="K3" s="1329"/>
      <c r="L3" s="1329"/>
      <c r="M3" s="1329"/>
      <c r="N3" s="1329"/>
      <c r="O3" s="83"/>
      <c r="P3" s="83"/>
      <c r="Q3" s="83"/>
      <c r="R3" s="83"/>
      <c r="S3" s="83"/>
      <c r="T3" s="83"/>
      <c r="U3" s="83"/>
      <c r="V3" s="83"/>
      <c r="W3" s="83"/>
    </row>
    <row r="4" spans="1:23" s="50" customFormat="1" ht="15.75">
      <c r="A4" s="963" t="s">
        <v>1219</v>
      </c>
      <c r="B4" s="963"/>
      <c r="C4" s="963"/>
      <c r="D4" s="963"/>
      <c r="E4" s="963"/>
      <c r="F4" s="963"/>
      <c r="G4" s="963"/>
      <c r="H4" s="963"/>
      <c r="I4" s="963"/>
      <c r="J4" s="963"/>
      <c r="K4" s="963"/>
      <c r="L4" s="963"/>
      <c r="M4" s="963"/>
      <c r="N4" s="963"/>
      <c r="O4" s="84"/>
      <c r="P4" s="84"/>
      <c r="Q4" s="84"/>
      <c r="R4" s="84"/>
      <c r="S4" s="84"/>
      <c r="T4" s="84"/>
      <c r="U4" s="84"/>
      <c r="V4" s="84"/>
      <c r="W4" s="84"/>
    </row>
    <row r="5" spans="1:23" s="50" customFormat="1" ht="15.75">
      <c r="A5" s="132"/>
      <c r="B5" s="132"/>
      <c r="C5" s="132"/>
      <c r="D5" s="132"/>
      <c r="E5" s="132"/>
      <c r="F5" s="132"/>
      <c r="G5" s="132"/>
      <c r="H5" s="132"/>
      <c r="I5" s="132"/>
      <c r="J5" s="132"/>
      <c r="K5" s="132"/>
      <c r="L5" s="132"/>
      <c r="M5" s="132"/>
      <c r="N5" s="132"/>
      <c r="O5" s="132"/>
      <c r="P5" s="84"/>
      <c r="Q5" s="84"/>
      <c r="R5" s="84"/>
      <c r="S5" s="84"/>
      <c r="T5" s="84"/>
      <c r="U5" s="84"/>
      <c r="V5" s="84"/>
      <c r="W5" s="84"/>
    </row>
    <row r="6" spans="1:23" s="50" customFormat="1" ht="20.100000000000001" customHeight="1">
      <c r="A6" s="10" t="s">
        <v>585</v>
      </c>
      <c r="B6" s="10"/>
      <c r="C6" s="10"/>
      <c r="D6" s="10"/>
      <c r="E6" s="10"/>
      <c r="F6" s="10"/>
      <c r="G6" s="10"/>
      <c r="H6" s="10"/>
      <c r="I6" s="10"/>
      <c r="J6" s="10"/>
      <c r="K6" s="10"/>
      <c r="L6" s="10"/>
      <c r="M6" s="10"/>
      <c r="N6" s="81" t="s">
        <v>584</v>
      </c>
    </row>
    <row r="7" spans="1:23" s="136" customFormat="1" ht="18" customHeight="1" thickBot="1">
      <c r="A7" s="1365" t="s">
        <v>870</v>
      </c>
      <c r="B7" s="917" t="s">
        <v>960</v>
      </c>
      <c r="C7" s="1295"/>
      <c r="D7" s="1295"/>
      <c r="E7" s="918"/>
      <c r="F7" s="922" t="s">
        <v>1140</v>
      </c>
      <c r="G7" s="922"/>
      <c r="H7" s="922"/>
      <c r="I7" s="922"/>
      <c r="J7" s="922" t="s">
        <v>1213</v>
      </c>
      <c r="K7" s="922"/>
      <c r="L7" s="922"/>
      <c r="M7" s="922"/>
      <c r="N7" s="1152" t="s">
        <v>924</v>
      </c>
      <c r="O7" s="135"/>
    </row>
    <row r="8" spans="1:23" s="136" customFormat="1" ht="19.5" customHeight="1" thickTop="1" thickBot="1">
      <c r="A8" s="1366"/>
      <c r="B8" s="1372" t="s">
        <v>642</v>
      </c>
      <c r="C8" s="1373"/>
      <c r="D8" s="1372" t="s">
        <v>479</v>
      </c>
      <c r="E8" s="1373"/>
      <c r="F8" s="1297" t="s">
        <v>642</v>
      </c>
      <c r="G8" s="1297"/>
      <c r="H8" s="1297" t="s">
        <v>479</v>
      </c>
      <c r="I8" s="1297"/>
      <c r="J8" s="1297" t="s">
        <v>642</v>
      </c>
      <c r="K8" s="1297"/>
      <c r="L8" s="1297" t="s">
        <v>479</v>
      </c>
      <c r="M8" s="1297"/>
      <c r="N8" s="1364"/>
      <c r="O8" s="135"/>
    </row>
    <row r="9" spans="1:23" s="136" customFormat="1" ht="15" customHeight="1" thickTop="1" thickBot="1">
      <c r="A9" s="1366"/>
      <c r="B9" s="1374" t="s">
        <v>460</v>
      </c>
      <c r="C9" s="1375"/>
      <c r="D9" s="1374" t="s">
        <v>249</v>
      </c>
      <c r="E9" s="1375"/>
      <c r="F9" s="1097" t="s">
        <v>460</v>
      </c>
      <c r="G9" s="1097"/>
      <c r="H9" s="1097" t="s">
        <v>249</v>
      </c>
      <c r="I9" s="1097"/>
      <c r="J9" s="1097" t="s">
        <v>460</v>
      </c>
      <c r="K9" s="1097"/>
      <c r="L9" s="1097" t="s">
        <v>249</v>
      </c>
      <c r="M9" s="1097"/>
      <c r="N9" s="1364"/>
      <c r="O9" s="135"/>
    </row>
    <row r="10" spans="1:23" s="136" customFormat="1" ht="15" customHeight="1" thickTop="1" thickBot="1">
      <c r="A10" s="1366"/>
      <c r="B10" s="643" t="s">
        <v>9</v>
      </c>
      <c r="C10" s="643" t="s">
        <v>531</v>
      </c>
      <c r="D10" s="643" t="s">
        <v>9</v>
      </c>
      <c r="E10" s="643" t="s">
        <v>531</v>
      </c>
      <c r="F10" s="643" t="s">
        <v>9</v>
      </c>
      <c r="G10" s="643" t="s">
        <v>531</v>
      </c>
      <c r="H10" s="643" t="s">
        <v>9</v>
      </c>
      <c r="I10" s="643" t="s">
        <v>531</v>
      </c>
      <c r="J10" s="471" t="s">
        <v>9</v>
      </c>
      <c r="K10" s="471" t="s">
        <v>531</v>
      </c>
      <c r="L10" s="471" t="s">
        <v>9</v>
      </c>
      <c r="M10" s="471" t="s">
        <v>531</v>
      </c>
      <c r="N10" s="1364"/>
      <c r="O10" s="135"/>
    </row>
    <row r="11" spans="1:23" s="136" customFormat="1" ht="14.25" customHeight="1" thickTop="1">
      <c r="A11" s="1367"/>
      <c r="B11" s="642" t="s">
        <v>532</v>
      </c>
      <c r="C11" s="642" t="s">
        <v>533</v>
      </c>
      <c r="D11" s="642" t="s">
        <v>532</v>
      </c>
      <c r="E11" s="642" t="s">
        <v>533</v>
      </c>
      <c r="F11" s="642" t="s">
        <v>532</v>
      </c>
      <c r="G11" s="642" t="s">
        <v>533</v>
      </c>
      <c r="H11" s="642" t="s">
        <v>532</v>
      </c>
      <c r="I11" s="642" t="s">
        <v>533</v>
      </c>
      <c r="J11" s="476" t="s">
        <v>532</v>
      </c>
      <c r="K11" s="476" t="s">
        <v>533</v>
      </c>
      <c r="L11" s="476" t="s">
        <v>532</v>
      </c>
      <c r="M11" s="476" t="s">
        <v>533</v>
      </c>
      <c r="N11" s="1154"/>
      <c r="O11" s="135"/>
    </row>
    <row r="12" spans="1:23" s="50" customFormat="1" ht="36" customHeight="1" thickBot="1">
      <c r="A12" s="541" t="s">
        <v>276</v>
      </c>
      <c r="B12" s="542">
        <v>4</v>
      </c>
      <c r="C12" s="542">
        <v>4</v>
      </c>
      <c r="D12" s="542">
        <v>5</v>
      </c>
      <c r="E12" s="542">
        <v>3</v>
      </c>
      <c r="F12" s="542">
        <v>9</v>
      </c>
      <c r="G12" s="542">
        <v>3</v>
      </c>
      <c r="H12" s="542">
        <v>2</v>
      </c>
      <c r="I12" s="542">
        <v>1</v>
      </c>
      <c r="J12" s="542">
        <v>3</v>
      </c>
      <c r="K12" s="542">
        <v>4</v>
      </c>
      <c r="L12" s="542">
        <v>5</v>
      </c>
      <c r="M12" s="542">
        <v>2</v>
      </c>
      <c r="N12" s="506" t="s">
        <v>247</v>
      </c>
      <c r="O12" s="134"/>
      <c r="P12" s="234"/>
    </row>
    <row r="13" spans="1:23" s="50" customFormat="1" ht="36" customHeight="1" thickBot="1">
      <c r="A13" s="543" t="s">
        <v>246</v>
      </c>
      <c r="B13" s="544">
        <v>17</v>
      </c>
      <c r="C13" s="544">
        <v>17</v>
      </c>
      <c r="D13" s="544">
        <v>14</v>
      </c>
      <c r="E13" s="544">
        <v>8</v>
      </c>
      <c r="F13" s="544">
        <v>34</v>
      </c>
      <c r="G13" s="544">
        <v>22</v>
      </c>
      <c r="H13" s="544">
        <v>5</v>
      </c>
      <c r="I13" s="544">
        <v>5</v>
      </c>
      <c r="J13" s="544">
        <v>13</v>
      </c>
      <c r="K13" s="544">
        <v>22</v>
      </c>
      <c r="L13" s="544">
        <v>10</v>
      </c>
      <c r="M13" s="544">
        <v>8</v>
      </c>
      <c r="N13" s="535" t="s">
        <v>949</v>
      </c>
      <c r="O13" s="134"/>
    </row>
    <row r="14" spans="1:23" s="50" customFormat="1" ht="36" customHeight="1" thickBot="1">
      <c r="A14" s="545" t="s">
        <v>245</v>
      </c>
      <c r="B14" s="546">
        <v>183</v>
      </c>
      <c r="C14" s="546">
        <v>76</v>
      </c>
      <c r="D14" s="546">
        <v>178</v>
      </c>
      <c r="E14" s="546">
        <v>74</v>
      </c>
      <c r="F14" s="546">
        <v>254</v>
      </c>
      <c r="G14" s="546">
        <v>138</v>
      </c>
      <c r="H14" s="546">
        <v>140</v>
      </c>
      <c r="I14" s="546">
        <v>54</v>
      </c>
      <c r="J14" s="546">
        <v>113</v>
      </c>
      <c r="K14" s="546">
        <v>68</v>
      </c>
      <c r="L14" s="546">
        <v>149</v>
      </c>
      <c r="M14" s="546">
        <v>54</v>
      </c>
      <c r="N14" s="547" t="s">
        <v>950</v>
      </c>
      <c r="O14" s="134"/>
    </row>
    <row r="15" spans="1:23" s="50" customFormat="1" ht="36" customHeight="1" thickBot="1">
      <c r="A15" s="543" t="s">
        <v>244</v>
      </c>
      <c r="B15" s="544">
        <v>0</v>
      </c>
      <c r="C15" s="544">
        <v>0</v>
      </c>
      <c r="D15" s="544">
        <v>0</v>
      </c>
      <c r="E15" s="544">
        <v>0</v>
      </c>
      <c r="F15" s="544">
        <v>0</v>
      </c>
      <c r="G15" s="544">
        <v>0</v>
      </c>
      <c r="H15" s="544">
        <v>0</v>
      </c>
      <c r="I15" s="544">
        <v>0</v>
      </c>
      <c r="J15" s="544">
        <v>0</v>
      </c>
      <c r="K15" s="544">
        <v>0</v>
      </c>
      <c r="L15" s="544">
        <v>0</v>
      </c>
      <c r="M15" s="544">
        <v>0</v>
      </c>
      <c r="N15" s="535" t="s">
        <v>951</v>
      </c>
      <c r="O15" s="134"/>
    </row>
    <row r="16" spans="1:23" s="50" customFormat="1" ht="36" customHeight="1" thickBot="1">
      <c r="A16" s="545" t="s">
        <v>243</v>
      </c>
      <c r="B16" s="546">
        <v>0</v>
      </c>
      <c r="C16" s="546">
        <v>0</v>
      </c>
      <c r="D16" s="546">
        <v>0</v>
      </c>
      <c r="E16" s="546">
        <v>0</v>
      </c>
      <c r="F16" s="546">
        <v>0</v>
      </c>
      <c r="G16" s="546">
        <v>0</v>
      </c>
      <c r="H16" s="546">
        <v>0</v>
      </c>
      <c r="I16" s="546">
        <v>0</v>
      </c>
      <c r="J16" s="546">
        <v>0</v>
      </c>
      <c r="K16" s="546">
        <v>0</v>
      </c>
      <c r="L16" s="546">
        <v>0</v>
      </c>
      <c r="M16" s="546">
        <v>0</v>
      </c>
      <c r="N16" s="547" t="s">
        <v>242</v>
      </c>
      <c r="O16" s="134"/>
    </row>
    <row r="17" spans="1:15" s="50" customFormat="1" ht="36" customHeight="1">
      <c r="A17" s="548" t="s">
        <v>475</v>
      </c>
      <c r="B17" s="549">
        <v>106</v>
      </c>
      <c r="C17" s="549">
        <v>41</v>
      </c>
      <c r="D17" s="549">
        <v>84</v>
      </c>
      <c r="E17" s="549">
        <v>41</v>
      </c>
      <c r="F17" s="549">
        <v>21</v>
      </c>
      <c r="G17" s="549">
        <v>11</v>
      </c>
      <c r="H17" s="549">
        <v>18</v>
      </c>
      <c r="I17" s="549">
        <v>8</v>
      </c>
      <c r="J17" s="549">
        <v>1</v>
      </c>
      <c r="K17" s="549">
        <v>1</v>
      </c>
      <c r="L17" s="549">
        <v>4</v>
      </c>
      <c r="M17" s="549">
        <v>0</v>
      </c>
      <c r="N17" s="550" t="s">
        <v>240</v>
      </c>
      <c r="O17" s="134"/>
    </row>
    <row r="18" spans="1:15" ht="27.75" customHeight="1">
      <c r="A18" s="551" t="s">
        <v>7</v>
      </c>
      <c r="B18" s="552">
        <f t="shared" ref="B18:I18" si="0">SUM(B12:B17)</f>
        <v>310</v>
      </c>
      <c r="C18" s="552">
        <f t="shared" si="0"/>
        <v>138</v>
      </c>
      <c r="D18" s="552">
        <f t="shared" si="0"/>
        <v>281</v>
      </c>
      <c r="E18" s="552">
        <f t="shared" si="0"/>
        <v>126</v>
      </c>
      <c r="F18" s="552">
        <f t="shared" si="0"/>
        <v>318</v>
      </c>
      <c r="G18" s="552">
        <f t="shared" si="0"/>
        <v>174</v>
      </c>
      <c r="H18" s="552">
        <f t="shared" si="0"/>
        <v>165</v>
      </c>
      <c r="I18" s="552">
        <f t="shared" si="0"/>
        <v>68</v>
      </c>
      <c r="J18" s="552">
        <f t="shared" ref="J18:M18" si="1">SUM(J12:J17)</f>
        <v>130</v>
      </c>
      <c r="K18" s="552">
        <f t="shared" si="1"/>
        <v>95</v>
      </c>
      <c r="L18" s="552">
        <f t="shared" si="1"/>
        <v>168</v>
      </c>
      <c r="M18" s="552">
        <f t="shared" si="1"/>
        <v>64</v>
      </c>
      <c r="N18" s="553" t="s">
        <v>8</v>
      </c>
    </row>
    <row r="27" spans="1:15" ht="13.5" thickBot="1"/>
    <row r="28" spans="1:15" ht="39" thickBot="1">
      <c r="B28" s="65"/>
      <c r="C28" s="65"/>
      <c r="D28" s="98" t="s">
        <v>312</v>
      </c>
      <c r="E28" s="98" t="s">
        <v>313</v>
      </c>
    </row>
    <row r="29" spans="1:15" ht="90.75" thickBot="1">
      <c r="B29" s="1370" t="str">
        <f>B7</f>
        <v>2017/2018</v>
      </c>
      <c r="C29" s="99" t="s">
        <v>872</v>
      </c>
      <c r="D29" s="95">
        <f>B18</f>
        <v>310</v>
      </c>
      <c r="E29" s="95">
        <f>C18</f>
        <v>138</v>
      </c>
    </row>
    <row r="30" spans="1:15" ht="60.75" thickBot="1">
      <c r="B30" s="1371"/>
      <c r="C30" s="100" t="s">
        <v>489</v>
      </c>
      <c r="D30" s="95">
        <f>D18</f>
        <v>281</v>
      </c>
      <c r="E30" s="95">
        <f>E18</f>
        <v>126</v>
      </c>
    </row>
    <row r="31" spans="1:15" ht="90.75" thickBot="1">
      <c r="B31" s="1368" t="str">
        <f>F7</f>
        <v>2018/2019</v>
      </c>
      <c r="C31" s="99" t="s">
        <v>872</v>
      </c>
      <c r="D31" s="95">
        <f>F18</f>
        <v>318</v>
      </c>
      <c r="E31" s="95">
        <f>G18</f>
        <v>174</v>
      </c>
    </row>
    <row r="32" spans="1:15" ht="60.75" thickBot="1">
      <c r="B32" s="1369"/>
      <c r="C32" s="100" t="s">
        <v>489</v>
      </c>
      <c r="D32" s="95">
        <f>H18</f>
        <v>165</v>
      </c>
      <c r="E32" s="95">
        <f>I18</f>
        <v>68</v>
      </c>
    </row>
    <row r="33" spans="2:5" ht="90.75" thickBot="1">
      <c r="B33" s="1368" t="str">
        <f>J7</f>
        <v>2019/2020</v>
      </c>
      <c r="C33" s="99" t="s">
        <v>872</v>
      </c>
      <c r="D33" s="95">
        <f>J18</f>
        <v>130</v>
      </c>
      <c r="E33" s="95">
        <f>K18</f>
        <v>95</v>
      </c>
    </row>
    <row r="34" spans="2:5" ht="60">
      <c r="B34" s="1369"/>
      <c r="C34" s="100" t="s">
        <v>489</v>
      </c>
      <c r="D34" s="95">
        <f>L18</f>
        <v>168</v>
      </c>
      <c r="E34" s="95">
        <f>M18</f>
        <v>64</v>
      </c>
    </row>
  </sheetData>
  <mergeCells count="24">
    <mergeCell ref="B33:B34"/>
    <mergeCell ref="B31:B32"/>
    <mergeCell ref="J8:K8"/>
    <mergeCell ref="B7:E7"/>
    <mergeCell ref="J9:K9"/>
    <mergeCell ref="B29:B30"/>
    <mergeCell ref="F7:I7"/>
    <mergeCell ref="F8:G8"/>
    <mergeCell ref="H8:I8"/>
    <mergeCell ref="B8:C8"/>
    <mergeCell ref="B9:C9"/>
    <mergeCell ref="D8:E8"/>
    <mergeCell ref="D9:E9"/>
    <mergeCell ref="A1:N1"/>
    <mergeCell ref="N7:N11"/>
    <mergeCell ref="A7:A11"/>
    <mergeCell ref="L9:M9"/>
    <mergeCell ref="A3:N3"/>
    <mergeCell ref="L8:M8"/>
    <mergeCell ref="H9:I9"/>
    <mergeCell ref="F9:G9"/>
    <mergeCell ref="A2:N2"/>
    <mergeCell ref="A4:N4"/>
    <mergeCell ref="J7:M7"/>
  </mergeCells>
  <printOptions horizontalCentered="1" verticalCentered="1"/>
  <pageMargins left="0" right="0" top="0" bottom="0" header="0" footer="0"/>
  <pageSetup paperSize="9" orientation="landscape" r:id="rId1"/>
  <headerFooter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showGridLines="0" rightToLeft="1" view="pageBreakPreview" topLeftCell="A19" zoomScaleNormal="100" zoomScaleSheetLayoutView="100" workbookViewId="0">
      <selection activeCell="H31" sqref="H31"/>
    </sheetView>
  </sheetViews>
  <sheetFormatPr defaultColWidth="9.140625" defaultRowHeight="15"/>
  <cols>
    <col min="1" max="1" width="32.28515625" style="197" customWidth="1"/>
    <col min="2" max="3" width="7.7109375" style="65" customWidth="1"/>
    <col min="4" max="4" width="7.7109375" style="197" customWidth="1"/>
    <col min="5" max="5" width="7.7109375" style="65" customWidth="1"/>
    <col min="6" max="6" width="7.7109375" style="197" customWidth="1"/>
    <col min="7" max="7" width="7.7109375" style="65" customWidth="1"/>
    <col min="8" max="8" width="32.28515625" style="65" customWidth="1"/>
    <col min="9" max="16384" width="9.140625" style="50"/>
  </cols>
  <sheetData>
    <row r="1" spans="1:8" s="54" customFormat="1" ht="20.25">
      <c r="A1" s="925" t="s">
        <v>462</v>
      </c>
      <c r="B1" s="925"/>
      <c r="C1" s="925"/>
      <c r="D1" s="925"/>
      <c r="E1" s="925"/>
      <c r="F1" s="925"/>
      <c r="G1" s="925"/>
      <c r="H1" s="925"/>
    </row>
    <row r="2" spans="1:8" s="55" customFormat="1" ht="20.25">
      <c r="A2" s="928" t="s">
        <v>1218</v>
      </c>
      <c r="B2" s="928"/>
      <c r="C2" s="928"/>
      <c r="D2" s="928"/>
      <c r="E2" s="928"/>
      <c r="F2" s="928"/>
      <c r="G2" s="928"/>
      <c r="H2" s="928"/>
    </row>
    <row r="3" spans="1:8" ht="31.5" customHeight="1">
      <c r="A3" s="1380" t="s">
        <v>897</v>
      </c>
      <c r="B3" s="1356"/>
      <c r="C3" s="1356"/>
      <c r="D3" s="1356"/>
      <c r="E3" s="1356"/>
      <c r="F3" s="1356"/>
      <c r="G3" s="1356"/>
      <c r="H3" s="1356"/>
    </row>
    <row r="4" spans="1:8" ht="15.75">
      <c r="A4" s="963" t="s">
        <v>1219</v>
      </c>
      <c r="B4" s="963"/>
      <c r="C4" s="963"/>
      <c r="D4" s="963"/>
      <c r="E4" s="963"/>
      <c r="F4" s="963"/>
      <c r="G4" s="963"/>
      <c r="H4" s="963"/>
    </row>
    <row r="5" spans="1:8" ht="20.100000000000001" customHeight="1">
      <c r="A5" s="10" t="s">
        <v>586</v>
      </c>
      <c r="B5" s="80"/>
      <c r="C5" s="80"/>
      <c r="D5" s="80"/>
      <c r="E5" s="80"/>
      <c r="F5" s="80"/>
      <c r="G5" s="80"/>
      <c r="H5" s="81" t="s">
        <v>587</v>
      </c>
    </row>
    <row r="6" spans="1:8" s="136" customFormat="1" ht="26.25" customHeight="1" thickBot="1">
      <c r="A6" s="1377" t="s">
        <v>1121</v>
      </c>
      <c r="B6" s="917" t="s">
        <v>960</v>
      </c>
      <c r="C6" s="918"/>
      <c r="D6" s="922" t="s">
        <v>1140</v>
      </c>
      <c r="E6" s="922"/>
      <c r="F6" s="922" t="s">
        <v>1213</v>
      </c>
      <c r="G6" s="922"/>
      <c r="H6" s="1153" t="s">
        <v>1122</v>
      </c>
    </row>
    <row r="7" spans="1:8" s="136" customFormat="1" ht="14.25" thickTop="1" thickBot="1">
      <c r="A7" s="1378"/>
      <c r="B7" s="643" t="s">
        <v>9</v>
      </c>
      <c r="C7" s="643" t="s">
        <v>531</v>
      </c>
      <c r="D7" s="643" t="s">
        <v>9</v>
      </c>
      <c r="E7" s="643" t="s">
        <v>531</v>
      </c>
      <c r="F7" s="471" t="s">
        <v>9</v>
      </c>
      <c r="G7" s="471" t="s">
        <v>531</v>
      </c>
      <c r="H7" s="1376"/>
    </row>
    <row r="8" spans="1:8" s="136" customFormat="1" ht="13.5" thickTop="1">
      <c r="A8" s="1379"/>
      <c r="B8" s="642" t="s">
        <v>532</v>
      </c>
      <c r="C8" s="642" t="s">
        <v>533</v>
      </c>
      <c r="D8" s="642" t="s">
        <v>532</v>
      </c>
      <c r="E8" s="642" t="s">
        <v>533</v>
      </c>
      <c r="F8" s="476" t="s">
        <v>532</v>
      </c>
      <c r="G8" s="476" t="s">
        <v>533</v>
      </c>
      <c r="H8" s="1155"/>
    </row>
    <row r="9" spans="1:8" ht="17.25" customHeight="1" thickBot="1">
      <c r="A9" s="554" t="s">
        <v>254</v>
      </c>
      <c r="B9" s="308">
        <v>6</v>
      </c>
      <c r="C9" s="308">
        <v>5</v>
      </c>
      <c r="D9" s="308">
        <v>8</v>
      </c>
      <c r="E9" s="308">
        <v>12</v>
      </c>
      <c r="F9" s="308">
        <v>7</v>
      </c>
      <c r="G9" s="308">
        <v>9</v>
      </c>
      <c r="H9" s="555" t="s">
        <v>253</v>
      </c>
    </row>
    <row r="10" spans="1:8" ht="17.25" customHeight="1" thickBot="1">
      <c r="A10" s="433" t="s">
        <v>966</v>
      </c>
      <c r="B10" s="275">
        <v>0</v>
      </c>
      <c r="C10" s="275">
        <v>0</v>
      </c>
      <c r="D10" s="275">
        <v>0</v>
      </c>
      <c r="E10" s="275">
        <v>3</v>
      </c>
      <c r="F10" s="275">
        <v>0</v>
      </c>
      <c r="G10" s="275">
        <v>0</v>
      </c>
      <c r="H10" s="556" t="s">
        <v>683</v>
      </c>
    </row>
    <row r="11" spans="1:8" ht="17.25" customHeight="1" thickBot="1">
      <c r="A11" s="431" t="s">
        <v>1123</v>
      </c>
      <c r="B11" s="277">
        <v>109</v>
      </c>
      <c r="C11" s="277">
        <v>35</v>
      </c>
      <c r="D11" s="277">
        <v>114</v>
      </c>
      <c r="E11" s="277">
        <v>47</v>
      </c>
      <c r="F11" s="277">
        <v>48</v>
      </c>
      <c r="G11" s="277">
        <v>22</v>
      </c>
      <c r="H11" s="557" t="s">
        <v>898</v>
      </c>
    </row>
    <row r="12" spans="1:8" ht="27" customHeight="1" thickBot="1">
      <c r="A12" s="433" t="s">
        <v>480</v>
      </c>
      <c r="B12" s="275">
        <v>48</v>
      </c>
      <c r="C12" s="275">
        <v>10</v>
      </c>
      <c r="D12" s="275">
        <v>46</v>
      </c>
      <c r="E12" s="275">
        <v>14</v>
      </c>
      <c r="F12" s="275">
        <v>11</v>
      </c>
      <c r="G12" s="275">
        <v>6</v>
      </c>
      <c r="H12" s="556" t="s">
        <v>923</v>
      </c>
    </row>
    <row r="13" spans="1:8" ht="27" customHeight="1" thickBot="1">
      <c r="A13" s="431" t="s">
        <v>610</v>
      </c>
      <c r="B13" s="277">
        <v>36</v>
      </c>
      <c r="C13" s="277">
        <v>17</v>
      </c>
      <c r="D13" s="277">
        <v>51</v>
      </c>
      <c r="E13" s="277">
        <v>21</v>
      </c>
      <c r="F13" s="277">
        <v>10</v>
      </c>
      <c r="G13" s="277">
        <v>4</v>
      </c>
      <c r="H13" s="557" t="s">
        <v>611</v>
      </c>
    </row>
    <row r="14" spans="1:8" ht="27" customHeight="1" thickBot="1">
      <c r="A14" s="433" t="s">
        <v>496</v>
      </c>
      <c r="B14" s="275">
        <v>0</v>
      </c>
      <c r="C14" s="275">
        <v>1</v>
      </c>
      <c r="D14" s="275">
        <v>0</v>
      </c>
      <c r="E14" s="275">
        <v>0</v>
      </c>
      <c r="F14" s="275">
        <v>0</v>
      </c>
      <c r="G14" s="275">
        <v>0</v>
      </c>
      <c r="H14" s="556" t="s">
        <v>865</v>
      </c>
    </row>
    <row r="15" spans="1:8" ht="17.25" customHeight="1" thickBot="1">
      <c r="A15" s="431" t="s">
        <v>469</v>
      </c>
      <c r="B15" s="277">
        <v>1</v>
      </c>
      <c r="C15" s="277">
        <v>2</v>
      </c>
      <c r="D15" s="277">
        <v>1</v>
      </c>
      <c r="E15" s="277">
        <v>4</v>
      </c>
      <c r="F15" s="277">
        <v>0</v>
      </c>
      <c r="G15" s="277">
        <v>0</v>
      </c>
      <c r="H15" s="557" t="s">
        <v>252</v>
      </c>
    </row>
    <row r="16" spans="1:8" ht="17.25" customHeight="1" thickBot="1">
      <c r="A16" s="433" t="s">
        <v>1094</v>
      </c>
      <c r="B16" s="275">
        <v>29</v>
      </c>
      <c r="C16" s="275">
        <v>6</v>
      </c>
      <c r="D16" s="275">
        <v>24</v>
      </c>
      <c r="E16" s="275">
        <v>11</v>
      </c>
      <c r="F16" s="275">
        <v>21</v>
      </c>
      <c r="G16" s="275">
        <v>7</v>
      </c>
      <c r="H16" s="556" t="s">
        <v>251</v>
      </c>
    </row>
    <row r="17" spans="1:8" ht="27" customHeight="1" thickBot="1">
      <c r="A17" s="431" t="s">
        <v>497</v>
      </c>
      <c r="B17" s="277">
        <v>3</v>
      </c>
      <c r="C17" s="277">
        <v>7</v>
      </c>
      <c r="D17" s="277">
        <v>3</v>
      </c>
      <c r="E17" s="277">
        <v>11</v>
      </c>
      <c r="F17" s="277">
        <v>3</v>
      </c>
      <c r="G17" s="277">
        <v>7</v>
      </c>
      <c r="H17" s="557" t="s">
        <v>866</v>
      </c>
    </row>
    <row r="18" spans="1:8" ht="27" customHeight="1" thickBot="1">
      <c r="A18" s="433" t="s">
        <v>1093</v>
      </c>
      <c r="B18" s="275">
        <v>25</v>
      </c>
      <c r="C18" s="275">
        <v>3</v>
      </c>
      <c r="D18" s="275">
        <v>3</v>
      </c>
      <c r="E18" s="275">
        <v>1</v>
      </c>
      <c r="F18" s="275">
        <v>3</v>
      </c>
      <c r="G18" s="275">
        <v>0</v>
      </c>
      <c r="H18" s="556" t="s">
        <v>250</v>
      </c>
    </row>
    <row r="19" spans="1:8" ht="17.25" customHeight="1" thickBot="1">
      <c r="A19" s="431" t="s">
        <v>608</v>
      </c>
      <c r="B19" s="277">
        <v>1</v>
      </c>
      <c r="C19" s="277">
        <v>0</v>
      </c>
      <c r="D19" s="277">
        <v>0</v>
      </c>
      <c r="E19" s="277">
        <v>1</v>
      </c>
      <c r="F19" s="277">
        <v>0</v>
      </c>
      <c r="G19" s="277">
        <v>0</v>
      </c>
      <c r="H19" s="557" t="s">
        <v>609</v>
      </c>
    </row>
    <row r="20" spans="1:8" ht="17.25" customHeight="1" thickBot="1">
      <c r="A20" s="433" t="s">
        <v>612</v>
      </c>
      <c r="B20" s="275">
        <v>0</v>
      </c>
      <c r="C20" s="275">
        <v>0</v>
      </c>
      <c r="D20" s="275">
        <v>0</v>
      </c>
      <c r="E20" s="275">
        <v>1</v>
      </c>
      <c r="F20" s="275">
        <v>0</v>
      </c>
      <c r="G20" s="275">
        <v>0</v>
      </c>
      <c r="H20" s="556" t="s">
        <v>613</v>
      </c>
    </row>
    <row r="21" spans="1:8" ht="17.25" customHeight="1" thickBot="1">
      <c r="A21" s="431" t="s">
        <v>617</v>
      </c>
      <c r="B21" s="277">
        <v>0</v>
      </c>
      <c r="C21" s="277">
        <v>0</v>
      </c>
      <c r="D21" s="277">
        <v>1</v>
      </c>
      <c r="E21" s="277">
        <v>1</v>
      </c>
      <c r="F21" s="277">
        <v>0</v>
      </c>
      <c r="G21" s="277">
        <v>2</v>
      </c>
      <c r="H21" s="557" t="s">
        <v>615</v>
      </c>
    </row>
    <row r="22" spans="1:8" ht="17.25" customHeight="1" thickBot="1">
      <c r="A22" s="433" t="s">
        <v>1247</v>
      </c>
      <c r="B22" s="275">
        <v>0</v>
      </c>
      <c r="C22" s="275">
        <v>0</v>
      </c>
      <c r="D22" s="275">
        <v>0</v>
      </c>
      <c r="E22" s="275">
        <v>0</v>
      </c>
      <c r="F22" s="275">
        <v>0</v>
      </c>
      <c r="G22" s="275">
        <v>1</v>
      </c>
      <c r="H22" s="556" t="s">
        <v>1271</v>
      </c>
    </row>
    <row r="23" spans="1:8" ht="27" customHeight="1" thickBot="1">
      <c r="A23" s="431" t="s">
        <v>867</v>
      </c>
      <c r="B23" s="277">
        <v>4</v>
      </c>
      <c r="C23" s="277">
        <v>1</v>
      </c>
      <c r="D23" s="277">
        <v>3</v>
      </c>
      <c r="E23" s="277">
        <v>6</v>
      </c>
      <c r="F23" s="277">
        <v>2</v>
      </c>
      <c r="G23" s="277">
        <v>3</v>
      </c>
      <c r="H23" s="557" t="s">
        <v>883</v>
      </c>
    </row>
    <row r="24" spans="1:8" ht="27" customHeight="1" thickBot="1">
      <c r="A24" s="433" t="s">
        <v>1253</v>
      </c>
      <c r="B24" s="275">
        <v>0</v>
      </c>
      <c r="C24" s="275">
        <v>0</v>
      </c>
      <c r="D24" s="275">
        <v>0</v>
      </c>
      <c r="E24" s="275">
        <v>0</v>
      </c>
      <c r="F24" s="275">
        <v>2</v>
      </c>
      <c r="G24" s="275">
        <v>8</v>
      </c>
      <c r="H24" s="556" t="s">
        <v>1264</v>
      </c>
    </row>
    <row r="25" spans="1:8" ht="17.25" customHeight="1" thickBot="1">
      <c r="A25" s="431" t="s">
        <v>526</v>
      </c>
      <c r="B25" s="277">
        <v>0</v>
      </c>
      <c r="C25" s="277">
        <v>1</v>
      </c>
      <c r="D25" s="277">
        <v>1</v>
      </c>
      <c r="E25" s="277">
        <v>1</v>
      </c>
      <c r="F25" s="277">
        <v>0</v>
      </c>
      <c r="G25" s="277">
        <v>0</v>
      </c>
      <c r="H25" s="557" t="s">
        <v>257</v>
      </c>
    </row>
    <row r="26" spans="1:8" ht="17.25" customHeight="1" thickBot="1">
      <c r="A26" s="433" t="s">
        <v>335</v>
      </c>
      <c r="B26" s="275">
        <v>0</v>
      </c>
      <c r="C26" s="275">
        <v>2</v>
      </c>
      <c r="D26" s="275">
        <v>0</v>
      </c>
      <c r="E26" s="275">
        <v>2</v>
      </c>
      <c r="F26" s="275">
        <v>1</v>
      </c>
      <c r="G26" s="275">
        <v>0</v>
      </c>
      <c r="H26" s="556" t="s">
        <v>68</v>
      </c>
    </row>
    <row r="27" spans="1:8" ht="17.25" customHeight="1" thickBot="1">
      <c r="A27" s="431" t="s">
        <v>1199</v>
      </c>
      <c r="B27" s="277">
        <v>0</v>
      </c>
      <c r="C27" s="277">
        <v>0</v>
      </c>
      <c r="D27" s="277">
        <v>1</v>
      </c>
      <c r="E27" s="277">
        <v>0</v>
      </c>
      <c r="F27" s="277">
        <v>1</v>
      </c>
      <c r="G27" s="277">
        <v>0</v>
      </c>
      <c r="H27" s="557" t="s">
        <v>1375</v>
      </c>
    </row>
    <row r="28" spans="1:8" ht="27" customHeight="1" thickBot="1">
      <c r="A28" s="433" t="s">
        <v>888</v>
      </c>
      <c r="B28" s="275">
        <v>22</v>
      </c>
      <c r="C28" s="275">
        <v>7</v>
      </c>
      <c r="D28" s="275">
        <v>16</v>
      </c>
      <c r="E28" s="275">
        <v>7</v>
      </c>
      <c r="F28" s="275">
        <v>10</v>
      </c>
      <c r="G28" s="275">
        <v>7</v>
      </c>
      <c r="H28" s="556" t="s">
        <v>884</v>
      </c>
    </row>
    <row r="29" spans="1:8" ht="17.25" customHeight="1" thickBot="1">
      <c r="A29" s="431" t="s">
        <v>499</v>
      </c>
      <c r="B29" s="277">
        <v>7</v>
      </c>
      <c r="C29" s="277">
        <v>20</v>
      </c>
      <c r="D29" s="277">
        <v>8</v>
      </c>
      <c r="E29" s="277">
        <v>7</v>
      </c>
      <c r="F29" s="277">
        <v>3</v>
      </c>
      <c r="G29" s="277">
        <v>1</v>
      </c>
      <c r="H29" s="557" t="s">
        <v>261</v>
      </c>
    </row>
    <row r="30" spans="1:8" ht="17.25" customHeight="1">
      <c r="A30" s="440" t="s">
        <v>475</v>
      </c>
      <c r="B30" s="302">
        <v>19</v>
      </c>
      <c r="C30" s="302">
        <v>21</v>
      </c>
      <c r="D30" s="302">
        <v>38</v>
      </c>
      <c r="E30" s="302">
        <v>24</v>
      </c>
      <c r="F30" s="302">
        <v>8</v>
      </c>
      <c r="G30" s="302">
        <v>18</v>
      </c>
      <c r="H30" s="622" t="s">
        <v>256</v>
      </c>
    </row>
    <row r="31" spans="1:8" ht="25.5" customHeight="1">
      <c r="A31" s="637" t="s">
        <v>28</v>
      </c>
      <c r="B31" s="849">
        <f>SUM(B6:B30)</f>
        <v>310</v>
      </c>
      <c r="C31" s="552">
        <f>SUM(C6:C30)</f>
        <v>138</v>
      </c>
      <c r="D31" s="552">
        <f>SUM(D6:D30)</f>
        <v>318</v>
      </c>
      <c r="E31" s="552">
        <f>SUM(E6:E30)</f>
        <v>174</v>
      </c>
      <c r="F31" s="552">
        <f t="shared" ref="F31:G31" si="0">SUM(F6:F30)</f>
        <v>130</v>
      </c>
      <c r="G31" s="552">
        <f t="shared" si="0"/>
        <v>95</v>
      </c>
      <c r="H31" s="638" t="s">
        <v>29</v>
      </c>
    </row>
    <row r="64" spans="1:8" ht="12.75">
      <c r="A64" s="136"/>
      <c r="B64" s="136"/>
      <c r="C64" s="136"/>
      <c r="D64" s="136"/>
      <c r="E64" s="136"/>
      <c r="F64" s="136"/>
      <c r="G64" s="136"/>
      <c r="H64" s="136"/>
    </row>
    <row r="65" s="50" customFormat="1" ht="12.75"/>
  </sheetData>
  <mergeCells count="9">
    <mergeCell ref="B6:C6"/>
    <mergeCell ref="H6:H8"/>
    <mergeCell ref="A1:H1"/>
    <mergeCell ref="A2:H2"/>
    <mergeCell ref="A6:A8"/>
    <mergeCell ref="F6:G6"/>
    <mergeCell ref="A3:H3"/>
    <mergeCell ref="A4:H4"/>
    <mergeCell ref="D6:E6"/>
  </mergeCells>
  <printOptions horizontalCentered="1" verticalCentered="1"/>
  <pageMargins left="0" right="0" top="0" bottom="0" header="0.27559055118110237" footer="0.27559055118110237"/>
  <pageSetup paperSize="9" scale="90" orientation="portrait"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6"/>
  <sheetViews>
    <sheetView showGridLines="0" rightToLeft="1" view="pageBreakPreview" topLeftCell="A19" zoomScaleNormal="100" zoomScaleSheetLayoutView="100" workbookViewId="0">
      <selection activeCell="A17" sqref="A17"/>
    </sheetView>
  </sheetViews>
  <sheetFormatPr defaultColWidth="9.140625" defaultRowHeight="15"/>
  <cols>
    <col min="1" max="1" width="32.7109375" style="70" customWidth="1"/>
    <col min="2" max="2" width="6.140625" style="49" customWidth="1"/>
    <col min="3" max="3" width="7.42578125" style="49" customWidth="1"/>
    <col min="4" max="4" width="6.140625" style="70" customWidth="1"/>
    <col min="5" max="5" width="7.42578125" style="49" customWidth="1"/>
    <col min="6" max="6" width="6.140625" style="70" customWidth="1"/>
    <col min="7" max="7" width="7.42578125" style="49" customWidth="1"/>
    <col min="8" max="8" width="32.7109375" style="49" customWidth="1"/>
    <col min="9" max="16384" width="9.140625" style="44"/>
  </cols>
  <sheetData>
    <row r="1" spans="1:15" s="55" customFormat="1" ht="20.100000000000001" customHeight="1">
      <c r="A1" s="925" t="s">
        <v>461</v>
      </c>
      <c r="B1" s="925"/>
      <c r="C1" s="925"/>
      <c r="D1" s="925"/>
      <c r="E1" s="925"/>
      <c r="F1" s="925"/>
      <c r="G1" s="925"/>
      <c r="H1" s="925"/>
    </row>
    <row r="2" spans="1:15" s="55" customFormat="1" ht="20.100000000000001" customHeight="1">
      <c r="A2" s="928" t="s">
        <v>1218</v>
      </c>
      <c r="B2" s="928"/>
      <c r="C2" s="928"/>
      <c r="D2" s="928"/>
      <c r="E2" s="928"/>
      <c r="F2" s="928"/>
      <c r="G2" s="928"/>
      <c r="H2" s="928"/>
    </row>
    <row r="3" spans="1:15" s="51" customFormat="1" ht="34.5" customHeight="1">
      <c r="A3" s="1380" t="s">
        <v>891</v>
      </c>
      <c r="B3" s="1380"/>
      <c r="C3" s="1380"/>
      <c r="D3" s="1380"/>
      <c r="E3" s="1380"/>
      <c r="F3" s="1380"/>
      <c r="G3" s="1380"/>
      <c r="H3" s="1380"/>
    </row>
    <row r="4" spans="1:15" s="51" customFormat="1" ht="20.100000000000001" customHeight="1">
      <c r="A4" s="963" t="s">
        <v>1219</v>
      </c>
      <c r="B4" s="963"/>
      <c r="C4" s="963"/>
      <c r="D4" s="963"/>
      <c r="E4" s="963"/>
      <c r="F4" s="963"/>
      <c r="G4" s="963"/>
      <c r="H4" s="963"/>
    </row>
    <row r="5" spans="1:15" s="51" customFormat="1" ht="20.100000000000001" customHeight="1">
      <c r="A5" s="10" t="s">
        <v>589</v>
      </c>
      <c r="B5" s="67"/>
      <c r="C5" s="67"/>
      <c r="D5" s="67"/>
      <c r="E5" s="67"/>
      <c r="F5" s="67"/>
      <c r="G5" s="67"/>
      <c r="H5" s="81" t="s">
        <v>588</v>
      </c>
    </row>
    <row r="6" spans="1:15" s="45" customFormat="1" ht="24" customHeight="1" thickBot="1">
      <c r="A6" s="1377" t="s">
        <v>892</v>
      </c>
      <c r="B6" s="917" t="s">
        <v>960</v>
      </c>
      <c r="C6" s="918"/>
      <c r="D6" s="922" t="s">
        <v>1140</v>
      </c>
      <c r="E6" s="922"/>
      <c r="F6" s="922" t="s">
        <v>1213</v>
      </c>
      <c r="G6" s="922"/>
      <c r="H6" s="1153" t="s">
        <v>896</v>
      </c>
    </row>
    <row r="7" spans="1:15" s="45" customFormat="1" ht="15" customHeight="1" thickTop="1" thickBot="1">
      <c r="A7" s="1378"/>
      <c r="B7" s="784" t="s">
        <v>9</v>
      </c>
      <c r="C7" s="784" t="s">
        <v>531</v>
      </c>
      <c r="D7" s="784" t="s">
        <v>9</v>
      </c>
      <c r="E7" s="784" t="s">
        <v>531</v>
      </c>
      <c r="F7" s="784" t="s">
        <v>9</v>
      </c>
      <c r="G7" s="784" t="s">
        <v>531</v>
      </c>
      <c r="H7" s="1376"/>
    </row>
    <row r="8" spans="1:15" s="45" customFormat="1" ht="17.25" customHeight="1" thickTop="1">
      <c r="A8" s="1379"/>
      <c r="B8" s="783" t="s">
        <v>532</v>
      </c>
      <c r="C8" s="783" t="s">
        <v>533</v>
      </c>
      <c r="D8" s="783" t="s">
        <v>532</v>
      </c>
      <c r="E8" s="783" t="s">
        <v>533</v>
      </c>
      <c r="F8" s="783" t="s">
        <v>532</v>
      </c>
      <c r="G8" s="783" t="s">
        <v>533</v>
      </c>
      <c r="H8" s="1155"/>
    </row>
    <row r="9" spans="1:15" ht="17.25" customHeight="1" thickBot="1">
      <c r="A9" s="436" t="s">
        <v>265</v>
      </c>
      <c r="B9" s="816">
        <v>85</v>
      </c>
      <c r="C9" s="816">
        <v>24</v>
      </c>
      <c r="D9" s="816">
        <v>55</v>
      </c>
      <c r="E9" s="816">
        <v>16</v>
      </c>
      <c r="F9" s="816">
        <v>61</v>
      </c>
      <c r="G9" s="816">
        <v>14</v>
      </c>
      <c r="H9" s="817" t="s">
        <v>264</v>
      </c>
      <c r="I9" s="601"/>
      <c r="J9" s="601"/>
      <c r="K9" s="601"/>
      <c r="L9" s="601"/>
    </row>
    <row r="10" spans="1:15" ht="17.25" customHeight="1" thickBot="1">
      <c r="A10" s="433" t="s">
        <v>492</v>
      </c>
      <c r="B10" s="558">
        <v>1</v>
      </c>
      <c r="C10" s="558">
        <v>0</v>
      </c>
      <c r="D10" s="558">
        <v>0</v>
      </c>
      <c r="E10" s="558">
        <v>0</v>
      </c>
      <c r="F10" s="558">
        <v>0</v>
      </c>
      <c r="G10" s="558">
        <v>0</v>
      </c>
      <c r="H10" s="556" t="s">
        <v>450</v>
      </c>
      <c r="I10" s="601"/>
      <c r="J10" s="601"/>
      <c r="K10" s="601"/>
      <c r="L10" s="601"/>
      <c r="M10" s="601"/>
      <c r="N10" s="601"/>
    </row>
    <row r="11" spans="1:15" ht="17.25" customHeight="1" thickBot="1">
      <c r="A11" s="431" t="s">
        <v>608</v>
      </c>
      <c r="B11" s="559">
        <v>0</v>
      </c>
      <c r="C11" s="559">
        <v>0</v>
      </c>
      <c r="D11" s="559">
        <v>0</v>
      </c>
      <c r="E11" s="559">
        <v>1</v>
      </c>
      <c r="F11" s="559">
        <v>0</v>
      </c>
      <c r="G11" s="559">
        <v>1</v>
      </c>
      <c r="H11" s="818" t="s">
        <v>609</v>
      </c>
      <c r="I11" s="601"/>
      <c r="J11" s="601"/>
      <c r="K11" s="601"/>
      <c r="L11" s="601"/>
      <c r="M11" s="601"/>
      <c r="N11" s="601"/>
      <c r="O11" s="601"/>
    </row>
    <row r="12" spans="1:15" ht="27" customHeight="1" thickBot="1">
      <c r="A12" s="433" t="s">
        <v>885</v>
      </c>
      <c r="B12" s="558">
        <v>38</v>
      </c>
      <c r="C12" s="558">
        <v>13</v>
      </c>
      <c r="D12" s="558">
        <v>20</v>
      </c>
      <c r="E12" s="558">
        <v>9</v>
      </c>
      <c r="F12" s="558">
        <v>7</v>
      </c>
      <c r="G12" s="558">
        <v>3</v>
      </c>
      <c r="H12" s="556" t="s">
        <v>886</v>
      </c>
      <c r="I12" s="601"/>
      <c r="J12" s="601"/>
      <c r="K12" s="601"/>
      <c r="L12" s="601"/>
      <c r="M12" s="601"/>
      <c r="N12" s="601"/>
    </row>
    <row r="13" spans="1:15" ht="17.25" customHeight="1" thickBot="1">
      <c r="A13" s="431" t="s">
        <v>966</v>
      </c>
      <c r="B13" s="559">
        <v>0</v>
      </c>
      <c r="C13" s="559">
        <v>0</v>
      </c>
      <c r="D13" s="559">
        <v>0</v>
      </c>
      <c r="E13" s="559">
        <v>1</v>
      </c>
      <c r="F13" s="559">
        <v>0</v>
      </c>
      <c r="G13" s="559">
        <v>0</v>
      </c>
      <c r="H13" s="818" t="s">
        <v>683</v>
      </c>
      <c r="I13" s="601"/>
      <c r="J13" s="601"/>
      <c r="K13" s="601"/>
      <c r="L13" s="601"/>
      <c r="M13" s="601"/>
    </row>
    <row r="14" spans="1:15" ht="17.25" customHeight="1" thickBot="1">
      <c r="A14" s="433" t="s">
        <v>1095</v>
      </c>
      <c r="B14" s="558">
        <v>1</v>
      </c>
      <c r="C14" s="558">
        <v>1</v>
      </c>
      <c r="D14" s="558">
        <v>0</v>
      </c>
      <c r="E14" s="558">
        <v>0</v>
      </c>
      <c r="F14" s="558">
        <v>1</v>
      </c>
      <c r="G14" s="558">
        <v>0</v>
      </c>
      <c r="H14" s="556" t="s">
        <v>270</v>
      </c>
      <c r="I14" s="601"/>
      <c r="J14" s="601"/>
      <c r="K14" s="601"/>
    </row>
    <row r="15" spans="1:15" ht="27" customHeight="1" thickBot="1">
      <c r="A15" s="431" t="s">
        <v>1096</v>
      </c>
      <c r="B15" s="559">
        <v>0</v>
      </c>
      <c r="C15" s="559">
        <v>1</v>
      </c>
      <c r="D15" s="559">
        <v>0</v>
      </c>
      <c r="E15" s="559">
        <v>0</v>
      </c>
      <c r="F15" s="559">
        <v>0</v>
      </c>
      <c r="G15" s="559">
        <v>0</v>
      </c>
      <c r="H15" s="818" t="s">
        <v>262</v>
      </c>
      <c r="I15" s="601"/>
      <c r="J15" s="601"/>
      <c r="K15" s="601"/>
      <c r="L15" s="601"/>
    </row>
    <row r="16" spans="1:15" ht="27" customHeight="1" thickBot="1">
      <c r="A16" s="433" t="s">
        <v>1097</v>
      </c>
      <c r="B16" s="558">
        <v>46</v>
      </c>
      <c r="C16" s="558">
        <v>24</v>
      </c>
      <c r="D16" s="558">
        <v>39</v>
      </c>
      <c r="E16" s="558">
        <v>14</v>
      </c>
      <c r="F16" s="558">
        <v>43</v>
      </c>
      <c r="G16" s="558">
        <v>11</v>
      </c>
      <c r="H16" s="556" t="s">
        <v>269</v>
      </c>
      <c r="I16" s="601"/>
      <c r="J16" s="601"/>
      <c r="K16" s="601"/>
      <c r="L16" s="601"/>
    </row>
    <row r="17" spans="1:13" ht="17.25" customHeight="1" thickBot="1">
      <c r="A17" s="431" t="s">
        <v>1247</v>
      </c>
      <c r="B17" s="559">
        <v>0</v>
      </c>
      <c r="C17" s="559">
        <v>0</v>
      </c>
      <c r="D17" s="559">
        <v>0</v>
      </c>
      <c r="E17" s="559">
        <v>0</v>
      </c>
      <c r="F17" s="559">
        <v>0</v>
      </c>
      <c r="G17" s="559">
        <v>1</v>
      </c>
      <c r="H17" s="818" t="s">
        <v>1271</v>
      </c>
      <c r="I17" s="600"/>
      <c r="J17" s="600"/>
      <c r="K17" s="600"/>
    </row>
    <row r="18" spans="1:13" ht="27" customHeight="1" thickBot="1">
      <c r="A18" s="433" t="s">
        <v>481</v>
      </c>
      <c r="B18" s="558">
        <v>6</v>
      </c>
      <c r="C18" s="558">
        <v>14</v>
      </c>
      <c r="D18" s="558">
        <v>2</v>
      </c>
      <c r="E18" s="558">
        <v>5</v>
      </c>
      <c r="F18" s="558">
        <v>6</v>
      </c>
      <c r="G18" s="558">
        <v>5</v>
      </c>
      <c r="H18" s="556" t="s">
        <v>889</v>
      </c>
      <c r="I18" s="601"/>
      <c r="J18" s="601"/>
      <c r="K18" s="601"/>
    </row>
    <row r="19" spans="1:13" ht="27" customHeight="1" thickBot="1">
      <c r="A19" s="431" t="s">
        <v>268</v>
      </c>
      <c r="B19" s="559">
        <v>16</v>
      </c>
      <c r="C19" s="559">
        <v>3</v>
      </c>
      <c r="D19" s="559">
        <v>6</v>
      </c>
      <c r="E19" s="559">
        <v>3</v>
      </c>
      <c r="F19" s="559">
        <v>8</v>
      </c>
      <c r="G19" s="559">
        <v>4</v>
      </c>
      <c r="H19" s="818" t="s">
        <v>267</v>
      </c>
      <c r="I19" s="601"/>
      <c r="J19" s="601"/>
      <c r="K19" s="601"/>
      <c r="L19" s="601"/>
      <c r="M19" s="601"/>
    </row>
    <row r="20" spans="1:13" ht="17.25" customHeight="1" thickBot="1">
      <c r="A20" s="433" t="s">
        <v>266</v>
      </c>
      <c r="B20" s="558">
        <v>0</v>
      </c>
      <c r="C20" s="558">
        <v>2</v>
      </c>
      <c r="D20" s="558">
        <v>0</v>
      </c>
      <c r="E20" s="558">
        <v>0</v>
      </c>
      <c r="F20" s="558">
        <v>2</v>
      </c>
      <c r="G20" s="558">
        <v>0</v>
      </c>
      <c r="H20" s="556" t="s">
        <v>68</v>
      </c>
      <c r="I20" s="601"/>
      <c r="J20" s="601"/>
      <c r="K20" s="601"/>
      <c r="L20" s="601"/>
    </row>
    <row r="21" spans="1:13" ht="27" customHeight="1" thickBot="1">
      <c r="A21" s="431" t="s">
        <v>1253</v>
      </c>
      <c r="B21" s="559">
        <v>0</v>
      </c>
      <c r="C21" s="559">
        <v>0</v>
      </c>
      <c r="D21" s="559">
        <v>0</v>
      </c>
      <c r="E21" s="559">
        <v>0</v>
      </c>
      <c r="F21" s="559">
        <v>0</v>
      </c>
      <c r="G21" s="559">
        <v>2</v>
      </c>
      <c r="H21" s="818" t="s">
        <v>1264</v>
      </c>
      <c r="I21" s="601"/>
      <c r="J21" s="601"/>
      <c r="K21" s="601"/>
      <c r="L21" s="601"/>
    </row>
    <row r="22" spans="1:13" ht="27" customHeight="1" thickBot="1">
      <c r="A22" s="433" t="s">
        <v>1098</v>
      </c>
      <c r="B22" s="558">
        <v>16</v>
      </c>
      <c r="C22" s="558">
        <v>2</v>
      </c>
      <c r="D22" s="558">
        <v>2</v>
      </c>
      <c r="E22" s="558">
        <v>0</v>
      </c>
      <c r="F22" s="558">
        <v>1</v>
      </c>
      <c r="G22" s="558">
        <v>0</v>
      </c>
      <c r="H22" s="556" t="s">
        <v>263</v>
      </c>
      <c r="I22" s="601"/>
      <c r="J22" s="601"/>
      <c r="K22" s="601"/>
      <c r="L22" s="601"/>
      <c r="M22" s="601"/>
    </row>
    <row r="23" spans="1:13" ht="17.25" customHeight="1" thickBot="1">
      <c r="A23" s="431" t="s">
        <v>499</v>
      </c>
      <c r="B23" s="559">
        <v>19</v>
      </c>
      <c r="C23" s="559">
        <v>9</v>
      </c>
      <c r="D23" s="559">
        <v>13</v>
      </c>
      <c r="E23" s="559">
        <v>3</v>
      </c>
      <c r="F23" s="559">
        <v>6</v>
      </c>
      <c r="G23" s="559">
        <v>5</v>
      </c>
      <c r="H23" s="818" t="s">
        <v>261</v>
      </c>
      <c r="I23" s="601"/>
      <c r="J23" s="601"/>
      <c r="K23" s="601"/>
      <c r="L23" s="601"/>
    </row>
    <row r="24" spans="1:13" ht="17.25" customHeight="1" thickBot="1">
      <c r="A24" s="433" t="s">
        <v>260</v>
      </c>
      <c r="B24" s="558">
        <v>9</v>
      </c>
      <c r="C24" s="558">
        <v>0</v>
      </c>
      <c r="D24" s="558">
        <v>1</v>
      </c>
      <c r="E24" s="558">
        <v>1</v>
      </c>
      <c r="F24" s="558">
        <v>0</v>
      </c>
      <c r="G24" s="558">
        <v>0</v>
      </c>
      <c r="H24" s="556" t="s">
        <v>259</v>
      </c>
      <c r="I24" s="601"/>
      <c r="J24" s="601"/>
      <c r="K24" s="601"/>
      <c r="L24" s="601"/>
    </row>
    <row r="25" spans="1:13" ht="17.25" customHeight="1" thickBot="1">
      <c r="A25" s="431" t="s">
        <v>493</v>
      </c>
      <c r="B25" s="559">
        <v>0</v>
      </c>
      <c r="C25" s="559">
        <v>1</v>
      </c>
      <c r="D25" s="559">
        <v>0</v>
      </c>
      <c r="E25" s="559">
        <v>0</v>
      </c>
      <c r="F25" s="559">
        <v>0</v>
      </c>
      <c r="G25" s="559">
        <v>0</v>
      </c>
      <c r="H25" s="818" t="s">
        <v>1100</v>
      </c>
    </row>
    <row r="26" spans="1:13" ht="17.25" customHeight="1" thickBot="1">
      <c r="A26" s="433" t="s">
        <v>738</v>
      </c>
      <c r="B26" s="558">
        <v>1</v>
      </c>
      <c r="C26" s="558">
        <v>4</v>
      </c>
      <c r="D26" s="558">
        <v>2</v>
      </c>
      <c r="E26" s="558">
        <v>4</v>
      </c>
      <c r="F26" s="558">
        <v>2</v>
      </c>
      <c r="G26" s="558">
        <v>3</v>
      </c>
      <c r="H26" s="556" t="s">
        <v>614</v>
      </c>
      <c r="I26" s="601"/>
      <c r="J26" s="601"/>
      <c r="K26" s="601"/>
      <c r="L26" s="601"/>
    </row>
    <row r="27" spans="1:13" ht="17.25" customHeight="1" thickBot="1">
      <c r="A27" s="431" t="s">
        <v>1101</v>
      </c>
      <c r="B27" s="559">
        <v>1</v>
      </c>
      <c r="C27" s="559">
        <v>0</v>
      </c>
      <c r="D27" s="559">
        <v>0</v>
      </c>
      <c r="E27" s="559">
        <v>0</v>
      </c>
      <c r="F27" s="559">
        <v>1</v>
      </c>
      <c r="G27" s="559">
        <v>1</v>
      </c>
      <c r="H27" s="818" t="s">
        <v>1099</v>
      </c>
      <c r="I27" s="601"/>
      <c r="J27" s="601"/>
      <c r="K27" s="601"/>
      <c r="L27" s="601"/>
    </row>
    <row r="28" spans="1:13" ht="27" customHeight="1" thickBot="1">
      <c r="A28" s="433" t="s">
        <v>500</v>
      </c>
      <c r="B28" s="558">
        <v>5</v>
      </c>
      <c r="C28" s="558">
        <v>1</v>
      </c>
      <c r="D28" s="558">
        <v>0</v>
      </c>
      <c r="E28" s="558">
        <v>1</v>
      </c>
      <c r="F28" s="558">
        <v>0</v>
      </c>
      <c r="G28" s="558">
        <v>0</v>
      </c>
      <c r="H28" s="556" t="s">
        <v>921</v>
      </c>
    </row>
    <row r="29" spans="1:13" ht="17.25" customHeight="1" thickBot="1">
      <c r="A29" s="431" t="s">
        <v>457</v>
      </c>
      <c r="B29" s="559">
        <v>1</v>
      </c>
      <c r="C29" s="559">
        <v>0</v>
      </c>
      <c r="D29" s="559">
        <v>0</v>
      </c>
      <c r="E29" s="559">
        <v>0</v>
      </c>
      <c r="F29" s="559">
        <v>0</v>
      </c>
      <c r="G29" s="559">
        <v>0</v>
      </c>
      <c r="H29" s="818" t="s">
        <v>887</v>
      </c>
    </row>
    <row r="30" spans="1:13" ht="17.25" customHeight="1" thickBot="1">
      <c r="A30" s="433" t="s">
        <v>258</v>
      </c>
      <c r="B30" s="558">
        <v>1</v>
      </c>
      <c r="C30" s="558">
        <v>5</v>
      </c>
      <c r="D30" s="558">
        <v>1</v>
      </c>
      <c r="E30" s="558">
        <v>1</v>
      </c>
      <c r="F30" s="558">
        <v>0</v>
      </c>
      <c r="G30" s="558">
        <v>0</v>
      </c>
      <c r="H30" s="556" t="s">
        <v>257</v>
      </c>
      <c r="I30" s="601"/>
      <c r="J30" s="601"/>
      <c r="K30" s="601"/>
      <c r="L30" s="601"/>
    </row>
    <row r="31" spans="1:13" ht="27" customHeight="1" thickBot="1">
      <c r="A31" s="431" t="s">
        <v>1200</v>
      </c>
      <c r="B31" s="559">
        <v>0</v>
      </c>
      <c r="C31" s="559">
        <v>0</v>
      </c>
      <c r="D31" s="559">
        <v>3</v>
      </c>
      <c r="E31" s="559">
        <v>1</v>
      </c>
      <c r="F31" s="559">
        <v>5</v>
      </c>
      <c r="G31" s="559">
        <v>0</v>
      </c>
      <c r="H31" s="818" t="s">
        <v>920</v>
      </c>
      <c r="I31" s="602"/>
      <c r="J31" s="602"/>
      <c r="K31" s="602"/>
      <c r="L31" s="602"/>
      <c r="M31" s="602"/>
    </row>
    <row r="32" spans="1:13" ht="27" customHeight="1" thickBot="1">
      <c r="A32" s="433" t="s">
        <v>610</v>
      </c>
      <c r="B32" s="558">
        <v>15</v>
      </c>
      <c r="C32" s="558">
        <v>11</v>
      </c>
      <c r="D32" s="558">
        <v>16</v>
      </c>
      <c r="E32" s="558">
        <v>2</v>
      </c>
      <c r="F32" s="558">
        <v>13</v>
      </c>
      <c r="G32" s="558">
        <v>5</v>
      </c>
      <c r="H32" s="556" t="s">
        <v>890</v>
      </c>
      <c r="I32" s="601"/>
      <c r="J32" s="601"/>
      <c r="K32" s="601"/>
      <c r="L32" s="601"/>
    </row>
    <row r="33" spans="1:13" ht="27" customHeight="1" thickBot="1">
      <c r="A33" s="431" t="s">
        <v>737</v>
      </c>
      <c r="B33" s="559">
        <v>1</v>
      </c>
      <c r="C33" s="559">
        <v>1</v>
      </c>
      <c r="D33" s="559">
        <v>0</v>
      </c>
      <c r="E33" s="559">
        <v>0</v>
      </c>
      <c r="F33" s="559">
        <v>0</v>
      </c>
      <c r="G33" s="559">
        <v>0</v>
      </c>
      <c r="H33" s="818" t="s">
        <v>498</v>
      </c>
      <c r="I33" s="601"/>
      <c r="J33" s="601"/>
      <c r="K33" s="601"/>
      <c r="L33" s="601"/>
      <c r="M33" s="601"/>
    </row>
    <row r="34" spans="1:13" ht="17.25" customHeight="1" thickBot="1">
      <c r="A34" s="433" t="s">
        <v>618</v>
      </c>
      <c r="B34" s="558">
        <v>2</v>
      </c>
      <c r="C34" s="558">
        <v>0</v>
      </c>
      <c r="D34" s="558">
        <v>0</v>
      </c>
      <c r="E34" s="558">
        <v>0</v>
      </c>
      <c r="F34" s="558">
        <v>0</v>
      </c>
      <c r="G34" s="558">
        <v>0</v>
      </c>
      <c r="H34" s="556" t="s">
        <v>613</v>
      </c>
    </row>
    <row r="35" spans="1:13" ht="17.25" customHeight="1">
      <c r="A35" s="438" t="s">
        <v>475</v>
      </c>
      <c r="B35" s="734">
        <v>17</v>
      </c>
      <c r="C35" s="734">
        <v>10</v>
      </c>
      <c r="D35" s="734">
        <v>5</v>
      </c>
      <c r="E35" s="734">
        <v>6</v>
      </c>
      <c r="F35" s="734">
        <v>12</v>
      </c>
      <c r="G35" s="734">
        <v>9</v>
      </c>
      <c r="H35" s="819" t="s">
        <v>256</v>
      </c>
    </row>
    <row r="36" spans="1:13" ht="25.5" customHeight="1">
      <c r="A36" s="777" t="s">
        <v>28</v>
      </c>
      <c r="B36" s="330">
        <f t="shared" ref="B36:E36" si="0">SUM(B9:B35)</f>
        <v>281</v>
      </c>
      <c r="C36" s="330">
        <f t="shared" si="0"/>
        <v>126</v>
      </c>
      <c r="D36" s="330">
        <f t="shared" si="0"/>
        <v>165</v>
      </c>
      <c r="E36" s="330">
        <f t="shared" si="0"/>
        <v>68</v>
      </c>
      <c r="F36" s="330">
        <f t="shared" ref="F36:G36" si="1">SUM(F9:F35)</f>
        <v>168</v>
      </c>
      <c r="G36" s="330">
        <f t="shared" si="1"/>
        <v>64</v>
      </c>
      <c r="H36" s="778" t="s">
        <v>29</v>
      </c>
    </row>
  </sheetData>
  <mergeCells count="9">
    <mergeCell ref="A1:H1"/>
    <mergeCell ref="A2:H2"/>
    <mergeCell ref="A6:A8"/>
    <mergeCell ref="D6:E6"/>
    <mergeCell ref="B6:C6"/>
    <mergeCell ref="H6:H8"/>
    <mergeCell ref="A3:H3"/>
    <mergeCell ref="A4:H4"/>
    <mergeCell ref="F6:G6"/>
  </mergeCells>
  <printOptions horizontalCentered="1" verticalCentered="1"/>
  <pageMargins left="0" right="0" top="0.21" bottom="0" header="0" footer="0"/>
  <pageSetup paperSize="9" scale="97" orientation="portrait" r:id="rId1"/>
  <headerFooter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showGridLines="0" rightToLeft="1" view="pageBreakPreview" topLeftCell="A7" zoomScaleNormal="100" zoomScaleSheetLayoutView="100" workbookViewId="0">
      <selection activeCell="G23" sqref="G23"/>
    </sheetView>
  </sheetViews>
  <sheetFormatPr defaultColWidth="9.140625" defaultRowHeight="12.75"/>
  <cols>
    <col min="1" max="1" width="27.5703125" style="203" customWidth="1"/>
    <col min="2" max="2" width="6.7109375" style="203" customWidth="1"/>
    <col min="3" max="3" width="7.85546875" style="203" customWidth="1"/>
    <col min="4" max="4" width="6.7109375" style="203" customWidth="1"/>
    <col min="5" max="5" width="7.85546875" style="203" customWidth="1"/>
    <col min="6" max="6" width="6.7109375" style="203" customWidth="1"/>
    <col min="7" max="7" width="7.85546875" style="203" customWidth="1"/>
    <col min="8" max="8" width="27.28515625" style="203" customWidth="1"/>
    <col min="9" max="16384" width="9.140625" style="203"/>
  </cols>
  <sheetData>
    <row r="1" spans="1:17" s="88" customFormat="1" ht="21.95" customHeight="1">
      <c r="A1" s="1337" t="s">
        <v>873</v>
      </c>
      <c r="B1" s="1337"/>
      <c r="C1" s="1337"/>
      <c r="D1" s="1337"/>
      <c r="E1" s="1337"/>
      <c r="F1" s="1337"/>
      <c r="G1" s="1337"/>
      <c r="H1" s="1337"/>
      <c r="I1" s="85"/>
      <c r="J1" s="85"/>
      <c r="K1" s="85"/>
      <c r="L1" s="85"/>
      <c r="M1" s="85"/>
      <c r="N1" s="85"/>
      <c r="O1" s="85"/>
      <c r="P1" s="86"/>
      <c r="Q1" s="87"/>
    </row>
    <row r="2" spans="1:17" s="90" customFormat="1" ht="18" customHeight="1">
      <c r="A2" s="1337" t="s">
        <v>1218</v>
      </c>
      <c r="B2" s="1337"/>
      <c r="C2" s="1337"/>
      <c r="D2" s="1337"/>
      <c r="E2" s="1337"/>
      <c r="F2" s="1337"/>
      <c r="G2" s="1337"/>
      <c r="H2" s="1337"/>
      <c r="I2" s="85"/>
      <c r="J2" s="89"/>
      <c r="K2" s="89"/>
      <c r="L2" s="89"/>
      <c r="M2" s="89"/>
      <c r="N2" s="89"/>
      <c r="O2" s="89"/>
      <c r="P2" s="89"/>
      <c r="Q2" s="89"/>
    </row>
    <row r="3" spans="1:17" s="90" customFormat="1" ht="35.25" customHeight="1">
      <c r="A3" s="1338" t="s">
        <v>874</v>
      </c>
      <c r="B3" s="1339"/>
      <c r="C3" s="1339"/>
      <c r="D3" s="1339"/>
      <c r="E3" s="1339"/>
      <c r="F3" s="1339"/>
      <c r="G3" s="1339"/>
      <c r="H3" s="1339"/>
      <c r="I3" s="91"/>
      <c r="J3" s="91"/>
      <c r="K3" s="91"/>
      <c r="L3" s="91"/>
      <c r="M3" s="91"/>
      <c r="N3" s="91"/>
      <c r="O3" s="91"/>
      <c r="P3" s="91"/>
      <c r="Q3" s="91"/>
    </row>
    <row r="4" spans="1:17" s="69" customFormat="1" ht="15.75">
      <c r="A4" s="1340" t="s">
        <v>1373</v>
      </c>
      <c r="B4" s="1340"/>
      <c r="C4" s="1340"/>
      <c r="D4" s="1340"/>
      <c r="E4" s="1340"/>
      <c r="F4" s="1340"/>
      <c r="G4" s="1340"/>
      <c r="H4" s="1340"/>
      <c r="I4" s="92"/>
      <c r="J4" s="92"/>
      <c r="K4" s="92"/>
      <c r="L4" s="92"/>
      <c r="M4" s="92"/>
      <c r="N4" s="92"/>
      <c r="O4" s="92"/>
      <c r="P4" s="92"/>
      <c r="Q4" s="92"/>
    </row>
    <row r="5" spans="1:17" s="69" customFormat="1" ht="20.100000000000001" customHeight="1">
      <c r="A5" s="93" t="s">
        <v>922</v>
      </c>
      <c r="B5" s="93"/>
      <c r="C5" s="93"/>
      <c r="D5" s="93"/>
      <c r="E5" s="93"/>
      <c r="F5" s="93"/>
      <c r="G5" s="93"/>
      <c r="H5" s="94" t="s">
        <v>590</v>
      </c>
    </row>
    <row r="6" spans="1:17" s="201" customFormat="1" ht="24.75" customHeight="1" thickBot="1">
      <c r="A6" s="1384" t="s">
        <v>875</v>
      </c>
      <c r="B6" s="917" t="s">
        <v>960</v>
      </c>
      <c r="C6" s="918"/>
      <c r="D6" s="922" t="s">
        <v>1140</v>
      </c>
      <c r="E6" s="922"/>
      <c r="F6" s="922" t="s">
        <v>1213</v>
      </c>
      <c r="G6" s="922"/>
      <c r="H6" s="1381" t="s">
        <v>1124</v>
      </c>
      <c r="I6" s="200"/>
    </row>
    <row r="7" spans="1:17" s="201" customFormat="1" ht="14.25" customHeight="1" thickTop="1" thickBot="1">
      <c r="A7" s="1385"/>
      <c r="B7" s="643" t="s">
        <v>9</v>
      </c>
      <c r="C7" s="643" t="s">
        <v>531</v>
      </c>
      <c r="D7" s="643" t="s">
        <v>9</v>
      </c>
      <c r="E7" s="643" t="s">
        <v>531</v>
      </c>
      <c r="F7" s="471" t="s">
        <v>9</v>
      </c>
      <c r="G7" s="471" t="s">
        <v>531</v>
      </c>
      <c r="H7" s="1382"/>
      <c r="I7" s="200"/>
    </row>
    <row r="8" spans="1:17" s="201" customFormat="1" ht="13.5" customHeight="1" thickTop="1">
      <c r="A8" s="1386"/>
      <c r="B8" s="642" t="s">
        <v>532</v>
      </c>
      <c r="C8" s="642" t="s">
        <v>533</v>
      </c>
      <c r="D8" s="642" t="s">
        <v>532</v>
      </c>
      <c r="E8" s="642" t="s">
        <v>533</v>
      </c>
      <c r="F8" s="476" t="s">
        <v>532</v>
      </c>
      <c r="G8" s="476" t="s">
        <v>533</v>
      </c>
      <c r="H8" s="1383"/>
      <c r="I8" s="200"/>
    </row>
    <row r="9" spans="1:17" s="69" customFormat="1" ht="20.100000000000001" customHeight="1" thickBot="1">
      <c r="A9" s="560" t="s">
        <v>1241</v>
      </c>
      <c r="B9" s="504">
        <v>0</v>
      </c>
      <c r="C9" s="504">
        <v>0</v>
      </c>
      <c r="D9" s="504">
        <v>0</v>
      </c>
      <c r="E9" s="504">
        <v>0</v>
      </c>
      <c r="F9" s="504">
        <v>1</v>
      </c>
      <c r="G9" s="504">
        <v>0</v>
      </c>
      <c r="H9" s="561" t="s">
        <v>1267</v>
      </c>
      <c r="I9" s="202"/>
    </row>
    <row r="10" spans="1:17" s="69" customFormat="1" ht="20.100000000000001" customHeight="1" thickBot="1">
      <c r="A10" s="522" t="s">
        <v>64</v>
      </c>
      <c r="B10" s="507">
        <v>0</v>
      </c>
      <c r="C10" s="507">
        <v>0</v>
      </c>
      <c r="D10" s="507">
        <v>2</v>
      </c>
      <c r="E10" s="507">
        <v>1</v>
      </c>
      <c r="F10" s="507">
        <v>0</v>
      </c>
      <c r="G10" s="507">
        <v>0</v>
      </c>
      <c r="H10" s="562" t="s">
        <v>65</v>
      </c>
      <c r="I10" s="202"/>
    </row>
    <row r="11" spans="1:17" s="69" customFormat="1" ht="20.100000000000001" customHeight="1" thickBot="1">
      <c r="A11" s="519" t="s">
        <v>607</v>
      </c>
      <c r="B11" s="520">
        <v>0</v>
      </c>
      <c r="C11" s="520">
        <v>0</v>
      </c>
      <c r="D11" s="520">
        <v>10</v>
      </c>
      <c r="E11" s="520">
        <v>0</v>
      </c>
      <c r="F11" s="520">
        <v>3</v>
      </c>
      <c r="G11" s="520">
        <v>0</v>
      </c>
      <c r="H11" s="524" t="s">
        <v>1092</v>
      </c>
      <c r="I11" s="202"/>
    </row>
    <row r="12" spans="1:17" s="69" customFormat="1" ht="20.100000000000001" customHeight="1" thickBot="1">
      <c r="A12" s="522" t="s">
        <v>205</v>
      </c>
      <c r="B12" s="507">
        <v>236</v>
      </c>
      <c r="C12" s="507">
        <v>114</v>
      </c>
      <c r="D12" s="507">
        <v>241</v>
      </c>
      <c r="E12" s="507">
        <v>145</v>
      </c>
      <c r="F12" s="507">
        <v>100</v>
      </c>
      <c r="G12" s="507">
        <v>79</v>
      </c>
      <c r="H12" s="562" t="s">
        <v>204</v>
      </c>
      <c r="I12" s="202"/>
    </row>
    <row r="13" spans="1:17" s="69" customFormat="1" ht="20.100000000000001" customHeight="1" thickBot="1">
      <c r="A13" s="519" t="s">
        <v>203</v>
      </c>
      <c r="B13" s="520">
        <v>4</v>
      </c>
      <c r="C13" s="520">
        <v>3</v>
      </c>
      <c r="D13" s="520">
        <v>5</v>
      </c>
      <c r="E13" s="520">
        <v>0</v>
      </c>
      <c r="F13" s="520">
        <v>0</v>
      </c>
      <c r="G13" s="520">
        <v>3</v>
      </c>
      <c r="H13" s="524" t="s">
        <v>202</v>
      </c>
      <c r="I13" s="202"/>
    </row>
    <row r="14" spans="1:17" s="69" customFormat="1" ht="20.100000000000001" customHeight="1" thickBot="1">
      <c r="A14" s="522" t="s">
        <v>482</v>
      </c>
      <c r="B14" s="507">
        <v>1</v>
      </c>
      <c r="C14" s="507">
        <v>1</v>
      </c>
      <c r="D14" s="507">
        <v>1</v>
      </c>
      <c r="E14" s="507">
        <v>1</v>
      </c>
      <c r="F14" s="507">
        <v>0</v>
      </c>
      <c r="G14" s="507">
        <v>0</v>
      </c>
      <c r="H14" s="562" t="s">
        <v>336</v>
      </c>
      <c r="I14" s="202"/>
    </row>
    <row r="15" spans="1:17" s="69" customFormat="1" ht="20.100000000000001" customHeight="1" thickBot="1">
      <c r="A15" s="519" t="s">
        <v>476</v>
      </c>
      <c r="B15" s="520">
        <v>1</v>
      </c>
      <c r="C15" s="520">
        <v>0</v>
      </c>
      <c r="D15" s="520">
        <v>0</v>
      </c>
      <c r="E15" s="520">
        <v>0</v>
      </c>
      <c r="F15" s="520">
        <v>0</v>
      </c>
      <c r="G15" s="520">
        <v>0</v>
      </c>
      <c r="H15" s="524" t="s">
        <v>337</v>
      </c>
      <c r="I15" s="202"/>
    </row>
    <row r="16" spans="1:17" s="69" customFormat="1" ht="20.100000000000001" customHeight="1" thickBot="1">
      <c r="A16" s="522" t="s">
        <v>483</v>
      </c>
      <c r="B16" s="507">
        <v>0</v>
      </c>
      <c r="C16" s="507">
        <v>1</v>
      </c>
      <c r="D16" s="507">
        <v>1</v>
      </c>
      <c r="E16" s="507">
        <v>1</v>
      </c>
      <c r="F16" s="507">
        <v>2</v>
      </c>
      <c r="G16" s="507">
        <v>0</v>
      </c>
      <c r="H16" s="562" t="s">
        <v>274</v>
      </c>
      <c r="I16" s="202"/>
    </row>
    <row r="17" spans="1:9" s="69" customFormat="1" ht="20.100000000000001" customHeight="1" thickBot="1">
      <c r="A17" s="519" t="s">
        <v>619</v>
      </c>
      <c r="B17" s="520">
        <v>0</v>
      </c>
      <c r="C17" s="520">
        <v>1</v>
      </c>
      <c r="D17" s="520">
        <v>2</v>
      </c>
      <c r="E17" s="520">
        <v>0</v>
      </c>
      <c r="F17" s="520">
        <v>4</v>
      </c>
      <c r="G17" s="520">
        <v>0</v>
      </c>
      <c r="H17" s="524" t="s">
        <v>458</v>
      </c>
      <c r="I17" s="202"/>
    </row>
    <row r="18" spans="1:9" ht="20.100000000000001" customHeight="1" thickBot="1">
      <c r="A18" s="522" t="s">
        <v>325</v>
      </c>
      <c r="B18" s="507">
        <v>1</v>
      </c>
      <c r="C18" s="507">
        <v>0</v>
      </c>
      <c r="D18" s="507">
        <v>0</v>
      </c>
      <c r="E18" s="507">
        <v>1</v>
      </c>
      <c r="F18" s="507">
        <v>1</v>
      </c>
      <c r="G18" s="507">
        <v>1</v>
      </c>
      <c r="H18" s="562" t="s">
        <v>326</v>
      </c>
    </row>
    <row r="19" spans="1:9" ht="20.100000000000001" customHeight="1" thickBot="1">
      <c r="A19" s="519" t="s">
        <v>478</v>
      </c>
      <c r="B19" s="520">
        <v>64</v>
      </c>
      <c r="C19" s="520">
        <v>11</v>
      </c>
      <c r="D19" s="520">
        <v>50</v>
      </c>
      <c r="E19" s="520">
        <v>20</v>
      </c>
      <c r="F19" s="520">
        <v>16</v>
      </c>
      <c r="G19" s="520">
        <v>10</v>
      </c>
      <c r="H19" s="524" t="s">
        <v>206</v>
      </c>
    </row>
    <row r="20" spans="1:9" ht="20.100000000000001" customHeight="1" thickBot="1">
      <c r="A20" s="522" t="s">
        <v>273</v>
      </c>
      <c r="B20" s="507">
        <v>1</v>
      </c>
      <c r="C20" s="507">
        <v>3</v>
      </c>
      <c r="D20" s="507">
        <v>3</v>
      </c>
      <c r="E20" s="507">
        <v>1</v>
      </c>
      <c r="F20" s="507">
        <v>2</v>
      </c>
      <c r="G20" s="507">
        <v>0</v>
      </c>
      <c r="H20" s="562" t="s">
        <v>272</v>
      </c>
    </row>
    <row r="21" spans="1:9" ht="20.100000000000001" customHeight="1" thickBot="1">
      <c r="A21" s="519" t="s">
        <v>484</v>
      </c>
      <c r="B21" s="520">
        <v>0</v>
      </c>
      <c r="C21" s="520">
        <v>0</v>
      </c>
      <c r="D21" s="520">
        <v>1</v>
      </c>
      <c r="E21" s="520">
        <v>1</v>
      </c>
      <c r="F21" s="520">
        <v>0</v>
      </c>
      <c r="G21" s="520">
        <v>0</v>
      </c>
      <c r="H21" s="524" t="s">
        <v>271</v>
      </c>
    </row>
    <row r="22" spans="1:9" ht="20.100000000000001" customHeight="1">
      <c r="A22" s="623" t="s">
        <v>475</v>
      </c>
      <c r="B22" s="509">
        <v>2</v>
      </c>
      <c r="C22" s="509">
        <v>4</v>
      </c>
      <c r="D22" s="509">
        <v>2</v>
      </c>
      <c r="E22" s="509">
        <v>3</v>
      </c>
      <c r="F22" s="509">
        <v>1</v>
      </c>
      <c r="G22" s="509">
        <v>2</v>
      </c>
      <c r="H22" s="624" t="s">
        <v>256</v>
      </c>
    </row>
    <row r="23" spans="1:9" ht="25.5" customHeight="1">
      <c r="A23" s="637" t="s">
        <v>7</v>
      </c>
      <c r="B23" s="849">
        <f>SUM(B9:B22)</f>
        <v>310</v>
      </c>
      <c r="C23" s="552">
        <f>SUM(C9:C22)</f>
        <v>138</v>
      </c>
      <c r="D23" s="552">
        <f t="shared" ref="D23:E23" si="0">SUM(D9:D22)</f>
        <v>318</v>
      </c>
      <c r="E23" s="552">
        <f t="shared" si="0"/>
        <v>174</v>
      </c>
      <c r="F23" s="552">
        <f t="shared" ref="F23:G23" si="1">SUM(F9:F22)</f>
        <v>130</v>
      </c>
      <c r="G23" s="552">
        <f t="shared" si="1"/>
        <v>95</v>
      </c>
      <c r="H23" s="638" t="s">
        <v>8</v>
      </c>
    </row>
    <row r="24" spans="1:9" ht="40.5" customHeight="1"/>
    <row r="25" spans="1:9" ht="40.5" customHeight="1"/>
    <row r="26" spans="1:9" ht="40.5" customHeight="1"/>
    <row r="27" spans="1:9" ht="40.5" customHeight="1"/>
    <row r="28" spans="1:9" ht="40.5" customHeight="1"/>
    <row r="29" spans="1:9" ht="40.5" customHeight="1"/>
    <row r="30" spans="1:9" ht="40.5" customHeight="1"/>
  </sheetData>
  <mergeCells count="9">
    <mergeCell ref="H6:H8"/>
    <mergeCell ref="A1:H1"/>
    <mergeCell ref="A6:A8"/>
    <mergeCell ref="F6:G6"/>
    <mergeCell ref="A4:H4"/>
    <mergeCell ref="A3:H3"/>
    <mergeCell ref="A2:H2"/>
    <mergeCell ref="D6:E6"/>
    <mergeCell ref="B6:C6"/>
  </mergeCells>
  <printOptions horizontalCentered="1" verticalCentered="1"/>
  <pageMargins left="0" right="0" top="0" bottom="0" header="0" footer="0"/>
  <pageSetup paperSize="9" orientation="portrait"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showGridLines="0" rightToLeft="1" view="pageBreakPreview" topLeftCell="A7" zoomScaleNormal="100" zoomScaleSheetLayoutView="100" workbookViewId="0">
      <selection activeCell="B12" sqref="B12"/>
    </sheetView>
  </sheetViews>
  <sheetFormatPr defaultColWidth="9.140625" defaultRowHeight="15"/>
  <cols>
    <col min="1" max="1" width="27.7109375" style="197" customWidth="1"/>
    <col min="2" max="2" width="7.42578125" style="197" customWidth="1"/>
    <col min="3" max="3" width="7.85546875" style="197" customWidth="1"/>
    <col min="4" max="4" width="7.42578125" style="197" customWidth="1"/>
    <col min="5" max="5" width="7.85546875" style="197" customWidth="1"/>
    <col min="6" max="6" width="7.42578125" style="197" customWidth="1"/>
    <col min="7" max="7" width="7.85546875" style="197" customWidth="1"/>
    <col min="8" max="8" width="7.42578125" style="197" customWidth="1"/>
    <col min="9" max="9" width="7.85546875" style="197" customWidth="1"/>
    <col min="10" max="10" width="7.42578125" style="65" customWidth="1"/>
    <col min="11" max="11" width="7.85546875" style="65" customWidth="1"/>
    <col min="12" max="12" width="7.42578125" style="65" customWidth="1"/>
    <col min="13" max="13" width="7.85546875" style="65" customWidth="1"/>
    <col min="14" max="14" width="7.42578125" style="197" customWidth="1"/>
    <col min="15" max="15" width="7.85546875" style="65" customWidth="1"/>
    <col min="16" max="16" width="30.7109375" style="65" customWidth="1"/>
    <col min="17" max="16384" width="9.140625" style="50"/>
  </cols>
  <sheetData>
    <row r="1" spans="1:16" s="54" customFormat="1" ht="20.25">
      <c r="A1" s="925" t="s">
        <v>485</v>
      </c>
      <c r="B1" s="925"/>
      <c r="C1" s="925"/>
      <c r="D1" s="925"/>
      <c r="E1" s="925"/>
      <c r="F1" s="925"/>
      <c r="G1" s="925"/>
      <c r="H1" s="925"/>
      <c r="I1" s="925"/>
      <c r="J1" s="925"/>
      <c r="K1" s="925"/>
      <c r="L1" s="925"/>
      <c r="M1" s="925"/>
      <c r="N1" s="925"/>
      <c r="O1" s="925"/>
      <c r="P1" s="925"/>
    </row>
    <row r="2" spans="1:16" s="55" customFormat="1" ht="20.25">
      <c r="A2" s="928" t="s">
        <v>1216</v>
      </c>
      <c r="B2" s="928"/>
      <c r="C2" s="928"/>
      <c r="D2" s="928"/>
      <c r="E2" s="928"/>
      <c r="F2" s="928"/>
      <c r="G2" s="928"/>
      <c r="H2" s="928"/>
      <c r="I2" s="928"/>
      <c r="J2" s="928"/>
      <c r="K2" s="928"/>
      <c r="L2" s="928"/>
      <c r="M2" s="928"/>
      <c r="N2" s="928"/>
      <c r="O2" s="928"/>
      <c r="P2" s="928"/>
    </row>
    <row r="3" spans="1:16" ht="18" customHeight="1">
      <c r="A3" s="1380" t="s">
        <v>894</v>
      </c>
      <c r="B3" s="1356"/>
      <c r="C3" s="1356"/>
      <c r="D3" s="1356"/>
      <c r="E3" s="1356"/>
      <c r="F3" s="1356"/>
      <c r="G3" s="1356"/>
      <c r="H3" s="1356"/>
      <c r="I3" s="1356"/>
      <c r="J3" s="1356"/>
      <c r="K3" s="1356"/>
      <c r="L3" s="1356"/>
      <c r="M3" s="1356"/>
      <c r="N3" s="1356"/>
      <c r="O3" s="1356"/>
      <c r="P3" s="1356"/>
    </row>
    <row r="4" spans="1:16" ht="15.75">
      <c r="A4" s="913" t="s">
        <v>1213</v>
      </c>
      <c r="B4" s="913"/>
      <c r="C4" s="913"/>
      <c r="D4" s="913"/>
      <c r="E4" s="913"/>
      <c r="F4" s="913"/>
      <c r="G4" s="913"/>
      <c r="H4" s="913"/>
      <c r="I4" s="913"/>
      <c r="J4" s="913"/>
      <c r="K4" s="913"/>
      <c r="L4" s="913"/>
      <c r="M4" s="913"/>
      <c r="N4" s="913"/>
      <c r="O4" s="913"/>
      <c r="P4" s="913"/>
    </row>
    <row r="5" spans="1:16" ht="20.100000000000001" customHeight="1">
      <c r="A5" s="10" t="s">
        <v>592</v>
      </c>
      <c r="B5" s="10"/>
      <c r="C5" s="10"/>
      <c r="D5" s="10"/>
      <c r="E5" s="10"/>
      <c r="F5" s="10"/>
      <c r="G5" s="10"/>
      <c r="H5" s="10"/>
      <c r="I5" s="10"/>
      <c r="J5" s="80"/>
      <c r="K5" s="80"/>
      <c r="L5" s="80"/>
      <c r="M5" s="80"/>
      <c r="N5" s="80"/>
      <c r="O5" s="80"/>
      <c r="P5" s="81" t="s">
        <v>591</v>
      </c>
    </row>
    <row r="6" spans="1:16" s="136" customFormat="1" ht="16.5" customHeight="1" thickBot="1">
      <c r="A6" s="1387" t="s">
        <v>1374</v>
      </c>
      <c r="B6" s="1297" t="s">
        <v>276</v>
      </c>
      <c r="C6" s="1297"/>
      <c r="D6" s="1297" t="s">
        <v>246</v>
      </c>
      <c r="E6" s="1297"/>
      <c r="F6" s="1297" t="s">
        <v>245</v>
      </c>
      <c r="G6" s="1297"/>
      <c r="H6" s="1297" t="s">
        <v>244</v>
      </c>
      <c r="I6" s="1297"/>
      <c r="J6" s="1297" t="s">
        <v>243</v>
      </c>
      <c r="K6" s="1297"/>
      <c r="L6" s="1297" t="s">
        <v>475</v>
      </c>
      <c r="M6" s="1297"/>
      <c r="N6" s="1297" t="s">
        <v>7</v>
      </c>
      <c r="O6" s="1297"/>
      <c r="P6" s="1390" t="s">
        <v>1126</v>
      </c>
    </row>
    <row r="7" spans="1:16" s="136" customFormat="1" ht="13.5" customHeight="1" thickBot="1">
      <c r="A7" s="1388"/>
      <c r="B7" s="1097" t="s">
        <v>247</v>
      </c>
      <c r="C7" s="1097"/>
      <c r="D7" s="1097" t="s">
        <v>949</v>
      </c>
      <c r="E7" s="1097"/>
      <c r="F7" s="1097" t="s">
        <v>950</v>
      </c>
      <c r="G7" s="1097"/>
      <c r="H7" s="1097" t="s">
        <v>951</v>
      </c>
      <c r="I7" s="1097"/>
      <c r="J7" s="1097" t="s">
        <v>242</v>
      </c>
      <c r="K7" s="1097"/>
      <c r="L7" s="1097" t="s">
        <v>256</v>
      </c>
      <c r="M7" s="1097"/>
      <c r="N7" s="1097" t="s">
        <v>8</v>
      </c>
      <c r="O7" s="1097"/>
      <c r="P7" s="1391"/>
    </row>
    <row r="8" spans="1:16" s="136" customFormat="1" ht="13.5" thickBot="1">
      <c r="A8" s="1388"/>
      <c r="B8" s="471" t="s">
        <v>9</v>
      </c>
      <c r="C8" s="471" t="s">
        <v>531</v>
      </c>
      <c r="D8" s="471" t="s">
        <v>9</v>
      </c>
      <c r="E8" s="471" t="s">
        <v>531</v>
      </c>
      <c r="F8" s="471" t="s">
        <v>9</v>
      </c>
      <c r="G8" s="471" t="s">
        <v>531</v>
      </c>
      <c r="H8" s="471" t="s">
        <v>9</v>
      </c>
      <c r="I8" s="471" t="s">
        <v>531</v>
      </c>
      <c r="J8" s="471" t="s">
        <v>9</v>
      </c>
      <c r="K8" s="471" t="s">
        <v>531</v>
      </c>
      <c r="L8" s="471" t="s">
        <v>9</v>
      </c>
      <c r="M8" s="471" t="s">
        <v>531</v>
      </c>
      <c r="N8" s="471" t="s">
        <v>9</v>
      </c>
      <c r="O8" s="471" t="s">
        <v>531</v>
      </c>
      <c r="P8" s="1391"/>
    </row>
    <row r="9" spans="1:16" s="136" customFormat="1" ht="12" customHeight="1">
      <c r="A9" s="1389"/>
      <c r="B9" s="476" t="s">
        <v>532</v>
      </c>
      <c r="C9" s="476" t="s">
        <v>533</v>
      </c>
      <c r="D9" s="476" t="s">
        <v>532</v>
      </c>
      <c r="E9" s="476" t="s">
        <v>533</v>
      </c>
      <c r="F9" s="476" t="s">
        <v>532</v>
      </c>
      <c r="G9" s="476" t="s">
        <v>533</v>
      </c>
      <c r="H9" s="476" t="s">
        <v>532</v>
      </c>
      <c r="I9" s="476" t="s">
        <v>533</v>
      </c>
      <c r="J9" s="476" t="s">
        <v>532</v>
      </c>
      <c r="K9" s="476" t="s">
        <v>533</v>
      </c>
      <c r="L9" s="476" t="s">
        <v>532</v>
      </c>
      <c r="M9" s="476" t="s">
        <v>533</v>
      </c>
      <c r="N9" s="476" t="s">
        <v>532</v>
      </c>
      <c r="O9" s="476" t="s">
        <v>533</v>
      </c>
      <c r="P9" s="1392"/>
    </row>
    <row r="10" spans="1:16" ht="23.25" customHeight="1">
      <c r="A10" s="837" t="s">
        <v>1244</v>
      </c>
      <c r="B10" s="222">
        <v>0</v>
      </c>
      <c r="C10" s="222">
        <v>0</v>
      </c>
      <c r="D10" s="222">
        <v>1</v>
      </c>
      <c r="E10" s="222">
        <v>2</v>
      </c>
      <c r="F10" s="222">
        <v>10</v>
      </c>
      <c r="G10" s="222">
        <v>3</v>
      </c>
      <c r="H10" s="222">
        <v>0</v>
      </c>
      <c r="I10" s="222">
        <v>0</v>
      </c>
      <c r="J10" s="222">
        <v>0</v>
      </c>
      <c r="K10" s="222">
        <v>0</v>
      </c>
      <c r="L10" s="222">
        <v>0</v>
      </c>
      <c r="M10" s="222">
        <v>1</v>
      </c>
      <c r="N10" s="223">
        <f t="shared" ref="N10:N25" si="0">SUM(B10+D10+F10+H10+J10+L10)</f>
        <v>11</v>
      </c>
      <c r="O10" s="223">
        <f t="shared" ref="O10:O25" si="1">SUM(C10+E10+G10+I10+K10+M10)</f>
        <v>6</v>
      </c>
      <c r="P10" s="834" t="s">
        <v>1257</v>
      </c>
    </row>
    <row r="11" spans="1:16" ht="23.25" customHeight="1">
      <c r="A11" s="838" t="s">
        <v>1245</v>
      </c>
      <c r="B11" s="220">
        <v>0</v>
      </c>
      <c r="C11" s="220">
        <v>0</v>
      </c>
      <c r="D11" s="220">
        <v>0</v>
      </c>
      <c r="E11" s="220">
        <v>1</v>
      </c>
      <c r="F11" s="220">
        <v>3</v>
      </c>
      <c r="G11" s="220">
        <v>6</v>
      </c>
      <c r="H11" s="220">
        <v>0</v>
      </c>
      <c r="I11" s="220">
        <v>0</v>
      </c>
      <c r="J11" s="220">
        <v>0</v>
      </c>
      <c r="K11" s="220">
        <v>0</v>
      </c>
      <c r="L11" s="220">
        <v>0</v>
      </c>
      <c r="M11" s="220">
        <v>0</v>
      </c>
      <c r="N11" s="221">
        <f t="shared" si="0"/>
        <v>3</v>
      </c>
      <c r="O11" s="221">
        <f t="shared" si="1"/>
        <v>7</v>
      </c>
      <c r="P11" s="835" t="s">
        <v>1274</v>
      </c>
    </row>
    <row r="12" spans="1:16" ht="23.25" customHeight="1">
      <c r="A12" s="839" t="s">
        <v>739</v>
      </c>
      <c r="B12" s="224">
        <v>0</v>
      </c>
      <c r="C12" s="224">
        <v>0</v>
      </c>
      <c r="D12" s="224">
        <v>0</v>
      </c>
      <c r="E12" s="224">
        <v>0</v>
      </c>
      <c r="F12" s="224">
        <v>10</v>
      </c>
      <c r="G12" s="224">
        <v>4</v>
      </c>
      <c r="H12" s="224">
        <v>0</v>
      </c>
      <c r="I12" s="224">
        <v>0</v>
      </c>
      <c r="J12" s="224">
        <v>0</v>
      </c>
      <c r="K12" s="224">
        <v>0</v>
      </c>
      <c r="L12" s="224">
        <v>0</v>
      </c>
      <c r="M12" s="224">
        <v>0</v>
      </c>
      <c r="N12" s="225">
        <f t="shared" si="0"/>
        <v>10</v>
      </c>
      <c r="O12" s="225">
        <f t="shared" si="1"/>
        <v>4</v>
      </c>
      <c r="P12" s="836" t="s">
        <v>1258</v>
      </c>
    </row>
    <row r="13" spans="1:16" ht="23.25" customHeight="1">
      <c r="A13" s="838" t="s">
        <v>1246</v>
      </c>
      <c r="B13" s="220">
        <v>0</v>
      </c>
      <c r="C13" s="220">
        <v>1</v>
      </c>
      <c r="D13" s="220">
        <v>0</v>
      </c>
      <c r="E13" s="220">
        <v>0</v>
      </c>
      <c r="F13" s="220">
        <v>7</v>
      </c>
      <c r="G13" s="220">
        <v>8</v>
      </c>
      <c r="H13" s="220">
        <v>0</v>
      </c>
      <c r="I13" s="220">
        <v>0</v>
      </c>
      <c r="J13" s="220">
        <v>0</v>
      </c>
      <c r="K13" s="220">
        <v>0</v>
      </c>
      <c r="L13" s="220">
        <v>0</v>
      </c>
      <c r="M13" s="220">
        <v>0</v>
      </c>
      <c r="N13" s="221">
        <f t="shared" si="0"/>
        <v>7</v>
      </c>
      <c r="O13" s="221">
        <f t="shared" si="1"/>
        <v>9</v>
      </c>
      <c r="P13" s="835" t="s">
        <v>1259</v>
      </c>
    </row>
    <row r="14" spans="1:16" ht="23.25" customHeight="1">
      <c r="A14" s="839" t="s">
        <v>1247</v>
      </c>
      <c r="B14" s="224">
        <v>0</v>
      </c>
      <c r="C14" s="224">
        <v>0</v>
      </c>
      <c r="D14" s="224">
        <v>0</v>
      </c>
      <c r="E14" s="224">
        <v>0</v>
      </c>
      <c r="F14" s="224">
        <v>0</v>
      </c>
      <c r="G14" s="224">
        <v>1</v>
      </c>
      <c r="H14" s="224">
        <v>0</v>
      </c>
      <c r="I14" s="224">
        <v>0</v>
      </c>
      <c r="J14" s="224">
        <v>0</v>
      </c>
      <c r="K14" s="224">
        <v>0</v>
      </c>
      <c r="L14" s="224">
        <v>0</v>
      </c>
      <c r="M14" s="224">
        <v>0</v>
      </c>
      <c r="N14" s="225">
        <f t="shared" si="0"/>
        <v>0</v>
      </c>
      <c r="O14" s="225">
        <f t="shared" si="1"/>
        <v>1</v>
      </c>
      <c r="P14" s="836" t="s">
        <v>1271</v>
      </c>
    </row>
    <row r="15" spans="1:16" ht="23.25" customHeight="1">
      <c r="A15" s="838" t="s">
        <v>1248</v>
      </c>
      <c r="B15" s="220">
        <v>0</v>
      </c>
      <c r="C15" s="220">
        <v>0</v>
      </c>
      <c r="D15" s="220">
        <v>1</v>
      </c>
      <c r="E15" s="220">
        <v>0</v>
      </c>
      <c r="F15" s="220">
        <v>0</v>
      </c>
      <c r="G15" s="220">
        <v>0</v>
      </c>
      <c r="H15" s="220">
        <v>0</v>
      </c>
      <c r="I15" s="220">
        <v>0</v>
      </c>
      <c r="J15" s="220">
        <v>0</v>
      </c>
      <c r="K15" s="220">
        <v>0</v>
      </c>
      <c r="L15" s="220">
        <v>0</v>
      </c>
      <c r="M15" s="220">
        <v>0</v>
      </c>
      <c r="N15" s="221">
        <f t="shared" si="0"/>
        <v>1</v>
      </c>
      <c r="O15" s="221">
        <f t="shared" si="1"/>
        <v>0</v>
      </c>
      <c r="P15" s="835" t="s">
        <v>68</v>
      </c>
    </row>
    <row r="16" spans="1:16" ht="23.25" customHeight="1">
      <c r="A16" s="839" t="s">
        <v>1268</v>
      </c>
      <c r="B16" s="224">
        <v>0</v>
      </c>
      <c r="C16" s="224">
        <v>0</v>
      </c>
      <c r="D16" s="224">
        <v>0</v>
      </c>
      <c r="E16" s="224">
        <v>0</v>
      </c>
      <c r="F16" s="224">
        <v>21</v>
      </c>
      <c r="G16" s="224">
        <v>7</v>
      </c>
      <c r="H16" s="224">
        <v>0</v>
      </c>
      <c r="I16" s="224">
        <v>0</v>
      </c>
      <c r="J16" s="224">
        <v>0</v>
      </c>
      <c r="K16" s="224">
        <v>0</v>
      </c>
      <c r="L16" s="224">
        <v>0</v>
      </c>
      <c r="M16" s="224">
        <v>0</v>
      </c>
      <c r="N16" s="225">
        <f t="shared" si="0"/>
        <v>21</v>
      </c>
      <c r="O16" s="225">
        <f t="shared" si="1"/>
        <v>7</v>
      </c>
      <c r="P16" s="836" t="s">
        <v>1272</v>
      </c>
    </row>
    <row r="17" spans="1:16" ht="23.25" customHeight="1">
      <c r="A17" s="838" t="s">
        <v>1269</v>
      </c>
      <c r="B17" s="220">
        <v>0</v>
      </c>
      <c r="C17" s="220">
        <v>0</v>
      </c>
      <c r="D17" s="220">
        <v>0</v>
      </c>
      <c r="E17" s="220">
        <v>1</v>
      </c>
      <c r="F17" s="220">
        <v>0</v>
      </c>
      <c r="G17" s="220">
        <v>1</v>
      </c>
      <c r="H17" s="220">
        <v>0</v>
      </c>
      <c r="I17" s="220">
        <v>0</v>
      </c>
      <c r="J17" s="220">
        <v>0</v>
      </c>
      <c r="K17" s="220">
        <v>0</v>
      </c>
      <c r="L17" s="220">
        <v>0</v>
      </c>
      <c r="M17" s="220">
        <v>0</v>
      </c>
      <c r="N17" s="221">
        <f t="shared" si="0"/>
        <v>0</v>
      </c>
      <c r="O17" s="221">
        <f t="shared" si="1"/>
        <v>2</v>
      </c>
      <c r="P17" s="835" t="s">
        <v>1261</v>
      </c>
    </row>
    <row r="18" spans="1:16" ht="32.1" customHeight="1">
      <c r="A18" s="839" t="s">
        <v>1277</v>
      </c>
      <c r="B18" s="224">
        <v>0</v>
      </c>
      <c r="C18" s="224">
        <v>0</v>
      </c>
      <c r="D18" s="224">
        <v>2</v>
      </c>
      <c r="E18" s="224">
        <v>3</v>
      </c>
      <c r="F18" s="224">
        <v>8</v>
      </c>
      <c r="G18" s="224">
        <v>4</v>
      </c>
      <c r="H18" s="224">
        <v>0</v>
      </c>
      <c r="I18" s="224">
        <v>0</v>
      </c>
      <c r="J18" s="224">
        <v>0</v>
      </c>
      <c r="K18" s="224">
        <v>0</v>
      </c>
      <c r="L18" s="224">
        <v>0</v>
      </c>
      <c r="M18" s="224">
        <v>0</v>
      </c>
      <c r="N18" s="225">
        <f t="shared" si="0"/>
        <v>10</v>
      </c>
      <c r="O18" s="225">
        <f t="shared" si="1"/>
        <v>7</v>
      </c>
      <c r="P18" s="836" t="s">
        <v>1270</v>
      </c>
    </row>
    <row r="19" spans="1:16" ht="23.25" customHeight="1">
      <c r="A19" s="838" t="s">
        <v>1252</v>
      </c>
      <c r="B19" s="220">
        <v>0</v>
      </c>
      <c r="C19" s="220">
        <v>1</v>
      </c>
      <c r="D19" s="220">
        <v>2</v>
      </c>
      <c r="E19" s="220">
        <v>0</v>
      </c>
      <c r="F19" s="220">
        <v>0</v>
      </c>
      <c r="G19" s="220">
        <v>2</v>
      </c>
      <c r="H19" s="220">
        <v>0</v>
      </c>
      <c r="I19" s="220">
        <v>0</v>
      </c>
      <c r="J19" s="220">
        <v>0</v>
      </c>
      <c r="K19" s="220">
        <v>0</v>
      </c>
      <c r="L19" s="220">
        <v>0</v>
      </c>
      <c r="M19" s="220">
        <v>0</v>
      </c>
      <c r="N19" s="221">
        <f t="shared" si="0"/>
        <v>2</v>
      </c>
      <c r="O19" s="221">
        <f t="shared" si="1"/>
        <v>3</v>
      </c>
      <c r="P19" s="835" t="s">
        <v>1263</v>
      </c>
    </row>
    <row r="20" spans="1:16" ht="32.1" customHeight="1">
      <c r="A20" s="839" t="s">
        <v>1253</v>
      </c>
      <c r="B20" s="224">
        <v>0</v>
      </c>
      <c r="C20" s="224">
        <v>0</v>
      </c>
      <c r="D20" s="224">
        <v>0</v>
      </c>
      <c r="E20" s="224">
        <v>0</v>
      </c>
      <c r="F20" s="224">
        <v>2</v>
      </c>
      <c r="G20" s="224">
        <v>8</v>
      </c>
      <c r="H20" s="224">
        <v>0</v>
      </c>
      <c r="I20" s="224">
        <v>0</v>
      </c>
      <c r="J20" s="224">
        <v>0</v>
      </c>
      <c r="K20" s="224">
        <v>0</v>
      </c>
      <c r="L20" s="224">
        <v>0</v>
      </c>
      <c r="M20" s="224">
        <v>0</v>
      </c>
      <c r="N20" s="225">
        <f t="shared" si="0"/>
        <v>2</v>
      </c>
      <c r="O20" s="225">
        <f t="shared" si="1"/>
        <v>8</v>
      </c>
      <c r="P20" s="836" t="s">
        <v>1264</v>
      </c>
    </row>
    <row r="21" spans="1:16" ht="23.25" customHeight="1">
      <c r="A21" s="838" t="s">
        <v>137</v>
      </c>
      <c r="B21" s="220">
        <v>0</v>
      </c>
      <c r="C21" s="220">
        <v>0</v>
      </c>
      <c r="D21" s="220">
        <v>1</v>
      </c>
      <c r="E21" s="220">
        <v>0</v>
      </c>
      <c r="F21" s="220">
        <v>2</v>
      </c>
      <c r="G21" s="220">
        <v>1</v>
      </c>
      <c r="H21" s="220">
        <v>0</v>
      </c>
      <c r="I21" s="220">
        <v>0</v>
      </c>
      <c r="J21" s="220">
        <v>0</v>
      </c>
      <c r="K21" s="220">
        <v>0</v>
      </c>
      <c r="L21" s="220">
        <v>0</v>
      </c>
      <c r="M21" s="220">
        <v>0</v>
      </c>
      <c r="N21" s="221">
        <f t="shared" si="0"/>
        <v>3</v>
      </c>
      <c r="O21" s="221">
        <f t="shared" si="1"/>
        <v>1</v>
      </c>
      <c r="P21" s="835" t="s">
        <v>138</v>
      </c>
    </row>
    <row r="22" spans="1:16" ht="23.25" customHeight="1">
      <c r="A22" s="839" t="s">
        <v>1255</v>
      </c>
      <c r="B22" s="224">
        <v>0</v>
      </c>
      <c r="C22" s="224">
        <v>0</v>
      </c>
      <c r="D22" s="224">
        <v>0</v>
      </c>
      <c r="E22" s="224">
        <v>0</v>
      </c>
      <c r="F22" s="224">
        <v>1</v>
      </c>
      <c r="G22" s="224">
        <v>0</v>
      </c>
      <c r="H22" s="224">
        <v>0</v>
      </c>
      <c r="I22" s="224">
        <v>0</v>
      </c>
      <c r="J22" s="224">
        <v>0</v>
      </c>
      <c r="K22" s="224">
        <v>0</v>
      </c>
      <c r="L22" s="224">
        <v>0</v>
      </c>
      <c r="M22" s="224">
        <v>0</v>
      </c>
      <c r="N22" s="225">
        <f t="shared" si="0"/>
        <v>1</v>
      </c>
      <c r="O22" s="225">
        <f t="shared" si="1"/>
        <v>0</v>
      </c>
      <c r="P22" s="836" t="s">
        <v>1273</v>
      </c>
    </row>
    <row r="23" spans="1:16" ht="23.25" customHeight="1">
      <c r="A23" s="838" t="s">
        <v>71</v>
      </c>
      <c r="B23" s="220">
        <v>0</v>
      </c>
      <c r="C23" s="220">
        <v>0</v>
      </c>
      <c r="D23" s="220">
        <v>1</v>
      </c>
      <c r="E23" s="220">
        <v>0</v>
      </c>
      <c r="F23" s="220">
        <v>47</v>
      </c>
      <c r="G23" s="220">
        <v>22</v>
      </c>
      <c r="H23" s="220">
        <v>0</v>
      </c>
      <c r="I23" s="220">
        <v>0</v>
      </c>
      <c r="J23" s="220">
        <v>0</v>
      </c>
      <c r="K23" s="220">
        <v>0</v>
      </c>
      <c r="L23" s="220">
        <v>0</v>
      </c>
      <c r="M23" s="220">
        <v>0</v>
      </c>
      <c r="N23" s="221">
        <f t="shared" si="0"/>
        <v>48</v>
      </c>
      <c r="O23" s="221">
        <f t="shared" si="1"/>
        <v>22</v>
      </c>
      <c r="P23" s="835" t="s">
        <v>72</v>
      </c>
    </row>
    <row r="24" spans="1:16" ht="23.25" customHeight="1">
      <c r="A24" s="839" t="s">
        <v>1256</v>
      </c>
      <c r="B24" s="224">
        <v>0</v>
      </c>
      <c r="C24" s="224">
        <v>0</v>
      </c>
      <c r="D24" s="224">
        <v>0</v>
      </c>
      <c r="E24" s="224">
        <v>0</v>
      </c>
      <c r="F24" s="224">
        <v>2</v>
      </c>
      <c r="G24" s="224"/>
      <c r="H24" s="224">
        <v>0</v>
      </c>
      <c r="I24" s="224">
        <v>0</v>
      </c>
      <c r="J24" s="224">
        <v>0</v>
      </c>
      <c r="K24" s="224">
        <v>0</v>
      </c>
      <c r="L24" s="224">
        <v>1</v>
      </c>
      <c r="M24" s="224">
        <v>0</v>
      </c>
      <c r="N24" s="225">
        <f t="shared" si="0"/>
        <v>3</v>
      </c>
      <c r="O24" s="225">
        <f t="shared" si="1"/>
        <v>0</v>
      </c>
      <c r="P24" s="836" t="s">
        <v>1266</v>
      </c>
    </row>
    <row r="25" spans="1:16" ht="23.25" customHeight="1">
      <c r="A25" s="838" t="s">
        <v>475</v>
      </c>
      <c r="B25" s="220">
        <v>3</v>
      </c>
      <c r="C25" s="220">
        <v>2</v>
      </c>
      <c r="D25" s="220">
        <v>5</v>
      </c>
      <c r="E25" s="220">
        <v>15</v>
      </c>
      <c r="F25" s="220">
        <v>0</v>
      </c>
      <c r="G25" s="220">
        <v>1</v>
      </c>
      <c r="H25" s="220">
        <v>0</v>
      </c>
      <c r="I25" s="220">
        <v>0</v>
      </c>
      <c r="J25" s="220">
        <v>0</v>
      </c>
      <c r="K25" s="220">
        <v>0</v>
      </c>
      <c r="L25" s="220">
        <v>0</v>
      </c>
      <c r="M25" s="220">
        <v>0</v>
      </c>
      <c r="N25" s="221">
        <f t="shared" si="0"/>
        <v>8</v>
      </c>
      <c r="O25" s="221">
        <f t="shared" si="1"/>
        <v>18</v>
      </c>
      <c r="P25" s="835" t="s">
        <v>256</v>
      </c>
    </row>
    <row r="26" spans="1:16" ht="25.5" customHeight="1">
      <c r="A26" s="820" t="s">
        <v>7</v>
      </c>
      <c r="B26" s="226">
        <f>SUM(B10:B25)</f>
        <v>3</v>
      </c>
      <c r="C26" s="226">
        <f t="shared" ref="C26:M26" si="2">SUM(C10:C25)</f>
        <v>4</v>
      </c>
      <c r="D26" s="226">
        <f t="shared" si="2"/>
        <v>13</v>
      </c>
      <c r="E26" s="226">
        <f t="shared" si="2"/>
        <v>22</v>
      </c>
      <c r="F26" s="226">
        <f t="shared" si="2"/>
        <v>113</v>
      </c>
      <c r="G26" s="226">
        <f t="shared" si="2"/>
        <v>68</v>
      </c>
      <c r="H26" s="226">
        <f t="shared" si="2"/>
        <v>0</v>
      </c>
      <c r="I26" s="226">
        <f t="shared" si="2"/>
        <v>0</v>
      </c>
      <c r="J26" s="226">
        <f t="shared" si="2"/>
        <v>0</v>
      </c>
      <c r="K26" s="226">
        <f t="shared" si="2"/>
        <v>0</v>
      </c>
      <c r="L26" s="226">
        <f t="shared" si="2"/>
        <v>1</v>
      </c>
      <c r="M26" s="226">
        <f t="shared" si="2"/>
        <v>1</v>
      </c>
      <c r="N26" s="226">
        <f>SUM(N10:N25)</f>
        <v>130</v>
      </c>
      <c r="O26" s="226">
        <f>SUM(O10:O25)</f>
        <v>95</v>
      </c>
      <c r="P26" s="821" t="s">
        <v>8</v>
      </c>
    </row>
    <row r="30" spans="1:16">
      <c r="A30" s="197" t="s">
        <v>1198</v>
      </c>
    </row>
  </sheetData>
  <mergeCells count="20">
    <mergeCell ref="H7:I7"/>
    <mergeCell ref="J7:K7"/>
    <mergeCell ref="L7:M7"/>
    <mergeCell ref="N7:O7"/>
    <mergeCell ref="A1:P1"/>
    <mergeCell ref="A2:P2"/>
    <mergeCell ref="A3:P3"/>
    <mergeCell ref="A4:P4"/>
    <mergeCell ref="A6:A9"/>
    <mergeCell ref="B6:C6"/>
    <mergeCell ref="D6:E6"/>
    <mergeCell ref="F6:G6"/>
    <mergeCell ref="H6:I6"/>
    <mergeCell ref="J6:K6"/>
    <mergeCell ref="L6:M6"/>
    <mergeCell ref="N6:O6"/>
    <mergeCell ref="P6:P9"/>
    <mergeCell ref="B7:C7"/>
    <mergeCell ref="D7:E7"/>
    <mergeCell ref="F7:G7"/>
  </mergeCells>
  <printOptions horizontalCentered="1" verticalCentered="1"/>
  <pageMargins left="0" right="0" top="0" bottom="0" header="0" footer="0"/>
  <pageSetup paperSize="9" scale="87" orientation="landscape"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showGridLines="0" rightToLeft="1" view="pageBreakPreview" topLeftCell="A6" zoomScaleNormal="100" zoomScaleSheetLayoutView="100" workbookViewId="0">
      <selection activeCell="I23" sqref="I23"/>
    </sheetView>
  </sheetViews>
  <sheetFormatPr defaultColWidth="9.140625" defaultRowHeight="15"/>
  <cols>
    <col min="1" max="1" width="27.7109375" style="197" customWidth="1"/>
    <col min="2" max="2" width="7.42578125" style="197" customWidth="1"/>
    <col min="3" max="3" width="7.7109375" style="197" customWidth="1"/>
    <col min="4" max="4" width="7.42578125" style="197" customWidth="1"/>
    <col min="5" max="5" width="7.7109375" style="197" customWidth="1"/>
    <col min="6" max="6" width="7.42578125" style="197" customWidth="1"/>
    <col min="7" max="7" width="7.7109375" style="197" customWidth="1"/>
    <col min="8" max="8" width="7.42578125" style="197" customWidth="1"/>
    <col min="9" max="9" width="7.7109375" style="197" customWidth="1"/>
    <col min="10" max="10" width="7.42578125" style="65" customWidth="1"/>
    <col min="11" max="11" width="7.7109375" style="65" customWidth="1"/>
    <col min="12" max="12" width="7.42578125" style="65" customWidth="1"/>
    <col min="13" max="13" width="7.7109375" style="65" customWidth="1"/>
    <col min="14" max="14" width="7.42578125" style="197" customWidth="1"/>
    <col min="15" max="15" width="7.7109375" style="65" customWidth="1"/>
    <col min="16" max="16" width="34.85546875" style="65" customWidth="1"/>
    <col min="17" max="16384" width="9.140625" style="50"/>
  </cols>
  <sheetData>
    <row r="1" spans="1:16" s="54" customFormat="1" ht="20.25">
      <c r="A1" s="925" t="s">
        <v>916</v>
      </c>
      <c r="B1" s="925"/>
      <c r="C1" s="925"/>
      <c r="D1" s="925"/>
      <c r="E1" s="925"/>
      <c r="F1" s="925"/>
      <c r="G1" s="925"/>
      <c r="H1" s="925"/>
      <c r="I1" s="925"/>
      <c r="J1" s="925"/>
      <c r="K1" s="925"/>
      <c r="L1" s="925"/>
      <c r="M1" s="925"/>
      <c r="N1" s="925"/>
      <c r="O1" s="925"/>
      <c r="P1" s="925"/>
    </row>
    <row r="2" spans="1:16" s="55" customFormat="1" ht="20.25">
      <c r="A2" s="928" t="s">
        <v>1216</v>
      </c>
      <c r="B2" s="928"/>
      <c r="C2" s="928"/>
      <c r="D2" s="928"/>
      <c r="E2" s="928"/>
      <c r="F2" s="928"/>
      <c r="G2" s="928"/>
      <c r="H2" s="928"/>
      <c r="I2" s="928"/>
      <c r="J2" s="928"/>
      <c r="K2" s="928"/>
      <c r="L2" s="928"/>
      <c r="M2" s="928"/>
      <c r="N2" s="928"/>
      <c r="O2" s="928"/>
      <c r="P2" s="928"/>
    </row>
    <row r="3" spans="1:16" ht="18" customHeight="1">
      <c r="A3" s="1356" t="s">
        <v>895</v>
      </c>
      <c r="B3" s="1356"/>
      <c r="C3" s="1356"/>
      <c r="D3" s="1356"/>
      <c r="E3" s="1356"/>
      <c r="F3" s="1356"/>
      <c r="G3" s="1356"/>
      <c r="H3" s="1356"/>
      <c r="I3" s="1356"/>
      <c r="J3" s="1356"/>
      <c r="K3" s="1356"/>
      <c r="L3" s="1356"/>
      <c r="M3" s="1356"/>
      <c r="N3" s="1356"/>
      <c r="O3" s="1356"/>
      <c r="P3" s="1356"/>
    </row>
    <row r="4" spans="1:16" ht="15.75">
      <c r="A4" s="1039" t="s">
        <v>1213</v>
      </c>
      <c r="B4" s="1039"/>
      <c r="C4" s="1039"/>
      <c r="D4" s="1039"/>
      <c r="E4" s="1039"/>
      <c r="F4" s="1039"/>
      <c r="G4" s="1039"/>
      <c r="H4" s="1039"/>
      <c r="I4" s="1039"/>
      <c r="J4" s="1039"/>
      <c r="K4" s="1039"/>
      <c r="L4" s="1039"/>
      <c r="M4" s="1039"/>
      <c r="N4" s="1039"/>
      <c r="O4" s="1039"/>
      <c r="P4" s="1039"/>
    </row>
    <row r="5" spans="1:16" ht="20.100000000000001" customHeight="1">
      <c r="A5" s="10" t="s">
        <v>594</v>
      </c>
      <c r="B5" s="10"/>
      <c r="C5" s="10"/>
      <c r="D5" s="10"/>
      <c r="E5" s="10"/>
      <c r="F5" s="10"/>
      <c r="G5" s="10"/>
      <c r="H5" s="10"/>
      <c r="I5" s="10"/>
      <c r="J5" s="80"/>
      <c r="K5" s="80"/>
      <c r="L5" s="80"/>
      <c r="M5" s="80"/>
      <c r="N5" s="80"/>
      <c r="O5" s="80"/>
      <c r="P5" s="81" t="s">
        <v>593</v>
      </c>
    </row>
    <row r="6" spans="1:16" s="136" customFormat="1" ht="13.5" customHeight="1" thickBot="1">
      <c r="A6" s="1387" t="s">
        <v>893</v>
      </c>
      <c r="B6" s="1297" t="s">
        <v>276</v>
      </c>
      <c r="C6" s="1297"/>
      <c r="D6" s="1297" t="s">
        <v>246</v>
      </c>
      <c r="E6" s="1297"/>
      <c r="F6" s="1297" t="s">
        <v>245</v>
      </c>
      <c r="G6" s="1297"/>
      <c r="H6" s="1297" t="s">
        <v>244</v>
      </c>
      <c r="I6" s="1297"/>
      <c r="J6" s="1297" t="s">
        <v>243</v>
      </c>
      <c r="K6" s="1297"/>
      <c r="L6" s="1297" t="s">
        <v>475</v>
      </c>
      <c r="M6" s="1297"/>
      <c r="N6" s="1297" t="s">
        <v>7</v>
      </c>
      <c r="O6" s="1297"/>
      <c r="P6" s="1043" t="s">
        <v>882</v>
      </c>
    </row>
    <row r="7" spans="1:16" s="136" customFormat="1" ht="13.5" customHeight="1" thickBot="1">
      <c r="A7" s="1388"/>
      <c r="B7" s="1097" t="s">
        <v>247</v>
      </c>
      <c r="C7" s="1097"/>
      <c r="D7" s="1097" t="s">
        <v>949</v>
      </c>
      <c r="E7" s="1097"/>
      <c r="F7" s="1097" t="s">
        <v>950</v>
      </c>
      <c r="G7" s="1097"/>
      <c r="H7" s="1097" t="s">
        <v>951</v>
      </c>
      <c r="I7" s="1097"/>
      <c r="J7" s="1097" t="s">
        <v>242</v>
      </c>
      <c r="K7" s="1097"/>
      <c r="L7" s="1097" t="s">
        <v>256</v>
      </c>
      <c r="M7" s="1097"/>
      <c r="N7" s="1097" t="s">
        <v>8</v>
      </c>
      <c r="O7" s="1097"/>
      <c r="P7" s="1044"/>
    </row>
    <row r="8" spans="1:16" s="136" customFormat="1" ht="13.5" thickBot="1">
      <c r="A8" s="1388"/>
      <c r="B8" s="502" t="s">
        <v>9</v>
      </c>
      <c r="C8" s="502" t="s">
        <v>531</v>
      </c>
      <c r="D8" s="502" t="s">
        <v>9</v>
      </c>
      <c r="E8" s="502" t="s">
        <v>531</v>
      </c>
      <c r="F8" s="502" t="s">
        <v>9</v>
      </c>
      <c r="G8" s="502" t="s">
        <v>531</v>
      </c>
      <c r="H8" s="502" t="s">
        <v>9</v>
      </c>
      <c r="I8" s="502" t="s">
        <v>531</v>
      </c>
      <c r="J8" s="502" t="s">
        <v>9</v>
      </c>
      <c r="K8" s="502" t="s">
        <v>531</v>
      </c>
      <c r="L8" s="502" t="s">
        <v>9</v>
      </c>
      <c r="M8" s="502" t="s">
        <v>531</v>
      </c>
      <c r="N8" s="502" t="s">
        <v>9</v>
      </c>
      <c r="O8" s="502" t="s">
        <v>531</v>
      </c>
      <c r="P8" s="1044"/>
    </row>
    <row r="9" spans="1:16" s="136" customFormat="1" ht="12" customHeight="1">
      <c r="A9" s="1393"/>
      <c r="B9" s="733" t="s">
        <v>532</v>
      </c>
      <c r="C9" s="733" t="s">
        <v>533</v>
      </c>
      <c r="D9" s="733" t="s">
        <v>532</v>
      </c>
      <c r="E9" s="733" t="s">
        <v>533</v>
      </c>
      <c r="F9" s="733" t="s">
        <v>532</v>
      </c>
      <c r="G9" s="733" t="s">
        <v>533</v>
      </c>
      <c r="H9" s="733" t="s">
        <v>532</v>
      </c>
      <c r="I9" s="733" t="s">
        <v>533</v>
      </c>
      <c r="J9" s="733" t="s">
        <v>532</v>
      </c>
      <c r="K9" s="733" t="s">
        <v>533</v>
      </c>
      <c r="L9" s="733" t="s">
        <v>532</v>
      </c>
      <c r="M9" s="733" t="s">
        <v>533</v>
      </c>
      <c r="N9" s="733" t="s">
        <v>532</v>
      </c>
      <c r="O9" s="733" t="s">
        <v>533</v>
      </c>
      <c r="P9" s="1044"/>
    </row>
    <row r="10" spans="1:16" ht="23.25" customHeight="1" thickBot="1">
      <c r="A10" s="831" t="s">
        <v>1244</v>
      </c>
      <c r="B10" s="530">
        <v>0</v>
      </c>
      <c r="C10" s="530">
        <v>1</v>
      </c>
      <c r="D10" s="530">
        <v>1</v>
      </c>
      <c r="E10" s="530">
        <v>1</v>
      </c>
      <c r="F10" s="530">
        <v>40</v>
      </c>
      <c r="G10" s="530">
        <v>9</v>
      </c>
      <c r="H10" s="530">
        <v>0</v>
      </c>
      <c r="I10" s="530">
        <v>0</v>
      </c>
      <c r="J10" s="530">
        <v>0</v>
      </c>
      <c r="K10" s="530">
        <v>0</v>
      </c>
      <c r="L10" s="530">
        <v>2</v>
      </c>
      <c r="M10" s="530">
        <v>0</v>
      </c>
      <c r="N10" s="531">
        <f t="shared" ref="N10:O11" si="0">SUM(B10+D10+F10+H10+J10+L10)</f>
        <v>43</v>
      </c>
      <c r="O10" s="531">
        <f t="shared" si="0"/>
        <v>11</v>
      </c>
      <c r="P10" s="555" t="s">
        <v>1257</v>
      </c>
    </row>
    <row r="11" spans="1:16" ht="23.25" customHeight="1" thickTop="1" thickBot="1">
      <c r="A11" s="832" t="s">
        <v>1245</v>
      </c>
      <c r="B11" s="205">
        <v>0</v>
      </c>
      <c r="C11" s="205">
        <v>0</v>
      </c>
      <c r="D11" s="205">
        <v>0</v>
      </c>
      <c r="E11" s="205">
        <v>0</v>
      </c>
      <c r="F11" s="205">
        <v>6</v>
      </c>
      <c r="G11" s="205">
        <v>5</v>
      </c>
      <c r="H11" s="205">
        <v>0</v>
      </c>
      <c r="I11" s="205">
        <v>0</v>
      </c>
      <c r="J11" s="205">
        <v>0</v>
      </c>
      <c r="K11" s="205">
        <v>0</v>
      </c>
      <c r="L11" s="205">
        <v>0</v>
      </c>
      <c r="M11" s="205">
        <v>0</v>
      </c>
      <c r="N11" s="259">
        <f t="shared" si="0"/>
        <v>6</v>
      </c>
      <c r="O11" s="259">
        <f t="shared" si="0"/>
        <v>5</v>
      </c>
      <c r="P11" s="556" t="s">
        <v>1274</v>
      </c>
    </row>
    <row r="12" spans="1:16" ht="23.25" customHeight="1" thickTop="1" thickBot="1">
      <c r="A12" s="833" t="s">
        <v>739</v>
      </c>
      <c r="B12" s="204">
        <v>0</v>
      </c>
      <c r="C12" s="204">
        <v>0</v>
      </c>
      <c r="D12" s="204">
        <v>0</v>
      </c>
      <c r="E12" s="204">
        <v>0</v>
      </c>
      <c r="F12" s="204">
        <v>13</v>
      </c>
      <c r="G12" s="204">
        <v>5</v>
      </c>
      <c r="H12" s="204">
        <v>0</v>
      </c>
      <c r="I12" s="204">
        <v>0</v>
      </c>
      <c r="J12" s="204">
        <v>0</v>
      </c>
      <c r="K12" s="204">
        <v>0</v>
      </c>
      <c r="L12" s="204">
        <v>0</v>
      </c>
      <c r="M12" s="204">
        <v>0</v>
      </c>
      <c r="N12" s="206">
        <f t="shared" ref="N12:N24" si="1">SUM(B12+D12+F12+H12+J12+L12)</f>
        <v>13</v>
      </c>
      <c r="O12" s="206">
        <f t="shared" ref="O12:O20" si="2">SUM(C12+E12+G12+I12+K12+M12)</f>
        <v>5</v>
      </c>
      <c r="P12" s="557" t="s">
        <v>1258</v>
      </c>
    </row>
    <row r="13" spans="1:16" ht="23.25" customHeight="1" thickTop="1" thickBot="1">
      <c r="A13" s="832" t="s">
        <v>1246</v>
      </c>
      <c r="B13" s="205">
        <v>0</v>
      </c>
      <c r="C13" s="205">
        <v>0</v>
      </c>
      <c r="D13" s="205">
        <v>0</v>
      </c>
      <c r="E13" s="205">
        <v>0</v>
      </c>
      <c r="F13" s="205">
        <v>2</v>
      </c>
      <c r="G13" s="205">
        <v>3</v>
      </c>
      <c r="H13" s="205">
        <v>0</v>
      </c>
      <c r="I13" s="205">
        <v>0</v>
      </c>
      <c r="J13" s="205">
        <v>0</v>
      </c>
      <c r="K13" s="205">
        <v>0</v>
      </c>
      <c r="L13" s="205">
        <v>0</v>
      </c>
      <c r="M13" s="205">
        <v>0</v>
      </c>
      <c r="N13" s="259">
        <f t="shared" si="1"/>
        <v>2</v>
      </c>
      <c r="O13" s="259">
        <f t="shared" si="2"/>
        <v>3</v>
      </c>
      <c r="P13" s="556" t="s">
        <v>1259</v>
      </c>
    </row>
    <row r="14" spans="1:16" ht="23.25" customHeight="1" thickTop="1" thickBot="1">
      <c r="A14" s="833" t="s">
        <v>1247</v>
      </c>
      <c r="B14" s="204">
        <v>0</v>
      </c>
      <c r="C14" s="204">
        <v>0</v>
      </c>
      <c r="D14" s="204">
        <v>0</v>
      </c>
      <c r="E14" s="204">
        <v>0</v>
      </c>
      <c r="F14" s="204">
        <v>0</v>
      </c>
      <c r="G14" s="204">
        <v>1</v>
      </c>
      <c r="H14" s="204">
        <v>0</v>
      </c>
      <c r="I14" s="204">
        <v>0</v>
      </c>
      <c r="J14" s="204">
        <v>0</v>
      </c>
      <c r="K14" s="204">
        <v>0</v>
      </c>
      <c r="L14" s="204">
        <v>0</v>
      </c>
      <c r="M14" s="204">
        <v>0</v>
      </c>
      <c r="N14" s="206">
        <f t="shared" si="1"/>
        <v>0</v>
      </c>
      <c r="O14" s="206">
        <f>SUM(C14+E14+G14+I14+K14+M14)</f>
        <v>1</v>
      </c>
      <c r="P14" s="557" t="s">
        <v>1271</v>
      </c>
    </row>
    <row r="15" spans="1:16" ht="23.25" customHeight="1" thickTop="1" thickBot="1">
      <c r="A15" s="832" t="s">
        <v>1248</v>
      </c>
      <c r="B15" s="205">
        <v>0</v>
      </c>
      <c r="C15" s="205">
        <v>0</v>
      </c>
      <c r="D15" s="205">
        <v>2</v>
      </c>
      <c r="E15" s="205">
        <v>0</v>
      </c>
      <c r="F15" s="205">
        <v>0</v>
      </c>
      <c r="G15" s="205">
        <v>0</v>
      </c>
      <c r="H15" s="205">
        <v>0</v>
      </c>
      <c r="I15" s="205">
        <v>0</v>
      </c>
      <c r="J15" s="205">
        <v>0</v>
      </c>
      <c r="K15" s="205">
        <v>0</v>
      </c>
      <c r="L15" s="205">
        <v>0</v>
      </c>
      <c r="M15" s="205">
        <v>0</v>
      </c>
      <c r="N15" s="259">
        <f t="shared" si="1"/>
        <v>2</v>
      </c>
      <c r="O15" s="259">
        <f t="shared" si="2"/>
        <v>0</v>
      </c>
      <c r="P15" s="556" t="s">
        <v>68</v>
      </c>
    </row>
    <row r="16" spans="1:16" ht="23.25" customHeight="1" thickTop="1" thickBot="1">
      <c r="A16" s="833" t="s">
        <v>1268</v>
      </c>
      <c r="B16" s="204">
        <v>0</v>
      </c>
      <c r="C16" s="204">
        <v>0</v>
      </c>
      <c r="D16" s="204">
        <v>0</v>
      </c>
      <c r="E16" s="204">
        <v>0</v>
      </c>
      <c r="F16" s="204">
        <v>8</v>
      </c>
      <c r="G16" s="204">
        <v>4</v>
      </c>
      <c r="H16" s="204">
        <v>0</v>
      </c>
      <c r="I16" s="204">
        <v>0</v>
      </c>
      <c r="J16" s="204">
        <v>0</v>
      </c>
      <c r="K16" s="204">
        <v>0</v>
      </c>
      <c r="L16" s="204">
        <v>0</v>
      </c>
      <c r="M16" s="204">
        <v>0</v>
      </c>
      <c r="N16" s="206">
        <f t="shared" si="1"/>
        <v>8</v>
      </c>
      <c r="O16" s="206">
        <f>SUM(C16+E16+G16+I16+K16+M16)</f>
        <v>4</v>
      </c>
      <c r="P16" s="557" t="s">
        <v>1272</v>
      </c>
    </row>
    <row r="17" spans="1:16" ht="23.25" customHeight="1" thickTop="1" thickBot="1">
      <c r="A17" s="832" t="s">
        <v>1269</v>
      </c>
      <c r="B17" s="205">
        <v>0</v>
      </c>
      <c r="C17" s="205">
        <v>0</v>
      </c>
      <c r="D17" s="205">
        <v>0</v>
      </c>
      <c r="E17" s="205">
        <v>0</v>
      </c>
      <c r="F17" s="205">
        <v>1</v>
      </c>
      <c r="G17" s="205">
        <v>1</v>
      </c>
      <c r="H17" s="205">
        <v>0</v>
      </c>
      <c r="I17" s="205">
        <v>0</v>
      </c>
      <c r="J17" s="205">
        <v>0</v>
      </c>
      <c r="K17" s="205">
        <v>0</v>
      </c>
      <c r="L17" s="205">
        <v>0</v>
      </c>
      <c r="M17" s="205">
        <v>0</v>
      </c>
      <c r="N17" s="259">
        <f t="shared" si="1"/>
        <v>1</v>
      </c>
      <c r="O17" s="259">
        <f t="shared" si="2"/>
        <v>1</v>
      </c>
      <c r="P17" s="556" t="s">
        <v>1261</v>
      </c>
    </row>
    <row r="18" spans="1:16" ht="32.1" customHeight="1" thickTop="1" thickBot="1">
      <c r="A18" s="833" t="s">
        <v>1277</v>
      </c>
      <c r="B18" s="204">
        <v>0</v>
      </c>
      <c r="C18" s="204">
        <v>1</v>
      </c>
      <c r="D18" s="204">
        <v>0</v>
      </c>
      <c r="E18" s="204">
        <v>0</v>
      </c>
      <c r="F18" s="204">
        <v>7</v>
      </c>
      <c r="G18" s="204">
        <v>2</v>
      </c>
      <c r="H18" s="204">
        <v>0</v>
      </c>
      <c r="I18" s="204">
        <v>0</v>
      </c>
      <c r="J18" s="204">
        <v>0</v>
      </c>
      <c r="K18" s="204">
        <v>0</v>
      </c>
      <c r="L18" s="204">
        <v>0</v>
      </c>
      <c r="M18" s="204">
        <v>0</v>
      </c>
      <c r="N18" s="206">
        <f t="shared" si="1"/>
        <v>7</v>
      </c>
      <c r="O18" s="206">
        <f t="shared" si="2"/>
        <v>3</v>
      </c>
      <c r="P18" s="557" t="s">
        <v>1270</v>
      </c>
    </row>
    <row r="19" spans="1:16" ht="23.25" customHeight="1" thickTop="1" thickBot="1">
      <c r="A19" s="832" t="s">
        <v>1252</v>
      </c>
      <c r="B19" s="205">
        <v>3</v>
      </c>
      <c r="C19" s="205">
        <v>0</v>
      </c>
      <c r="D19" s="205">
        <v>0</v>
      </c>
      <c r="E19" s="205">
        <v>0</v>
      </c>
      <c r="F19" s="205">
        <v>2</v>
      </c>
      <c r="G19" s="205">
        <v>0</v>
      </c>
      <c r="H19" s="205">
        <v>0</v>
      </c>
      <c r="I19" s="205">
        <v>0</v>
      </c>
      <c r="J19" s="205">
        <v>0</v>
      </c>
      <c r="K19" s="205">
        <v>0</v>
      </c>
      <c r="L19" s="205">
        <v>0</v>
      </c>
      <c r="M19" s="205">
        <v>0</v>
      </c>
      <c r="N19" s="259">
        <f t="shared" si="1"/>
        <v>5</v>
      </c>
      <c r="O19" s="259">
        <f>SUM(C19+E19+G19+I19+K19+M19)</f>
        <v>0</v>
      </c>
      <c r="P19" s="556" t="s">
        <v>1263</v>
      </c>
    </row>
    <row r="20" spans="1:16" ht="32.1" customHeight="1" thickTop="1" thickBot="1">
      <c r="A20" s="833" t="s">
        <v>1253</v>
      </c>
      <c r="B20" s="204">
        <v>0</v>
      </c>
      <c r="C20" s="204">
        <v>0</v>
      </c>
      <c r="D20" s="204">
        <v>0</v>
      </c>
      <c r="E20" s="204">
        <v>0</v>
      </c>
      <c r="F20" s="204">
        <v>0</v>
      </c>
      <c r="G20" s="204">
        <v>2</v>
      </c>
      <c r="H20" s="204">
        <v>0</v>
      </c>
      <c r="I20" s="204">
        <v>0</v>
      </c>
      <c r="J20" s="204">
        <v>0</v>
      </c>
      <c r="K20" s="204">
        <v>0</v>
      </c>
      <c r="L20" s="204">
        <v>0</v>
      </c>
      <c r="M20" s="204">
        <v>0</v>
      </c>
      <c r="N20" s="206">
        <f t="shared" si="1"/>
        <v>0</v>
      </c>
      <c r="O20" s="206">
        <f t="shared" si="2"/>
        <v>2</v>
      </c>
      <c r="P20" s="557" t="s">
        <v>1264</v>
      </c>
    </row>
    <row r="21" spans="1:16" ht="23.25" customHeight="1" thickTop="1" thickBot="1">
      <c r="A21" s="832" t="s">
        <v>137</v>
      </c>
      <c r="B21" s="205">
        <v>0</v>
      </c>
      <c r="C21" s="205">
        <v>0</v>
      </c>
      <c r="D21" s="205">
        <v>2</v>
      </c>
      <c r="E21" s="205">
        <v>0</v>
      </c>
      <c r="F21" s="205">
        <v>4</v>
      </c>
      <c r="G21" s="205">
        <v>5</v>
      </c>
      <c r="H21" s="205">
        <v>0</v>
      </c>
      <c r="I21" s="205">
        <v>0</v>
      </c>
      <c r="J21" s="205">
        <v>0</v>
      </c>
      <c r="K21" s="205">
        <v>0</v>
      </c>
      <c r="L21" s="205">
        <v>0</v>
      </c>
      <c r="M21" s="205">
        <v>0</v>
      </c>
      <c r="N21" s="259">
        <f t="shared" si="1"/>
        <v>6</v>
      </c>
      <c r="O21" s="259">
        <f t="shared" ref="O21:O24" si="3">SUM(C21+E21+G21+I21+K21+M21)</f>
        <v>5</v>
      </c>
      <c r="P21" s="556" t="s">
        <v>138</v>
      </c>
    </row>
    <row r="22" spans="1:16" ht="23.25" customHeight="1" thickTop="1" thickBot="1">
      <c r="A22" s="833" t="s">
        <v>71</v>
      </c>
      <c r="B22" s="204">
        <v>0</v>
      </c>
      <c r="C22" s="204">
        <v>0</v>
      </c>
      <c r="D22" s="204">
        <v>0</v>
      </c>
      <c r="E22" s="204">
        <v>0</v>
      </c>
      <c r="F22" s="204">
        <v>60</v>
      </c>
      <c r="G22" s="204">
        <v>14</v>
      </c>
      <c r="H22" s="204">
        <v>0</v>
      </c>
      <c r="I22" s="204">
        <v>0</v>
      </c>
      <c r="J22" s="204">
        <v>0</v>
      </c>
      <c r="K22" s="204">
        <v>0</v>
      </c>
      <c r="L22" s="204">
        <v>1</v>
      </c>
      <c r="M22" s="204">
        <v>0</v>
      </c>
      <c r="N22" s="206">
        <f t="shared" si="1"/>
        <v>61</v>
      </c>
      <c r="O22" s="206">
        <f t="shared" si="3"/>
        <v>14</v>
      </c>
      <c r="P22" s="557" t="s">
        <v>72</v>
      </c>
    </row>
    <row r="23" spans="1:16" ht="23.25" customHeight="1" thickTop="1" thickBot="1">
      <c r="A23" s="832" t="s">
        <v>1256</v>
      </c>
      <c r="B23" s="205">
        <v>0</v>
      </c>
      <c r="C23" s="205">
        <v>0</v>
      </c>
      <c r="D23" s="205">
        <v>0</v>
      </c>
      <c r="E23" s="205">
        <v>0</v>
      </c>
      <c r="F23" s="205">
        <v>0</v>
      </c>
      <c r="G23" s="205">
        <v>0</v>
      </c>
      <c r="H23" s="205">
        <v>0</v>
      </c>
      <c r="I23" s="205">
        <v>0</v>
      </c>
      <c r="J23" s="205">
        <v>0</v>
      </c>
      <c r="K23" s="205">
        <v>0</v>
      </c>
      <c r="L23" s="205">
        <v>1</v>
      </c>
      <c r="M23" s="205">
        <v>0</v>
      </c>
      <c r="N23" s="259">
        <f t="shared" si="1"/>
        <v>1</v>
      </c>
      <c r="O23" s="259">
        <f t="shared" si="3"/>
        <v>0</v>
      </c>
      <c r="P23" s="556" t="s">
        <v>1266</v>
      </c>
    </row>
    <row r="24" spans="1:16" ht="23.25" customHeight="1" thickTop="1">
      <c r="A24" s="833" t="s">
        <v>475</v>
      </c>
      <c r="B24" s="725">
        <v>2</v>
      </c>
      <c r="C24" s="725">
        <v>0</v>
      </c>
      <c r="D24" s="725">
        <v>5</v>
      </c>
      <c r="E24" s="725">
        <v>7</v>
      </c>
      <c r="F24" s="725">
        <v>6</v>
      </c>
      <c r="G24" s="725">
        <v>3</v>
      </c>
      <c r="H24" s="725">
        <v>0</v>
      </c>
      <c r="I24" s="725">
        <v>0</v>
      </c>
      <c r="J24" s="725">
        <v>0</v>
      </c>
      <c r="K24" s="725">
        <v>0</v>
      </c>
      <c r="L24" s="725">
        <v>0</v>
      </c>
      <c r="M24" s="725">
        <v>0</v>
      </c>
      <c r="N24" s="225">
        <f t="shared" si="1"/>
        <v>13</v>
      </c>
      <c r="O24" s="225">
        <f t="shared" si="3"/>
        <v>10</v>
      </c>
      <c r="P24" s="822" t="s">
        <v>256</v>
      </c>
    </row>
    <row r="25" spans="1:16" ht="25.5" customHeight="1">
      <c r="A25" s="823" t="s">
        <v>28</v>
      </c>
      <c r="B25" s="824">
        <f t="shared" ref="B25:O25" si="4">SUM(B10:B24)</f>
        <v>5</v>
      </c>
      <c r="C25" s="824">
        <f t="shared" si="4"/>
        <v>2</v>
      </c>
      <c r="D25" s="824">
        <f t="shared" si="4"/>
        <v>10</v>
      </c>
      <c r="E25" s="824">
        <f t="shared" si="4"/>
        <v>8</v>
      </c>
      <c r="F25" s="824">
        <f t="shared" si="4"/>
        <v>149</v>
      </c>
      <c r="G25" s="824">
        <f t="shared" si="4"/>
        <v>54</v>
      </c>
      <c r="H25" s="824">
        <f t="shared" si="4"/>
        <v>0</v>
      </c>
      <c r="I25" s="824">
        <f t="shared" si="4"/>
        <v>0</v>
      </c>
      <c r="J25" s="824">
        <f t="shared" si="4"/>
        <v>0</v>
      </c>
      <c r="K25" s="824">
        <f t="shared" si="4"/>
        <v>0</v>
      </c>
      <c r="L25" s="824">
        <f t="shared" si="4"/>
        <v>4</v>
      </c>
      <c r="M25" s="824">
        <f t="shared" si="4"/>
        <v>0</v>
      </c>
      <c r="N25" s="825">
        <f t="shared" si="4"/>
        <v>168</v>
      </c>
      <c r="O25" s="825">
        <f t="shared" si="4"/>
        <v>64</v>
      </c>
      <c r="P25" s="778" t="s">
        <v>8</v>
      </c>
    </row>
    <row r="33" spans="16:16">
      <c r="P33" s="65" t="s">
        <v>736</v>
      </c>
    </row>
    <row r="36" spans="16:16">
      <c r="P36" s="65" t="s">
        <v>614</v>
      </c>
    </row>
    <row r="39" spans="16:16">
      <c r="P39" s="65" t="s">
        <v>451</v>
      </c>
    </row>
    <row r="41" spans="16:16">
      <c r="P41" s="65" t="s">
        <v>616</v>
      </c>
    </row>
    <row r="45" spans="16:16">
      <c r="P45" s="65" t="s">
        <v>452</v>
      </c>
    </row>
  </sheetData>
  <mergeCells count="20">
    <mergeCell ref="H7:I7"/>
    <mergeCell ref="J7:K7"/>
    <mergeCell ref="L7:M7"/>
    <mergeCell ref="N7:O7"/>
    <mergeCell ref="A1:P1"/>
    <mergeCell ref="A2:P2"/>
    <mergeCell ref="A3:P3"/>
    <mergeCell ref="A4:P4"/>
    <mergeCell ref="A6:A9"/>
    <mergeCell ref="B6:C6"/>
    <mergeCell ref="D6:E6"/>
    <mergeCell ref="F6:G6"/>
    <mergeCell ref="H6:I6"/>
    <mergeCell ref="J6:K6"/>
    <mergeCell ref="L6:M6"/>
    <mergeCell ref="N6:O6"/>
    <mergeCell ref="P6:P9"/>
    <mergeCell ref="B7:C7"/>
    <mergeCell ref="D7:E7"/>
    <mergeCell ref="F7:G7"/>
  </mergeCells>
  <printOptions horizontalCentered="1" verticalCentered="1"/>
  <pageMargins left="0" right="0" top="0" bottom="0" header="0" footer="0"/>
  <pageSetup paperSize="9" scale="85" orientation="landscape" r:id="rId1"/>
  <headerFooter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showGridLines="0" rightToLeft="1" view="pageBreakPreview" zoomScaleNormal="100" zoomScaleSheetLayoutView="100" workbookViewId="0">
      <selection activeCell="C27" sqref="C27"/>
    </sheetView>
  </sheetViews>
  <sheetFormatPr defaultColWidth="9.140625" defaultRowHeight="12.75"/>
  <cols>
    <col min="1" max="1" width="23" style="203" customWidth="1"/>
    <col min="2" max="2" width="6.7109375" style="203" customWidth="1"/>
    <col min="3" max="3" width="8" style="203" customWidth="1"/>
    <col min="4" max="4" width="6.7109375" style="203" customWidth="1"/>
    <col min="5" max="5" width="8" style="203" customWidth="1"/>
    <col min="6" max="6" width="6.7109375" style="203" customWidth="1"/>
    <col min="7" max="7" width="8" style="203" customWidth="1"/>
    <col min="8" max="8" width="6.7109375" style="203" customWidth="1"/>
    <col min="9" max="9" width="8" style="203" customWidth="1"/>
    <col min="10" max="10" width="29.85546875" style="203" customWidth="1"/>
    <col min="11" max="16384" width="9.140625" style="203"/>
  </cols>
  <sheetData>
    <row r="1" spans="1:11" s="88" customFormat="1" ht="21.95" customHeight="1">
      <c r="A1" s="1337" t="s">
        <v>881</v>
      </c>
      <c r="B1" s="1337"/>
      <c r="C1" s="1337"/>
      <c r="D1" s="1337"/>
      <c r="E1" s="1337"/>
      <c r="F1" s="1337"/>
      <c r="G1" s="1337"/>
      <c r="H1" s="1337"/>
      <c r="I1" s="1337"/>
      <c r="J1" s="1337"/>
      <c r="K1" s="87"/>
    </row>
    <row r="2" spans="1:11" s="90" customFormat="1" ht="18" customHeight="1">
      <c r="A2" s="1337" t="s">
        <v>1220</v>
      </c>
      <c r="B2" s="1337"/>
      <c r="C2" s="1337"/>
      <c r="D2" s="1337"/>
      <c r="E2" s="1337"/>
      <c r="F2" s="1337"/>
      <c r="G2" s="1337"/>
      <c r="H2" s="1337"/>
      <c r="I2" s="1337"/>
      <c r="J2" s="1337"/>
      <c r="K2" s="89"/>
    </row>
    <row r="3" spans="1:11" s="90" customFormat="1" ht="35.25" customHeight="1">
      <c r="A3" s="1338" t="s">
        <v>876</v>
      </c>
      <c r="B3" s="1339"/>
      <c r="C3" s="1339"/>
      <c r="D3" s="1339"/>
      <c r="E3" s="1339"/>
      <c r="F3" s="1339"/>
      <c r="G3" s="1339"/>
      <c r="H3" s="1339"/>
      <c r="I3" s="1339"/>
      <c r="J3" s="1339"/>
      <c r="K3" s="91"/>
    </row>
    <row r="4" spans="1:11" s="69" customFormat="1" ht="15.75">
      <c r="A4" s="1340" t="s">
        <v>1221</v>
      </c>
      <c r="B4" s="1340"/>
      <c r="C4" s="1340"/>
      <c r="D4" s="1340"/>
      <c r="E4" s="1340"/>
      <c r="F4" s="1340"/>
      <c r="G4" s="1340"/>
      <c r="H4" s="1340"/>
      <c r="I4" s="1340"/>
      <c r="J4" s="1340"/>
      <c r="K4" s="92"/>
    </row>
    <row r="5" spans="1:11" s="69" customFormat="1" ht="20.100000000000001" customHeight="1">
      <c r="A5" s="93" t="s">
        <v>595</v>
      </c>
      <c r="B5" s="93"/>
      <c r="C5" s="93"/>
      <c r="D5" s="93"/>
      <c r="E5" s="93"/>
      <c r="F5" s="93"/>
      <c r="G5" s="93"/>
      <c r="H5" s="93"/>
      <c r="I5" s="93"/>
      <c r="J5" s="94" t="s">
        <v>596</v>
      </c>
    </row>
    <row r="6" spans="1:11" s="201" customFormat="1" ht="21" customHeight="1">
      <c r="A6" s="1040" t="s">
        <v>1204</v>
      </c>
      <c r="B6" s="917" t="s">
        <v>643</v>
      </c>
      <c r="C6" s="918"/>
      <c r="D6" s="917" t="s">
        <v>960</v>
      </c>
      <c r="E6" s="918"/>
      <c r="F6" s="922" t="s">
        <v>1140</v>
      </c>
      <c r="G6" s="922"/>
      <c r="H6" s="922" t="s">
        <v>1213</v>
      </c>
      <c r="I6" s="922"/>
      <c r="J6" s="1394" t="s">
        <v>877</v>
      </c>
    </row>
    <row r="7" spans="1:11" s="201" customFormat="1" ht="14.25" customHeight="1">
      <c r="A7" s="1041"/>
      <c r="B7" s="643" t="s">
        <v>9</v>
      </c>
      <c r="C7" s="643" t="s">
        <v>531</v>
      </c>
      <c r="D7" s="643" t="s">
        <v>9</v>
      </c>
      <c r="E7" s="643" t="s">
        <v>531</v>
      </c>
      <c r="F7" s="643" t="s">
        <v>9</v>
      </c>
      <c r="G7" s="643" t="s">
        <v>531</v>
      </c>
      <c r="H7" s="471" t="s">
        <v>9</v>
      </c>
      <c r="I7" s="471" t="s">
        <v>531</v>
      </c>
      <c r="J7" s="1395"/>
    </row>
    <row r="8" spans="1:11" s="201" customFormat="1" ht="16.5" customHeight="1">
      <c r="A8" s="1042"/>
      <c r="B8" s="642" t="s">
        <v>532</v>
      </c>
      <c r="C8" s="642" t="s">
        <v>533</v>
      </c>
      <c r="D8" s="642" t="s">
        <v>532</v>
      </c>
      <c r="E8" s="642" t="s">
        <v>533</v>
      </c>
      <c r="F8" s="642" t="s">
        <v>532</v>
      </c>
      <c r="G8" s="642" t="s">
        <v>533</v>
      </c>
      <c r="H8" s="476" t="s">
        <v>532</v>
      </c>
      <c r="I8" s="476" t="s">
        <v>533</v>
      </c>
      <c r="J8" s="1396"/>
    </row>
    <row r="9" spans="1:11" s="69" customFormat="1" ht="24" customHeight="1" thickBot="1">
      <c r="A9" s="207" t="s">
        <v>486</v>
      </c>
      <c r="B9" s="209">
        <v>27</v>
      </c>
      <c r="C9" s="209">
        <v>67</v>
      </c>
      <c r="D9" s="209">
        <v>23</v>
      </c>
      <c r="E9" s="209">
        <v>70</v>
      </c>
      <c r="F9" s="209">
        <v>1</v>
      </c>
      <c r="G9" s="209">
        <v>80</v>
      </c>
      <c r="H9" s="209">
        <v>13</v>
      </c>
      <c r="I9" s="209">
        <v>119</v>
      </c>
      <c r="J9" s="826" t="s">
        <v>307</v>
      </c>
    </row>
    <row r="10" spans="1:11" s="69" customFormat="1" ht="24" customHeight="1" thickTop="1" thickBot="1">
      <c r="A10" s="563" t="s">
        <v>238</v>
      </c>
      <c r="B10" s="488">
        <v>7</v>
      </c>
      <c r="C10" s="488">
        <v>34</v>
      </c>
      <c r="D10" s="488">
        <v>7</v>
      </c>
      <c r="E10" s="488">
        <v>32</v>
      </c>
      <c r="F10" s="488">
        <v>8</v>
      </c>
      <c r="G10" s="488">
        <v>26</v>
      </c>
      <c r="H10" s="488">
        <v>1</v>
      </c>
      <c r="I10" s="488">
        <v>16</v>
      </c>
      <c r="J10" s="827" t="s">
        <v>909</v>
      </c>
    </row>
    <row r="11" spans="1:11" s="69" customFormat="1" ht="24" customHeight="1" thickTop="1" thickBot="1">
      <c r="A11" s="564" t="s">
        <v>487</v>
      </c>
      <c r="B11" s="565">
        <v>13</v>
      </c>
      <c r="C11" s="565">
        <v>19</v>
      </c>
      <c r="D11" s="565">
        <v>17</v>
      </c>
      <c r="E11" s="565">
        <v>23</v>
      </c>
      <c r="F11" s="565">
        <v>10</v>
      </c>
      <c r="G11" s="565">
        <v>8</v>
      </c>
      <c r="H11" s="565">
        <v>2</v>
      </c>
      <c r="I11" s="565">
        <v>4</v>
      </c>
      <c r="J11" s="828" t="s">
        <v>915</v>
      </c>
    </row>
    <row r="12" spans="1:11" s="69" customFormat="1" ht="24" customHeight="1" thickTop="1" thickBot="1">
      <c r="A12" s="563" t="s">
        <v>237</v>
      </c>
      <c r="B12" s="488">
        <v>4</v>
      </c>
      <c r="C12" s="488">
        <v>19</v>
      </c>
      <c r="D12" s="488">
        <v>7</v>
      </c>
      <c r="E12" s="488">
        <v>24</v>
      </c>
      <c r="F12" s="488">
        <v>3</v>
      </c>
      <c r="G12" s="488">
        <v>25</v>
      </c>
      <c r="H12" s="488">
        <v>2</v>
      </c>
      <c r="I12" s="488">
        <v>22</v>
      </c>
      <c r="J12" s="827" t="s">
        <v>910</v>
      </c>
    </row>
    <row r="13" spans="1:11" s="69" customFormat="1" ht="24" customHeight="1" thickTop="1" thickBot="1">
      <c r="A13" s="564" t="s">
        <v>878</v>
      </c>
      <c r="B13" s="565">
        <v>10</v>
      </c>
      <c r="C13" s="565">
        <v>7</v>
      </c>
      <c r="D13" s="565">
        <v>2</v>
      </c>
      <c r="E13" s="565">
        <v>7</v>
      </c>
      <c r="F13" s="565">
        <v>7</v>
      </c>
      <c r="G13" s="565">
        <v>10</v>
      </c>
      <c r="H13" s="565">
        <v>3</v>
      </c>
      <c r="I13" s="565">
        <v>11</v>
      </c>
      <c r="J13" s="828" t="s">
        <v>405</v>
      </c>
    </row>
    <row r="14" spans="1:11" s="69" customFormat="1" ht="24" customHeight="1" thickTop="1" thickBot="1">
      <c r="A14" s="563" t="s">
        <v>969</v>
      </c>
      <c r="B14" s="488">
        <v>0</v>
      </c>
      <c r="C14" s="488">
        <v>0</v>
      </c>
      <c r="D14" s="488">
        <v>0</v>
      </c>
      <c r="E14" s="488">
        <v>2</v>
      </c>
      <c r="F14" s="488">
        <v>0</v>
      </c>
      <c r="G14" s="488">
        <v>0</v>
      </c>
      <c r="H14" s="488">
        <v>0</v>
      </c>
      <c r="I14" s="488">
        <v>0</v>
      </c>
      <c r="J14" s="827" t="s">
        <v>970</v>
      </c>
    </row>
    <row r="15" spans="1:11" s="69" customFormat="1" ht="24" customHeight="1" thickTop="1" thickBot="1">
      <c r="A15" s="564" t="s">
        <v>308</v>
      </c>
      <c r="B15" s="565">
        <v>6</v>
      </c>
      <c r="C15" s="565">
        <v>24</v>
      </c>
      <c r="D15" s="565">
        <v>10</v>
      </c>
      <c r="E15" s="565">
        <v>36</v>
      </c>
      <c r="F15" s="565">
        <v>5</v>
      </c>
      <c r="G15" s="565">
        <v>23</v>
      </c>
      <c r="H15" s="565">
        <v>3</v>
      </c>
      <c r="I15" s="565">
        <v>31</v>
      </c>
      <c r="J15" s="828" t="s">
        <v>914</v>
      </c>
    </row>
    <row r="16" spans="1:11" s="69" customFormat="1" ht="24" customHeight="1" thickTop="1" thickBot="1">
      <c r="A16" s="563" t="s">
        <v>495</v>
      </c>
      <c r="B16" s="488">
        <v>0</v>
      </c>
      <c r="C16" s="488">
        <v>6</v>
      </c>
      <c r="D16" s="488">
        <v>2</v>
      </c>
      <c r="E16" s="488">
        <v>3</v>
      </c>
      <c r="F16" s="488">
        <v>3</v>
      </c>
      <c r="G16" s="488">
        <v>8</v>
      </c>
      <c r="H16" s="488">
        <v>0</v>
      </c>
      <c r="I16" s="488">
        <v>2</v>
      </c>
      <c r="J16" s="827" t="s">
        <v>905</v>
      </c>
    </row>
    <row r="17" spans="1:10" s="69" customFormat="1" ht="24" customHeight="1" thickTop="1" thickBot="1">
      <c r="A17" s="564" t="s">
        <v>407</v>
      </c>
      <c r="B17" s="565">
        <v>11</v>
      </c>
      <c r="C17" s="565">
        <v>113</v>
      </c>
      <c r="D17" s="565">
        <v>102</v>
      </c>
      <c r="E17" s="565">
        <v>1217</v>
      </c>
      <c r="F17" s="565">
        <v>65</v>
      </c>
      <c r="G17" s="565">
        <v>508</v>
      </c>
      <c r="H17" s="565">
        <v>44</v>
      </c>
      <c r="I17" s="565">
        <v>354</v>
      </c>
      <c r="J17" s="828" t="s">
        <v>908</v>
      </c>
    </row>
    <row r="18" spans="1:10" s="69" customFormat="1" ht="24" customHeight="1" thickTop="1" thickBot="1">
      <c r="A18" s="563" t="s">
        <v>236</v>
      </c>
      <c r="B18" s="488">
        <v>18</v>
      </c>
      <c r="C18" s="488">
        <v>34</v>
      </c>
      <c r="D18" s="488">
        <v>8</v>
      </c>
      <c r="E18" s="488">
        <v>38</v>
      </c>
      <c r="F18" s="488">
        <v>11</v>
      </c>
      <c r="G18" s="488">
        <v>35</v>
      </c>
      <c r="H18" s="488">
        <v>2</v>
      </c>
      <c r="I18" s="488">
        <v>30</v>
      </c>
      <c r="J18" s="827" t="s">
        <v>911</v>
      </c>
    </row>
    <row r="19" spans="1:10" s="69" customFormat="1" ht="24" thickTop="1" thickBot="1">
      <c r="A19" s="564" t="s">
        <v>967</v>
      </c>
      <c r="B19" s="565">
        <v>0</v>
      </c>
      <c r="C19" s="565">
        <v>0</v>
      </c>
      <c r="D19" s="565">
        <v>5</v>
      </c>
      <c r="E19" s="565">
        <v>18</v>
      </c>
      <c r="F19" s="565">
        <v>11</v>
      </c>
      <c r="G19" s="565">
        <v>11</v>
      </c>
      <c r="H19" s="565">
        <v>9</v>
      </c>
      <c r="I19" s="565">
        <v>20</v>
      </c>
      <c r="J19" s="828" t="s">
        <v>968</v>
      </c>
    </row>
    <row r="20" spans="1:10" s="69" customFormat="1" ht="24" customHeight="1" thickTop="1" thickBot="1">
      <c r="A20" s="563" t="s">
        <v>309</v>
      </c>
      <c r="B20" s="488">
        <v>0</v>
      </c>
      <c r="C20" s="488">
        <v>2</v>
      </c>
      <c r="D20" s="488">
        <v>1</v>
      </c>
      <c r="E20" s="488">
        <v>1</v>
      </c>
      <c r="F20" s="488">
        <v>1</v>
      </c>
      <c r="G20" s="488">
        <v>33</v>
      </c>
      <c r="H20" s="488">
        <v>5</v>
      </c>
      <c r="I20" s="488">
        <v>16</v>
      </c>
      <c r="J20" s="827" t="s">
        <v>913</v>
      </c>
    </row>
    <row r="21" spans="1:10" ht="24" customHeight="1" thickTop="1" thickBot="1">
      <c r="A21" s="564" t="s">
        <v>235</v>
      </c>
      <c r="B21" s="565">
        <v>1</v>
      </c>
      <c r="C21" s="565">
        <v>34</v>
      </c>
      <c r="D21" s="565">
        <v>0</v>
      </c>
      <c r="E21" s="565">
        <v>46</v>
      </c>
      <c r="F21" s="565">
        <v>2</v>
      </c>
      <c r="G21" s="565">
        <v>34</v>
      </c>
      <c r="H21" s="565">
        <v>0</v>
      </c>
      <c r="I21" s="565">
        <v>29</v>
      </c>
      <c r="J21" s="828" t="s">
        <v>150</v>
      </c>
    </row>
    <row r="22" spans="1:10" ht="24" customHeight="1" thickTop="1" thickBot="1">
      <c r="A22" s="563" t="s">
        <v>740</v>
      </c>
      <c r="B22" s="488">
        <v>1</v>
      </c>
      <c r="C22" s="488">
        <v>4</v>
      </c>
      <c r="D22" s="488">
        <v>34</v>
      </c>
      <c r="E22" s="488">
        <v>101</v>
      </c>
      <c r="F22" s="488">
        <v>17</v>
      </c>
      <c r="G22" s="488">
        <v>33</v>
      </c>
      <c r="H22" s="488">
        <v>5</v>
      </c>
      <c r="I22" s="488">
        <v>8</v>
      </c>
      <c r="J22" s="827" t="s">
        <v>917</v>
      </c>
    </row>
    <row r="23" spans="1:10" ht="24" customHeight="1" thickTop="1" thickBot="1">
      <c r="A23" s="564" t="s">
        <v>918</v>
      </c>
      <c r="B23" s="565">
        <v>0</v>
      </c>
      <c r="C23" s="565">
        <v>0</v>
      </c>
      <c r="D23" s="565">
        <v>0</v>
      </c>
      <c r="E23" s="565">
        <v>0</v>
      </c>
      <c r="F23" s="565">
        <v>0</v>
      </c>
      <c r="G23" s="565">
        <v>2</v>
      </c>
      <c r="H23" s="565">
        <v>0</v>
      </c>
      <c r="I23" s="565">
        <v>0</v>
      </c>
      <c r="J23" s="828" t="s">
        <v>919</v>
      </c>
    </row>
    <row r="24" spans="1:10" ht="24" customHeight="1" thickTop="1" thickBot="1">
      <c r="A24" s="563" t="s">
        <v>234</v>
      </c>
      <c r="B24" s="488">
        <v>2</v>
      </c>
      <c r="C24" s="488">
        <v>2</v>
      </c>
      <c r="D24" s="488">
        <v>5</v>
      </c>
      <c r="E24" s="488">
        <v>19</v>
      </c>
      <c r="F24" s="488">
        <v>8</v>
      </c>
      <c r="G24" s="488">
        <v>15</v>
      </c>
      <c r="H24" s="488">
        <v>6</v>
      </c>
      <c r="I24" s="488">
        <v>15</v>
      </c>
      <c r="J24" s="827" t="s">
        <v>912</v>
      </c>
    </row>
    <row r="25" spans="1:10" ht="24" customHeight="1" thickTop="1" thickBot="1">
      <c r="A25" s="564" t="s">
        <v>1202</v>
      </c>
      <c r="B25" s="565">
        <v>0</v>
      </c>
      <c r="C25" s="565">
        <v>0</v>
      </c>
      <c r="D25" s="565">
        <v>0</v>
      </c>
      <c r="E25" s="565">
        <v>0</v>
      </c>
      <c r="F25" s="565">
        <v>1</v>
      </c>
      <c r="G25" s="565">
        <v>0</v>
      </c>
      <c r="H25" s="565">
        <v>1</v>
      </c>
      <c r="I25" s="565">
        <v>3</v>
      </c>
      <c r="J25" s="828" t="s">
        <v>1201</v>
      </c>
    </row>
    <row r="26" spans="1:10" ht="24" customHeight="1" thickTop="1">
      <c r="A26" s="566" t="s">
        <v>241</v>
      </c>
      <c r="B26" s="496">
        <v>0</v>
      </c>
      <c r="C26" s="496">
        <v>0</v>
      </c>
      <c r="D26" s="496">
        <v>9</v>
      </c>
      <c r="E26" s="844">
        <v>1</v>
      </c>
      <c r="F26" s="845">
        <v>0</v>
      </c>
      <c r="G26" s="843">
        <v>0</v>
      </c>
      <c r="H26" s="496">
        <v>0</v>
      </c>
      <c r="I26" s="496">
        <v>0</v>
      </c>
      <c r="J26" s="829" t="s">
        <v>256</v>
      </c>
    </row>
    <row r="27" spans="1:10" ht="29.25" customHeight="1">
      <c r="A27" s="639" t="s">
        <v>7</v>
      </c>
      <c r="B27" s="847">
        <f t="shared" ref="B27:G27" si="0">SUM(B9:B26)</f>
        <v>100</v>
      </c>
      <c r="C27" s="848">
        <f t="shared" si="0"/>
        <v>365</v>
      </c>
      <c r="D27" s="847">
        <f t="shared" si="0"/>
        <v>232</v>
      </c>
      <c r="E27" s="847">
        <f t="shared" si="0"/>
        <v>1638</v>
      </c>
      <c r="F27" s="847">
        <f t="shared" si="0"/>
        <v>153</v>
      </c>
      <c r="G27" s="847">
        <f t="shared" si="0"/>
        <v>851</v>
      </c>
      <c r="H27" s="847">
        <f t="shared" ref="H27:I27" si="1">SUM(H9:H26)</f>
        <v>96</v>
      </c>
      <c r="I27" s="847">
        <f t="shared" si="1"/>
        <v>680</v>
      </c>
      <c r="J27" s="830" t="s">
        <v>8</v>
      </c>
    </row>
    <row r="28" spans="1:10" ht="40.5" customHeight="1">
      <c r="B28" s="846"/>
    </row>
    <row r="29" spans="1:10" ht="40.5" customHeight="1"/>
    <row r="30" spans="1:10" ht="40.5" customHeight="1"/>
    <row r="31" spans="1:10" ht="40.5" customHeight="1"/>
    <row r="32" spans="1:10" ht="40.5" customHeight="1"/>
    <row r="33" ht="40.5" customHeight="1"/>
    <row r="34" ht="40.5" customHeight="1"/>
  </sheetData>
  <mergeCells count="10">
    <mergeCell ref="A1:J1"/>
    <mergeCell ref="A2:J2"/>
    <mergeCell ref="A3:J3"/>
    <mergeCell ref="A4:J4"/>
    <mergeCell ref="H6:I6"/>
    <mergeCell ref="J6:J8"/>
    <mergeCell ref="A6:A8"/>
    <mergeCell ref="B6:C6"/>
    <mergeCell ref="D6:E6"/>
    <mergeCell ref="F6:G6"/>
  </mergeCells>
  <printOptions horizontalCentered="1" verticalCentered="1"/>
  <pageMargins left="0" right="0" top="0" bottom="0" header="0" footer="0"/>
  <pageSetup paperSize="9" scale="88"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showGridLines="0" rightToLeft="1" view="pageBreakPreview" topLeftCell="A4" zoomScaleNormal="100" zoomScaleSheetLayoutView="100" workbookViewId="0">
      <selection activeCell="C16" sqref="C16"/>
    </sheetView>
  </sheetViews>
  <sheetFormatPr defaultColWidth="9.140625" defaultRowHeight="12.75"/>
  <cols>
    <col min="1" max="1" width="24" style="43" customWidth="1"/>
    <col min="2" max="2" width="6.85546875" style="43" customWidth="1"/>
    <col min="3" max="3" width="9.7109375" style="43" customWidth="1"/>
    <col min="4" max="4" width="10.7109375" style="43" customWidth="1"/>
    <col min="5" max="5" width="9.28515625" style="43" bestFit="1" customWidth="1"/>
    <col min="6" max="6" width="9.140625" style="43" customWidth="1"/>
    <col min="7" max="7" width="11.28515625" style="43" bestFit="1" customWidth="1"/>
    <col min="8" max="8" width="9.85546875" style="43" customWidth="1"/>
    <col min="9" max="9" width="9.140625" style="43" customWidth="1"/>
    <col min="10" max="10" width="9.7109375" style="43" customWidth="1"/>
    <col min="11" max="11" width="9.28515625" style="43" customWidth="1"/>
    <col min="12" max="12" width="9.140625" style="43" customWidth="1"/>
    <col min="13" max="13" width="8.42578125" style="43" customWidth="1"/>
    <col min="14" max="14" width="27.42578125" style="43" customWidth="1"/>
    <col min="15" max="15" width="11.28515625" style="43" bestFit="1" customWidth="1"/>
    <col min="16" max="16" width="10.28515625" style="43" bestFit="1" customWidth="1"/>
    <col min="17" max="17" width="9.140625" style="43"/>
    <col min="18" max="18" width="38.5703125" style="43" customWidth="1"/>
    <col min="19" max="27" width="10.5703125" style="43" customWidth="1"/>
    <col min="28" max="16384" width="9.140625" style="43"/>
  </cols>
  <sheetData>
    <row r="1" spans="1:17" s="54" customFormat="1" ht="23.25">
      <c r="A1" s="925" t="s">
        <v>999</v>
      </c>
      <c r="B1" s="925"/>
      <c r="C1" s="925"/>
      <c r="D1" s="925"/>
      <c r="E1" s="925"/>
      <c r="F1" s="925"/>
      <c r="G1" s="925"/>
      <c r="H1" s="925"/>
      <c r="I1" s="925"/>
      <c r="J1" s="925"/>
      <c r="K1" s="925"/>
      <c r="L1" s="925"/>
      <c r="M1" s="925"/>
      <c r="N1" s="925"/>
      <c r="O1" s="53"/>
      <c r="P1" s="43"/>
      <c r="Q1" s="101"/>
    </row>
    <row r="2" spans="1:17" s="55" customFormat="1" ht="20.25">
      <c r="A2" s="928" t="s">
        <v>1214</v>
      </c>
      <c r="B2" s="928"/>
      <c r="C2" s="928"/>
      <c r="D2" s="928"/>
      <c r="E2" s="928"/>
      <c r="F2" s="928"/>
      <c r="G2" s="928"/>
      <c r="H2" s="928"/>
      <c r="I2" s="928"/>
      <c r="J2" s="928"/>
      <c r="K2" s="928"/>
      <c r="L2" s="928"/>
      <c r="M2" s="928"/>
      <c r="N2" s="928"/>
      <c r="O2" s="53"/>
      <c r="P2" s="43"/>
      <c r="Q2" s="133"/>
    </row>
    <row r="3" spans="1:17" s="50" customFormat="1" ht="37.5" customHeight="1">
      <c r="A3" s="912" t="s">
        <v>1376</v>
      </c>
      <c r="B3" s="913"/>
      <c r="C3" s="913"/>
      <c r="D3" s="913"/>
      <c r="E3" s="913"/>
      <c r="F3" s="913"/>
      <c r="G3" s="913"/>
      <c r="H3" s="913"/>
      <c r="I3" s="913"/>
      <c r="J3" s="913"/>
      <c r="K3" s="913"/>
      <c r="L3" s="913"/>
      <c r="M3" s="913"/>
      <c r="N3" s="913"/>
      <c r="O3" s="52"/>
      <c r="P3" s="43"/>
      <c r="Q3" s="907"/>
    </row>
    <row r="4" spans="1:17" s="51" customFormat="1" ht="15.75">
      <c r="A4" s="913" t="s">
        <v>1215</v>
      </c>
      <c r="B4" s="913"/>
      <c r="C4" s="913"/>
      <c r="D4" s="913"/>
      <c r="E4" s="913"/>
      <c r="F4" s="913"/>
      <c r="G4" s="913"/>
      <c r="H4" s="913"/>
      <c r="I4" s="913"/>
      <c r="J4" s="913"/>
      <c r="K4" s="913"/>
      <c r="L4" s="913"/>
      <c r="M4" s="913"/>
      <c r="N4" s="913"/>
      <c r="O4" s="60"/>
      <c r="P4" s="43"/>
      <c r="Q4" s="907"/>
    </row>
    <row r="5" spans="1:17" s="50" customFormat="1" ht="15.75">
      <c r="A5" s="10" t="s">
        <v>1205</v>
      </c>
      <c r="B5" s="10"/>
      <c r="C5" s="80"/>
      <c r="D5" s="80"/>
      <c r="E5" s="80"/>
      <c r="F5" s="80"/>
      <c r="G5" s="80"/>
      <c r="H5" s="80"/>
      <c r="I5" s="80"/>
      <c r="J5" s="80"/>
      <c r="K5" s="80"/>
      <c r="L5" s="80"/>
      <c r="M5" s="80"/>
      <c r="N5" s="81" t="s">
        <v>1206</v>
      </c>
      <c r="O5" s="134"/>
      <c r="P5" s="43"/>
      <c r="Q5" s="43"/>
    </row>
    <row r="6" spans="1:17" s="136" customFormat="1" ht="30" customHeight="1" thickBot="1">
      <c r="A6" s="915" t="s">
        <v>754</v>
      </c>
      <c r="B6" s="929" t="s">
        <v>173</v>
      </c>
      <c r="C6" s="917" t="s">
        <v>597</v>
      </c>
      <c r="D6" s="918"/>
      <c r="E6" s="917" t="s">
        <v>643</v>
      </c>
      <c r="F6" s="918"/>
      <c r="G6" s="917" t="s">
        <v>960</v>
      </c>
      <c r="H6" s="918"/>
      <c r="I6" s="922" t="s">
        <v>1140</v>
      </c>
      <c r="J6" s="922"/>
      <c r="K6" s="922" t="s">
        <v>1213</v>
      </c>
      <c r="L6" s="922"/>
      <c r="M6" s="908" t="s">
        <v>1103</v>
      </c>
      <c r="N6" s="926" t="s">
        <v>446</v>
      </c>
      <c r="O6" s="135"/>
      <c r="P6" s="43"/>
      <c r="Q6" s="43"/>
    </row>
    <row r="7" spans="1:17" s="136" customFormat="1" ht="30" customHeight="1" thickBot="1">
      <c r="A7" s="916"/>
      <c r="B7" s="930"/>
      <c r="C7" s="680" t="s">
        <v>626</v>
      </c>
      <c r="D7" s="680" t="s">
        <v>627</v>
      </c>
      <c r="E7" s="680" t="s">
        <v>626</v>
      </c>
      <c r="F7" s="680" t="s">
        <v>627</v>
      </c>
      <c r="G7" s="680" t="s">
        <v>626</v>
      </c>
      <c r="H7" s="680" t="s">
        <v>627</v>
      </c>
      <c r="I7" s="680" t="s">
        <v>626</v>
      </c>
      <c r="J7" s="680" t="s">
        <v>627</v>
      </c>
      <c r="K7" s="680" t="s">
        <v>626</v>
      </c>
      <c r="L7" s="680" t="s">
        <v>627</v>
      </c>
      <c r="M7" s="909"/>
      <c r="N7" s="927"/>
      <c r="P7" s="277"/>
      <c r="Q7" s="43"/>
    </row>
    <row r="8" spans="1:17" s="50" customFormat="1" ht="22.5" customHeight="1" thickBot="1">
      <c r="A8" s="920" t="s">
        <v>772</v>
      </c>
      <c r="B8" s="654" t="s">
        <v>172</v>
      </c>
      <c r="C8" s="300">
        <v>3891</v>
      </c>
      <c r="D8" s="300">
        <v>4415</v>
      </c>
      <c r="E8" s="300">
        <v>4097</v>
      </c>
      <c r="F8" s="300">
        <v>4601</v>
      </c>
      <c r="G8" s="300">
        <v>4221</v>
      </c>
      <c r="H8" s="300">
        <v>4772</v>
      </c>
      <c r="I8" s="308">
        <v>4259</v>
      </c>
      <c r="J8" s="308">
        <v>4681</v>
      </c>
      <c r="K8" s="308">
        <v>4160</v>
      </c>
      <c r="L8" s="308">
        <v>4584</v>
      </c>
      <c r="M8" s="301" t="s">
        <v>171</v>
      </c>
      <c r="N8" s="910" t="s">
        <v>1006</v>
      </c>
      <c r="P8" s="277"/>
      <c r="Q8" s="43"/>
    </row>
    <row r="9" spans="1:17" s="50" customFormat="1" ht="22.5" customHeight="1" thickBot="1">
      <c r="A9" s="914"/>
      <c r="B9" s="652" t="s">
        <v>170</v>
      </c>
      <c r="C9" s="277">
        <v>23603</v>
      </c>
      <c r="D9" s="277">
        <v>21560</v>
      </c>
      <c r="E9" s="277">
        <v>24869</v>
      </c>
      <c r="F9" s="277">
        <v>22803</v>
      </c>
      <c r="G9" s="277">
        <v>24451</v>
      </c>
      <c r="H9" s="277">
        <v>22189</v>
      </c>
      <c r="I9" s="308">
        <v>23912</v>
      </c>
      <c r="J9" s="277">
        <v>21615</v>
      </c>
      <c r="K9" s="308">
        <v>24594</v>
      </c>
      <c r="L9" s="277">
        <v>22345</v>
      </c>
      <c r="M9" s="296" t="s">
        <v>623</v>
      </c>
      <c r="N9" s="911"/>
    </row>
    <row r="10" spans="1:17" s="50" customFormat="1" ht="22.5" customHeight="1" thickBot="1">
      <c r="A10" s="921" t="s">
        <v>1005</v>
      </c>
      <c r="B10" s="655" t="s">
        <v>172</v>
      </c>
      <c r="C10" s="275">
        <v>23773</v>
      </c>
      <c r="D10" s="275">
        <v>26258</v>
      </c>
      <c r="E10" s="275">
        <v>25115</v>
      </c>
      <c r="F10" s="275">
        <v>27406</v>
      </c>
      <c r="G10" s="275">
        <v>26569</v>
      </c>
      <c r="H10" s="275">
        <v>28633</v>
      </c>
      <c r="I10" s="275">
        <v>27309</v>
      </c>
      <c r="J10" s="275">
        <v>29368</v>
      </c>
      <c r="K10" s="275">
        <v>27934</v>
      </c>
      <c r="L10" s="275">
        <v>30228</v>
      </c>
      <c r="M10" s="297" t="s">
        <v>171</v>
      </c>
      <c r="N10" s="919" t="s">
        <v>3</v>
      </c>
    </row>
    <row r="11" spans="1:17" s="50" customFormat="1" ht="22.5" customHeight="1" thickBot="1">
      <c r="A11" s="921"/>
      <c r="B11" s="655" t="s">
        <v>170</v>
      </c>
      <c r="C11" s="275">
        <v>47226</v>
      </c>
      <c r="D11" s="275">
        <v>41458</v>
      </c>
      <c r="E11" s="275">
        <v>49676</v>
      </c>
      <c r="F11" s="275">
        <v>43795</v>
      </c>
      <c r="G11" s="275">
        <v>52056</v>
      </c>
      <c r="H11" s="275">
        <v>46290</v>
      </c>
      <c r="I11" s="275">
        <v>52997</v>
      </c>
      <c r="J11" s="275">
        <v>47429</v>
      </c>
      <c r="K11" s="275">
        <v>54694</v>
      </c>
      <c r="L11" s="275">
        <v>49032</v>
      </c>
      <c r="M11" s="297" t="s">
        <v>623</v>
      </c>
      <c r="N11" s="919"/>
    </row>
    <row r="12" spans="1:17" s="50" customFormat="1" ht="22.5" customHeight="1" thickBot="1">
      <c r="A12" s="914" t="s">
        <v>1334</v>
      </c>
      <c r="B12" s="652" t="s">
        <v>172</v>
      </c>
      <c r="C12" s="277">
        <v>11831</v>
      </c>
      <c r="D12" s="277">
        <v>13010</v>
      </c>
      <c r="E12" s="277">
        <v>12899</v>
      </c>
      <c r="F12" s="277">
        <v>13945</v>
      </c>
      <c r="G12" s="277">
        <v>13254</v>
      </c>
      <c r="H12" s="277">
        <v>14420</v>
      </c>
      <c r="I12" s="277">
        <v>13493</v>
      </c>
      <c r="J12" s="277">
        <v>14827</v>
      </c>
      <c r="K12" s="277">
        <v>13963</v>
      </c>
      <c r="L12" s="277">
        <v>15157</v>
      </c>
      <c r="M12" s="296" t="s">
        <v>171</v>
      </c>
      <c r="N12" s="910" t="s">
        <v>1335</v>
      </c>
    </row>
    <row r="13" spans="1:17" s="50" customFormat="1" ht="22.5" customHeight="1" thickBot="1">
      <c r="A13" s="914"/>
      <c r="B13" s="652" t="s">
        <v>170</v>
      </c>
      <c r="C13" s="277">
        <v>15208</v>
      </c>
      <c r="D13" s="277">
        <v>13121</v>
      </c>
      <c r="E13" s="277">
        <v>16034</v>
      </c>
      <c r="F13" s="277">
        <v>13594</v>
      </c>
      <c r="G13" s="277">
        <v>16785</v>
      </c>
      <c r="H13" s="277">
        <v>14295</v>
      </c>
      <c r="I13" s="277">
        <v>17094</v>
      </c>
      <c r="J13" s="277">
        <v>14664</v>
      </c>
      <c r="K13" s="277">
        <v>18189</v>
      </c>
      <c r="L13" s="277">
        <v>15469</v>
      </c>
      <c r="M13" s="296" t="s">
        <v>623</v>
      </c>
      <c r="N13" s="911"/>
    </row>
    <row r="14" spans="1:17" s="50" customFormat="1" ht="22.5" customHeight="1" thickBot="1">
      <c r="A14" s="921" t="s">
        <v>1222</v>
      </c>
      <c r="B14" s="655" t="s">
        <v>172</v>
      </c>
      <c r="C14" s="275">
        <v>12229</v>
      </c>
      <c r="D14" s="275">
        <v>12579</v>
      </c>
      <c r="E14" s="275">
        <v>12568</v>
      </c>
      <c r="F14" s="275">
        <v>12901</v>
      </c>
      <c r="G14" s="275">
        <v>12735</v>
      </c>
      <c r="H14" s="275">
        <v>13322</v>
      </c>
      <c r="I14" s="275">
        <v>13408</v>
      </c>
      <c r="J14" s="311">
        <v>14207</v>
      </c>
      <c r="K14" s="275">
        <v>13714</v>
      </c>
      <c r="L14" s="311">
        <v>14888</v>
      </c>
      <c r="M14" s="297" t="s">
        <v>171</v>
      </c>
      <c r="N14" s="919" t="s">
        <v>1223</v>
      </c>
    </row>
    <row r="15" spans="1:17" s="50" customFormat="1" ht="22.5" customHeight="1">
      <c r="A15" s="931"/>
      <c r="B15" s="658" t="s">
        <v>170</v>
      </c>
      <c r="C15" s="302">
        <v>10037</v>
      </c>
      <c r="D15" s="302">
        <v>8435</v>
      </c>
      <c r="E15" s="302">
        <v>10774</v>
      </c>
      <c r="F15" s="302">
        <v>9213</v>
      </c>
      <c r="G15" s="302">
        <v>11844</v>
      </c>
      <c r="H15" s="302">
        <v>9964</v>
      </c>
      <c r="I15" s="302">
        <v>12081</v>
      </c>
      <c r="J15" s="311">
        <v>10225</v>
      </c>
      <c r="K15" s="302">
        <v>12943</v>
      </c>
      <c r="L15" s="311">
        <v>10764</v>
      </c>
      <c r="M15" s="303" t="s">
        <v>623</v>
      </c>
      <c r="N15" s="935"/>
    </row>
    <row r="16" spans="1:17" s="50" customFormat="1" ht="22.5" customHeight="1" thickBot="1">
      <c r="A16" s="938" t="s">
        <v>187</v>
      </c>
      <c r="B16" s="661" t="s">
        <v>172</v>
      </c>
      <c r="C16" s="184">
        <f t="shared" ref="C16:L17" si="0">SUM(C8+C10+C12+C14)</f>
        <v>51724</v>
      </c>
      <c r="D16" s="184">
        <f t="shared" si="0"/>
        <v>56262</v>
      </c>
      <c r="E16" s="184">
        <f t="shared" si="0"/>
        <v>54679</v>
      </c>
      <c r="F16" s="184">
        <f t="shared" si="0"/>
        <v>58853</v>
      </c>
      <c r="G16" s="184">
        <f t="shared" si="0"/>
        <v>56779</v>
      </c>
      <c r="H16" s="184">
        <f t="shared" si="0"/>
        <v>61147</v>
      </c>
      <c r="I16" s="184">
        <f t="shared" si="0"/>
        <v>58469</v>
      </c>
      <c r="J16" s="184">
        <f t="shared" si="0"/>
        <v>63083</v>
      </c>
      <c r="K16" s="184">
        <f t="shared" si="0"/>
        <v>59771</v>
      </c>
      <c r="L16" s="184">
        <f t="shared" si="0"/>
        <v>64857</v>
      </c>
      <c r="M16" s="59" t="s">
        <v>171</v>
      </c>
      <c r="N16" s="932" t="s">
        <v>447</v>
      </c>
    </row>
    <row r="17" spans="1:14" s="50" customFormat="1" ht="22.5" customHeight="1" thickTop="1" thickBot="1">
      <c r="A17" s="939"/>
      <c r="B17" s="662" t="s">
        <v>170</v>
      </c>
      <c r="C17" s="179">
        <f t="shared" si="0"/>
        <v>96074</v>
      </c>
      <c r="D17" s="179">
        <f t="shared" si="0"/>
        <v>84574</v>
      </c>
      <c r="E17" s="179">
        <f t="shared" si="0"/>
        <v>101353</v>
      </c>
      <c r="F17" s="179">
        <f t="shared" si="0"/>
        <v>89405</v>
      </c>
      <c r="G17" s="179">
        <f t="shared" si="0"/>
        <v>105136</v>
      </c>
      <c r="H17" s="179">
        <f t="shared" si="0"/>
        <v>92738</v>
      </c>
      <c r="I17" s="179">
        <f t="shared" si="0"/>
        <v>106084</v>
      </c>
      <c r="J17" s="179">
        <f t="shared" si="0"/>
        <v>93933</v>
      </c>
      <c r="K17" s="179">
        <f t="shared" si="0"/>
        <v>110420</v>
      </c>
      <c r="L17" s="179">
        <f t="shared" si="0"/>
        <v>97610</v>
      </c>
      <c r="M17" s="57" t="s">
        <v>623</v>
      </c>
      <c r="N17" s="933"/>
    </row>
    <row r="18" spans="1:14" s="50" customFormat="1" ht="22.5" customHeight="1" thickTop="1">
      <c r="A18" s="940"/>
      <c r="B18" s="663" t="s">
        <v>7</v>
      </c>
      <c r="C18" s="212">
        <f t="shared" ref="C18:H18" si="1">SUM(C16:C17)</f>
        <v>147798</v>
      </c>
      <c r="D18" s="212">
        <f t="shared" si="1"/>
        <v>140836</v>
      </c>
      <c r="E18" s="212">
        <f t="shared" si="1"/>
        <v>156032</v>
      </c>
      <c r="F18" s="212">
        <f t="shared" si="1"/>
        <v>148258</v>
      </c>
      <c r="G18" s="212">
        <f t="shared" si="1"/>
        <v>161915</v>
      </c>
      <c r="H18" s="212">
        <f t="shared" si="1"/>
        <v>153885</v>
      </c>
      <c r="I18" s="212">
        <f>SUM(I16:I17)</f>
        <v>164553</v>
      </c>
      <c r="J18" s="212">
        <f>SUM(J16:J17)</f>
        <v>157016</v>
      </c>
      <c r="K18" s="212">
        <f>SUM(K16:K17)</f>
        <v>170191</v>
      </c>
      <c r="L18" s="212">
        <f>SUM(L16:L17)</f>
        <v>162467</v>
      </c>
      <c r="M18" s="58" t="s">
        <v>8</v>
      </c>
      <c r="N18" s="934"/>
    </row>
    <row r="19" spans="1:14" s="50" customFormat="1" ht="22.5" customHeight="1" thickBot="1">
      <c r="A19" s="941" t="s">
        <v>188</v>
      </c>
      <c r="B19" s="664" t="s">
        <v>172</v>
      </c>
      <c r="C19" s="278">
        <v>5777</v>
      </c>
      <c r="D19" s="278">
        <v>16140</v>
      </c>
      <c r="E19" s="278">
        <v>6388</v>
      </c>
      <c r="F19" s="278">
        <v>18038</v>
      </c>
      <c r="G19" s="278">
        <v>6729</v>
      </c>
      <c r="H19" s="278">
        <v>19371</v>
      </c>
      <c r="I19" s="278">
        <v>6461</v>
      </c>
      <c r="J19" s="278">
        <v>20276</v>
      </c>
      <c r="K19" s="278">
        <v>6576</v>
      </c>
      <c r="L19" s="278">
        <v>21201</v>
      </c>
      <c r="M19" s="299" t="s">
        <v>171</v>
      </c>
      <c r="N19" s="936" t="s">
        <v>448</v>
      </c>
    </row>
    <row r="20" spans="1:14" s="50" customFormat="1" ht="22.5" customHeight="1" thickBot="1">
      <c r="A20" s="921"/>
      <c r="B20" s="655" t="s">
        <v>170</v>
      </c>
      <c r="C20" s="276">
        <v>3446</v>
      </c>
      <c r="D20" s="276">
        <v>3305</v>
      </c>
      <c r="E20" s="276">
        <v>3450</v>
      </c>
      <c r="F20" s="276">
        <v>3606</v>
      </c>
      <c r="G20" s="276">
        <v>3597</v>
      </c>
      <c r="H20" s="276">
        <v>4225</v>
      </c>
      <c r="I20" s="276">
        <v>3976</v>
      </c>
      <c r="J20" s="276">
        <v>4531</v>
      </c>
      <c r="K20" s="276">
        <v>4267</v>
      </c>
      <c r="L20" s="276">
        <v>5068</v>
      </c>
      <c r="M20" s="297" t="s">
        <v>623</v>
      </c>
      <c r="N20" s="919"/>
    </row>
    <row r="21" spans="1:14" s="50" customFormat="1" ht="22.5" customHeight="1">
      <c r="A21" s="942"/>
      <c r="B21" s="665" t="s">
        <v>7</v>
      </c>
      <c r="C21" s="279">
        <f t="shared" ref="C21:L21" si="2">SUM(C19:C20)</f>
        <v>9223</v>
      </c>
      <c r="D21" s="279">
        <f t="shared" si="2"/>
        <v>19445</v>
      </c>
      <c r="E21" s="279">
        <f t="shared" si="2"/>
        <v>9838</v>
      </c>
      <c r="F21" s="279">
        <f t="shared" si="2"/>
        <v>21644</v>
      </c>
      <c r="G21" s="279">
        <f t="shared" si="2"/>
        <v>10326</v>
      </c>
      <c r="H21" s="279">
        <f t="shared" si="2"/>
        <v>23596</v>
      </c>
      <c r="I21" s="279">
        <f t="shared" si="2"/>
        <v>10437</v>
      </c>
      <c r="J21" s="279">
        <f t="shared" si="2"/>
        <v>24807</v>
      </c>
      <c r="K21" s="279">
        <f t="shared" si="2"/>
        <v>10843</v>
      </c>
      <c r="L21" s="279">
        <f t="shared" si="2"/>
        <v>26269</v>
      </c>
      <c r="M21" s="298" t="s">
        <v>8</v>
      </c>
      <c r="N21" s="937"/>
    </row>
    <row r="22" spans="1:14">
      <c r="A22" s="669" t="s">
        <v>770</v>
      </c>
      <c r="B22" s="694"/>
      <c r="M22" s="943" t="s">
        <v>768</v>
      </c>
      <c r="N22" s="943"/>
    </row>
    <row r="23" spans="1:14">
      <c r="A23" s="669" t="s">
        <v>771</v>
      </c>
      <c r="M23" s="906" t="s">
        <v>769</v>
      </c>
      <c r="N23" s="906"/>
    </row>
    <row r="24" spans="1:14">
      <c r="A24" s="669" t="s">
        <v>1224</v>
      </c>
      <c r="M24" s="906" t="s">
        <v>1225</v>
      </c>
      <c r="N24" s="906"/>
    </row>
    <row r="25" spans="1:14">
      <c r="A25" s="669" t="s">
        <v>1226</v>
      </c>
      <c r="M25" s="906" t="s">
        <v>1227</v>
      </c>
      <c r="N25" s="906"/>
    </row>
    <row r="26" spans="1:14" ht="12.75" customHeight="1"/>
    <row r="39" spans="4:23" ht="13.5" thickBot="1"/>
    <row r="40" spans="4:23" ht="25.5">
      <c r="E40" s="656" t="str">
        <f>C6</f>
        <v>2015/2016</v>
      </c>
      <c r="F40" s="656" t="str">
        <f>E6</f>
        <v>2016/2017</v>
      </c>
      <c r="G40" s="656" t="str">
        <f>G6</f>
        <v>2017/2018</v>
      </c>
      <c r="H40" s="656" t="str">
        <f>I6</f>
        <v>2018/2019</v>
      </c>
      <c r="I40" s="656" t="str">
        <f>K6</f>
        <v>2019/2020</v>
      </c>
    </row>
    <row r="41" spans="4:23" ht="76.5">
      <c r="D41" s="102" t="s">
        <v>305</v>
      </c>
      <c r="E41" s="139">
        <f>C16+D16</f>
        <v>107986</v>
      </c>
      <c r="F41" s="139">
        <f>E16+F16</f>
        <v>113532</v>
      </c>
      <c r="G41" s="139">
        <f>G16+H16</f>
        <v>117926</v>
      </c>
      <c r="H41" s="139">
        <f>I16+J16</f>
        <v>121552</v>
      </c>
      <c r="I41" s="139">
        <f>K16+L16</f>
        <v>124628</v>
      </c>
      <c r="J41" s="648"/>
      <c r="K41" s="648"/>
      <c r="M41" s="140"/>
      <c r="S41" s="54"/>
      <c r="T41" s="54"/>
    </row>
    <row r="42" spans="4:23" ht="63.75">
      <c r="D42" s="102" t="s">
        <v>306</v>
      </c>
      <c r="E42" s="139">
        <f>C17+D17</f>
        <v>180648</v>
      </c>
      <c r="F42" s="139">
        <f>E17+F17</f>
        <v>190758</v>
      </c>
      <c r="G42" s="139">
        <f>G17+H17</f>
        <v>197874</v>
      </c>
      <c r="H42" s="139">
        <f>I17+J17</f>
        <v>200017</v>
      </c>
      <c r="I42" s="139">
        <f>K17+L17</f>
        <v>208030</v>
      </c>
      <c r="J42" s="648"/>
      <c r="K42" s="648"/>
      <c r="S42" s="55"/>
      <c r="T42" s="55"/>
    </row>
    <row r="43" spans="4:23" ht="89.25">
      <c r="D43" s="102" t="s">
        <v>304</v>
      </c>
      <c r="E43" s="139">
        <f>C19+D19</f>
        <v>21917</v>
      </c>
      <c r="F43" s="139">
        <f>E19+F19</f>
        <v>24426</v>
      </c>
      <c r="G43" s="139">
        <f>G19+H19</f>
        <v>26100</v>
      </c>
      <c r="H43" s="139">
        <f>I19+J19</f>
        <v>26737</v>
      </c>
      <c r="I43" s="139">
        <f>K19+L19</f>
        <v>27777</v>
      </c>
      <c r="J43" s="648"/>
      <c r="K43" s="648"/>
      <c r="S43" s="50"/>
      <c r="T43" s="50"/>
    </row>
    <row r="44" spans="4:23" ht="76.5">
      <c r="D44" s="102" t="s">
        <v>303</v>
      </c>
      <c r="E44" s="139">
        <f>C20+D20</f>
        <v>6751</v>
      </c>
      <c r="F44" s="139">
        <f>E20+F20</f>
        <v>7056</v>
      </c>
      <c r="G44" s="139">
        <f>G20+H20</f>
        <v>7822</v>
      </c>
      <c r="H44" s="139">
        <f>I20+J20</f>
        <v>8507</v>
      </c>
      <c r="I44" s="139">
        <f>K20+L20</f>
        <v>9335</v>
      </c>
      <c r="J44" s="648"/>
      <c r="K44" s="648"/>
      <c r="S44" s="51"/>
      <c r="T44" s="51"/>
    </row>
    <row r="45" spans="4:23">
      <c r="V45" s="50"/>
      <c r="W45" s="50"/>
    </row>
    <row r="46" spans="4:23">
      <c r="W46" s="136"/>
    </row>
    <row r="47" spans="4:23">
      <c r="W47" s="136"/>
    </row>
    <row r="48" spans="4:23" ht="13.5" thickBot="1">
      <c r="W48" s="50"/>
    </row>
    <row r="49" spans="3:22" ht="12.75" customHeight="1">
      <c r="D49" s="141"/>
      <c r="E49" s="923"/>
      <c r="F49" s="924"/>
      <c r="G49" s="656" t="str">
        <f>C6</f>
        <v>2015/2016</v>
      </c>
      <c r="H49" s="657"/>
      <c r="I49" s="656" t="str">
        <f>E6</f>
        <v>2016/2017</v>
      </c>
      <c r="J49" s="657"/>
      <c r="K49" s="656" t="str">
        <f>G6</f>
        <v>2017/2018</v>
      </c>
      <c r="L49" s="657"/>
      <c r="M49" s="656" t="str">
        <f>I6</f>
        <v>2018/2019</v>
      </c>
      <c r="N49" s="657"/>
      <c r="O49" s="656" t="str">
        <f>K6</f>
        <v>2019/2020</v>
      </c>
      <c r="P49" s="657"/>
    </row>
    <row r="50" spans="3:22" ht="51">
      <c r="E50" s="101"/>
      <c r="G50" s="101" t="s">
        <v>311</v>
      </c>
      <c r="H50" s="101" t="s">
        <v>310</v>
      </c>
      <c r="I50" s="101" t="s">
        <v>311</v>
      </c>
      <c r="J50" s="101" t="s">
        <v>310</v>
      </c>
      <c r="K50" s="101" t="s">
        <v>311</v>
      </c>
      <c r="L50" s="101" t="s">
        <v>310</v>
      </c>
      <c r="M50" s="101" t="s">
        <v>311</v>
      </c>
      <c r="N50" s="101" t="s">
        <v>310</v>
      </c>
      <c r="O50" s="101" t="s">
        <v>311</v>
      </c>
      <c r="P50" s="101" t="s">
        <v>310</v>
      </c>
    </row>
    <row r="51" spans="3:22" ht="25.5">
      <c r="F51" s="101" t="s">
        <v>312</v>
      </c>
      <c r="G51" s="292">
        <f>C18</f>
        <v>147798</v>
      </c>
      <c r="H51" s="292">
        <f>C21</f>
        <v>9223</v>
      </c>
      <c r="I51" s="292">
        <f>E18</f>
        <v>156032</v>
      </c>
      <c r="J51" s="292">
        <f>E21</f>
        <v>9838</v>
      </c>
      <c r="K51" s="292">
        <f>G18</f>
        <v>161915</v>
      </c>
      <c r="L51" s="292">
        <f>G21</f>
        <v>10326</v>
      </c>
      <c r="M51" s="292">
        <f>I18</f>
        <v>164553</v>
      </c>
      <c r="N51" s="292">
        <f>I21</f>
        <v>10437</v>
      </c>
      <c r="O51" s="292">
        <f>K18</f>
        <v>170191</v>
      </c>
      <c r="P51" s="292">
        <f>K21</f>
        <v>10843</v>
      </c>
    </row>
    <row r="52" spans="3:22" ht="25.5">
      <c r="F52" s="101" t="s">
        <v>313</v>
      </c>
      <c r="G52" s="292">
        <f>D18</f>
        <v>140836</v>
      </c>
      <c r="H52" s="292">
        <f>D21</f>
        <v>19445</v>
      </c>
      <c r="I52" s="292">
        <f>F18</f>
        <v>148258</v>
      </c>
      <c r="J52" s="292">
        <f>F21</f>
        <v>21644</v>
      </c>
      <c r="K52" s="292">
        <f>H18</f>
        <v>153885</v>
      </c>
      <c r="L52" s="292">
        <f>H21</f>
        <v>23596</v>
      </c>
      <c r="M52" s="292">
        <f>J18</f>
        <v>157016</v>
      </c>
      <c r="N52" s="292">
        <f>J21</f>
        <v>24807</v>
      </c>
      <c r="O52" s="292">
        <f>L18</f>
        <v>162467</v>
      </c>
      <c r="P52" s="292">
        <f>L21</f>
        <v>26269</v>
      </c>
    </row>
    <row r="54" spans="3:22">
      <c r="C54" s="50"/>
      <c r="D54" s="50"/>
      <c r="E54" s="50"/>
      <c r="F54" s="50"/>
      <c r="G54" s="50"/>
      <c r="H54" s="50"/>
      <c r="I54" s="50"/>
      <c r="J54" s="50"/>
      <c r="K54" s="50"/>
      <c r="L54" s="50"/>
      <c r="M54" s="50"/>
      <c r="N54" s="50"/>
      <c r="O54" s="50"/>
      <c r="P54" s="50"/>
      <c r="Q54" s="50"/>
      <c r="R54" s="50"/>
      <c r="S54" s="50"/>
      <c r="T54" s="50"/>
      <c r="U54" s="50"/>
      <c r="V54" s="50"/>
    </row>
  </sheetData>
  <mergeCells count="31">
    <mergeCell ref="E49:F49"/>
    <mergeCell ref="A1:N1"/>
    <mergeCell ref="E6:F6"/>
    <mergeCell ref="G6:H6"/>
    <mergeCell ref="K6:L6"/>
    <mergeCell ref="N6:N7"/>
    <mergeCell ref="A2:N2"/>
    <mergeCell ref="B6:B7"/>
    <mergeCell ref="A14:A15"/>
    <mergeCell ref="N16:N18"/>
    <mergeCell ref="N14:N15"/>
    <mergeCell ref="N19:N21"/>
    <mergeCell ref="A16:A18"/>
    <mergeCell ref="A19:A21"/>
    <mergeCell ref="M22:N22"/>
    <mergeCell ref="M23:N23"/>
    <mergeCell ref="M24:N24"/>
    <mergeCell ref="M25:N25"/>
    <mergeCell ref="Q3:Q4"/>
    <mergeCell ref="M6:M7"/>
    <mergeCell ref="N8:N9"/>
    <mergeCell ref="A3:N3"/>
    <mergeCell ref="A12:A13"/>
    <mergeCell ref="A4:N4"/>
    <mergeCell ref="A6:A7"/>
    <mergeCell ref="C6:D6"/>
    <mergeCell ref="N10:N11"/>
    <mergeCell ref="A8:A9"/>
    <mergeCell ref="A10:A11"/>
    <mergeCell ref="I6:J6"/>
    <mergeCell ref="N12:N13"/>
  </mergeCells>
  <printOptions horizontalCentered="1" verticalCentered="1"/>
  <pageMargins left="0" right="0" top="0" bottom="0" header="0" footer="0"/>
  <pageSetup paperSize="9" scale="9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41"/>
  <sheetViews>
    <sheetView showGridLines="0" rightToLeft="1" view="pageBreakPreview" topLeftCell="A4" zoomScaleNormal="100" zoomScaleSheetLayoutView="100" workbookViewId="0">
      <selection activeCell="H16" sqref="H16:H19"/>
    </sheetView>
  </sheetViews>
  <sheetFormatPr defaultColWidth="9.140625" defaultRowHeight="13.5"/>
  <cols>
    <col min="1" max="1" width="21" style="47" customWidth="1"/>
    <col min="2" max="2" width="8.7109375" style="43" customWidth="1"/>
    <col min="3" max="6" width="12.140625" style="65" customWidth="1"/>
    <col min="7" max="7" width="8.7109375" style="43" customWidth="1"/>
    <col min="8" max="8" width="21" style="43" customWidth="1"/>
    <col min="9" max="16384" width="9.140625" style="43"/>
  </cols>
  <sheetData>
    <row r="1" spans="1:250" s="61" customFormat="1" ht="40.5" customHeight="1">
      <c r="A1" s="952" t="s">
        <v>750</v>
      </c>
      <c r="B1" s="953"/>
      <c r="C1" s="953"/>
      <c r="D1" s="953"/>
      <c r="E1" s="953"/>
      <c r="F1" s="953"/>
      <c r="G1" s="953"/>
      <c r="H1" s="953"/>
    </row>
    <row r="2" spans="1:250" s="210" customFormat="1" ht="20.100000000000001" customHeight="1">
      <c r="A2" s="954" t="s">
        <v>1216</v>
      </c>
      <c r="B2" s="954"/>
      <c r="C2" s="954"/>
      <c r="D2" s="954"/>
      <c r="E2" s="954"/>
      <c r="F2" s="954"/>
      <c r="G2" s="954"/>
      <c r="H2" s="954"/>
      <c r="I2" s="945"/>
      <c r="J2" s="945"/>
      <c r="K2" s="945"/>
      <c r="L2" s="945"/>
      <c r="M2" s="945"/>
      <c r="N2" s="945"/>
      <c r="O2" s="945"/>
      <c r="P2" s="945"/>
      <c r="Q2" s="945"/>
      <c r="R2" s="945"/>
      <c r="S2" s="945"/>
      <c r="T2" s="945"/>
      <c r="U2" s="945"/>
      <c r="V2" s="945"/>
      <c r="W2" s="945"/>
      <c r="X2" s="945"/>
      <c r="Y2" s="945"/>
      <c r="Z2" s="945"/>
      <c r="AA2" s="945"/>
      <c r="AB2" s="945"/>
      <c r="AC2" s="945"/>
      <c r="AD2" s="945"/>
      <c r="AE2" s="945"/>
      <c r="AF2" s="945"/>
      <c r="AG2" s="945"/>
      <c r="AH2" s="945"/>
      <c r="AI2" s="945"/>
      <c r="AJ2" s="945"/>
      <c r="AK2" s="945"/>
      <c r="AL2" s="945"/>
      <c r="AM2" s="945"/>
      <c r="AN2" s="945"/>
      <c r="AO2" s="945"/>
      <c r="AP2" s="945"/>
      <c r="AQ2" s="945"/>
      <c r="AR2" s="945"/>
      <c r="AS2" s="945"/>
      <c r="AT2" s="945"/>
      <c r="AU2" s="945"/>
      <c r="AV2" s="945"/>
      <c r="AW2" s="945"/>
      <c r="AX2" s="945"/>
      <c r="AY2" s="945"/>
      <c r="AZ2" s="945"/>
      <c r="BA2" s="945"/>
      <c r="BB2" s="945"/>
      <c r="BC2" s="945"/>
      <c r="BD2" s="945"/>
      <c r="BE2" s="945"/>
      <c r="BF2" s="945"/>
      <c r="BG2" s="945"/>
      <c r="BH2" s="945"/>
      <c r="BI2" s="945"/>
      <c r="BJ2" s="945"/>
      <c r="BK2" s="945"/>
      <c r="BL2" s="945"/>
      <c r="BM2" s="945"/>
      <c r="BN2" s="945"/>
      <c r="BO2" s="945"/>
      <c r="BP2" s="945"/>
      <c r="BQ2" s="945"/>
      <c r="BR2" s="945"/>
      <c r="BS2" s="945"/>
      <c r="BT2" s="945"/>
      <c r="BU2" s="945"/>
      <c r="BV2" s="945"/>
      <c r="BW2" s="945"/>
      <c r="BX2" s="945"/>
      <c r="BY2" s="945"/>
      <c r="BZ2" s="945"/>
      <c r="CA2" s="945"/>
      <c r="CB2" s="945"/>
      <c r="CC2" s="945"/>
      <c r="CD2" s="945"/>
      <c r="CE2" s="945"/>
      <c r="CF2" s="945"/>
      <c r="CG2" s="945"/>
      <c r="CH2" s="945"/>
      <c r="CI2" s="945"/>
      <c r="CJ2" s="945"/>
      <c r="CK2" s="945"/>
      <c r="CL2" s="945"/>
      <c r="CM2" s="945"/>
      <c r="CN2" s="945"/>
      <c r="CO2" s="945"/>
      <c r="CP2" s="945"/>
      <c r="CQ2" s="945"/>
      <c r="CR2" s="945"/>
      <c r="CS2" s="945"/>
      <c r="CT2" s="945"/>
      <c r="CU2" s="945"/>
      <c r="CV2" s="945"/>
      <c r="CW2" s="945"/>
      <c r="CX2" s="945"/>
      <c r="CY2" s="945"/>
      <c r="CZ2" s="945"/>
      <c r="DA2" s="945"/>
      <c r="DB2" s="945"/>
      <c r="DC2" s="945"/>
      <c r="DD2" s="945"/>
      <c r="DE2" s="945"/>
      <c r="DF2" s="945"/>
      <c r="DG2" s="945"/>
      <c r="DH2" s="945"/>
      <c r="DI2" s="945"/>
      <c r="DJ2" s="945"/>
      <c r="DK2" s="945"/>
      <c r="DL2" s="945"/>
      <c r="DM2" s="945"/>
      <c r="DN2" s="945"/>
      <c r="DO2" s="945"/>
      <c r="DP2" s="945"/>
      <c r="DQ2" s="945"/>
      <c r="DR2" s="945"/>
      <c r="DS2" s="945"/>
      <c r="DT2" s="945"/>
      <c r="DU2" s="945"/>
      <c r="DV2" s="945"/>
      <c r="DW2" s="945"/>
      <c r="DX2" s="945"/>
      <c r="DY2" s="945"/>
      <c r="DZ2" s="945"/>
      <c r="EA2" s="945"/>
      <c r="EB2" s="945"/>
      <c r="EC2" s="945"/>
      <c r="ED2" s="945"/>
      <c r="EE2" s="945"/>
      <c r="EF2" s="945"/>
      <c r="EG2" s="945"/>
      <c r="EH2" s="945"/>
      <c r="EI2" s="945"/>
      <c r="EJ2" s="945"/>
      <c r="EK2" s="945"/>
      <c r="EL2" s="945"/>
      <c r="EM2" s="945"/>
      <c r="EN2" s="945"/>
      <c r="EO2" s="945"/>
      <c r="EP2" s="945"/>
      <c r="EQ2" s="945"/>
      <c r="ER2" s="945"/>
      <c r="ES2" s="945"/>
      <c r="ET2" s="945"/>
      <c r="EU2" s="945"/>
      <c r="EV2" s="945"/>
      <c r="EW2" s="945"/>
      <c r="EX2" s="945"/>
      <c r="EY2" s="945"/>
      <c r="EZ2" s="945"/>
      <c r="FA2" s="945"/>
      <c r="FB2" s="945"/>
      <c r="FC2" s="945"/>
      <c r="FD2" s="945"/>
      <c r="FE2" s="945"/>
      <c r="FF2" s="945"/>
      <c r="FG2" s="945"/>
      <c r="FH2" s="945"/>
      <c r="FI2" s="945"/>
      <c r="FJ2" s="945"/>
      <c r="FK2" s="945"/>
      <c r="FL2" s="945"/>
      <c r="FM2" s="945"/>
      <c r="FN2" s="945"/>
      <c r="FO2" s="945"/>
      <c r="FP2" s="945"/>
      <c r="FQ2" s="945"/>
      <c r="FR2" s="945"/>
      <c r="FS2" s="945"/>
      <c r="FT2" s="945"/>
      <c r="FU2" s="945"/>
      <c r="FV2" s="945"/>
      <c r="FW2" s="945"/>
      <c r="FX2" s="945"/>
      <c r="FY2" s="945"/>
      <c r="FZ2" s="945"/>
      <c r="GA2" s="945"/>
      <c r="GB2" s="945"/>
      <c r="GC2" s="945"/>
      <c r="GD2" s="945"/>
      <c r="GE2" s="945"/>
      <c r="GF2" s="945"/>
      <c r="GG2" s="945"/>
      <c r="GH2" s="945"/>
      <c r="GI2" s="945"/>
      <c r="GJ2" s="945"/>
      <c r="GK2" s="945"/>
      <c r="GL2" s="945"/>
      <c r="GM2" s="945"/>
      <c r="GN2" s="945"/>
      <c r="GO2" s="945"/>
      <c r="GP2" s="945"/>
      <c r="GQ2" s="945"/>
      <c r="GR2" s="945"/>
      <c r="GS2" s="945"/>
      <c r="GT2" s="945"/>
      <c r="GU2" s="945"/>
      <c r="GV2" s="945"/>
      <c r="GW2" s="945"/>
      <c r="GX2" s="945"/>
      <c r="GY2" s="945"/>
      <c r="GZ2" s="945"/>
      <c r="HA2" s="945"/>
      <c r="HB2" s="945"/>
      <c r="HC2" s="945"/>
      <c r="HD2" s="945"/>
      <c r="HE2" s="945"/>
      <c r="HF2" s="945"/>
      <c r="HG2" s="945"/>
      <c r="HH2" s="945"/>
      <c r="HI2" s="945"/>
      <c r="HJ2" s="945"/>
      <c r="HK2" s="945"/>
      <c r="HL2" s="945"/>
      <c r="HM2" s="945"/>
      <c r="HN2" s="945"/>
      <c r="HO2" s="945"/>
      <c r="HP2" s="945"/>
      <c r="HQ2" s="945"/>
      <c r="HR2" s="945"/>
      <c r="HS2" s="945"/>
      <c r="HT2" s="945"/>
      <c r="HU2" s="945"/>
      <c r="HV2" s="945"/>
      <c r="HW2" s="945"/>
      <c r="HX2" s="945"/>
      <c r="HY2" s="945"/>
      <c r="HZ2" s="945"/>
      <c r="IA2" s="945"/>
      <c r="IB2" s="945"/>
      <c r="IC2" s="945"/>
      <c r="ID2" s="945"/>
      <c r="IE2" s="945"/>
      <c r="IF2" s="945"/>
      <c r="IG2" s="945"/>
      <c r="IH2" s="945"/>
      <c r="II2" s="945"/>
      <c r="IJ2" s="945"/>
      <c r="IK2" s="945"/>
      <c r="IL2" s="945"/>
      <c r="IM2" s="945"/>
      <c r="IN2" s="945"/>
      <c r="IO2" s="945"/>
      <c r="IP2" s="945"/>
    </row>
    <row r="3" spans="1:250" s="61" customFormat="1" ht="36.75" customHeight="1">
      <c r="A3" s="962" t="s">
        <v>751</v>
      </c>
      <c r="B3" s="963"/>
      <c r="C3" s="963"/>
      <c r="D3" s="963"/>
      <c r="E3" s="963"/>
      <c r="F3" s="963"/>
      <c r="G3" s="963"/>
      <c r="H3" s="963"/>
    </row>
    <row r="4" spans="1:250" s="61" customFormat="1" ht="17.25" customHeight="1">
      <c r="A4" s="946" t="s">
        <v>1213</v>
      </c>
      <c r="B4" s="946"/>
      <c r="C4" s="946"/>
      <c r="D4" s="946"/>
      <c r="E4" s="946"/>
      <c r="F4" s="946"/>
      <c r="G4" s="946"/>
      <c r="H4" s="946"/>
      <c r="I4" s="73"/>
      <c r="J4" s="73"/>
      <c r="K4" s="73"/>
      <c r="L4" s="73"/>
      <c r="M4" s="73"/>
      <c r="N4" s="73"/>
      <c r="O4" s="73"/>
      <c r="P4" s="73"/>
      <c r="Q4" s="73"/>
      <c r="R4" s="73"/>
      <c r="S4" s="73"/>
      <c r="T4" s="73"/>
      <c r="U4" s="73"/>
      <c r="V4" s="73"/>
      <c r="W4" s="913"/>
      <c r="X4" s="913"/>
      <c r="Y4" s="913"/>
      <c r="Z4" s="913"/>
      <c r="AA4" s="913"/>
      <c r="AB4" s="913"/>
      <c r="AC4" s="913"/>
      <c r="AD4" s="913"/>
      <c r="AE4" s="913"/>
      <c r="AF4" s="913"/>
      <c r="AG4" s="913"/>
      <c r="AH4" s="913"/>
      <c r="AI4" s="913"/>
      <c r="AJ4" s="913"/>
      <c r="AK4" s="913"/>
      <c r="AL4" s="913"/>
      <c r="AM4" s="913"/>
      <c r="AN4" s="913"/>
      <c r="AO4" s="913"/>
      <c r="AP4" s="913"/>
      <c r="AQ4" s="913"/>
      <c r="AR4" s="913"/>
      <c r="AS4" s="913"/>
      <c r="AT4" s="913"/>
      <c r="AU4" s="913"/>
      <c r="AV4" s="913"/>
      <c r="AW4" s="913"/>
      <c r="AX4" s="913"/>
      <c r="AY4" s="913"/>
      <c r="AZ4" s="913"/>
      <c r="BA4" s="913"/>
      <c r="BB4" s="913"/>
      <c r="BC4" s="913"/>
      <c r="BD4" s="913"/>
      <c r="BE4" s="913"/>
      <c r="BF4" s="913"/>
      <c r="BG4" s="913"/>
      <c r="BH4" s="913"/>
      <c r="BI4" s="913"/>
      <c r="BJ4" s="913"/>
      <c r="BK4" s="913"/>
      <c r="BL4" s="913"/>
      <c r="BM4" s="913"/>
      <c r="BN4" s="913"/>
      <c r="BO4" s="913"/>
      <c r="BP4" s="913"/>
      <c r="BQ4" s="913"/>
      <c r="BR4" s="913"/>
      <c r="BS4" s="913"/>
      <c r="BT4" s="913"/>
      <c r="BU4" s="913"/>
      <c r="BV4" s="913"/>
      <c r="BW4" s="913"/>
      <c r="BX4" s="913"/>
      <c r="BY4" s="913"/>
      <c r="BZ4" s="913"/>
      <c r="CA4" s="913"/>
      <c r="CB4" s="913"/>
      <c r="CC4" s="913"/>
      <c r="CD4" s="913"/>
      <c r="CE4" s="913"/>
      <c r="CF4" s="913"/>
      <c r="CG4" s="913"/>
      <c r="CH4" s="913"/>
      <c r="CI4" s="913"/>
      <c r="CJ4" s="913"/>
      <c r="CK4" s="913"/>
      <c r="CL4" s="913"/>
      <c r="CM4" s="913"/>
      <c r="CN4" s="913"/>
      <c r="CO4" s="913"/>
      <c r="CP4" s="913"/>
      <c r="CQ4" s="913"/>
      <c r="CR4" s="913"/>
      <c r="CS4" s="913"/>
      <c r="CT4" s="913"/>
      <c r="CU4" s="913"/>
      <c r="CV4" s="913"/>
      <c r="CW4" s="913"/>
      <c r="CX4" s="913"/>
      <c r="CY4" s="913"/>
      <c r="CZ4" s="913"/>
      <c r="DA4" s="913"/>
      <c r="DB4" s="913"/>
      <c r="DC4" s="913"/>
      <c r="DD4" s="913"/>
      <c r="DE4" s="913"/>
      <c r="DF4" s="913"/>
      <c r="DG4" s="913"/>
      <c r="DH4" s="913"/>
      <c r="DI4" s="913"/>
      <c r="DJ4" s="913"/>
      <c r="DK4" s="913"/>
      <c r="DL4" s="913"/>
      <c r="DM4" s="913"/>
      <c r="DN4" s="913"/>
      <c r="DO4" s="913"/>
      <c r="DP4" s="913"/>
      <c r="DQ4" s="913"/>
      <c r="DR4" s="913"/>
      <c r="DS4" s="913"/>
      <c r="DT4" s="913"/>
      <c r="DU4" s="913"/>
      <c r="DV4" s="913"/>
      <c r="DW4" s="913"/>
      <c r="DX4" s="913"/>
      <c r="DY4" s="913"/>
      <c r="DZ4" s="913"/>
      <c r="EA4" s="913"/>
      <c r="EB4" s="913"/>
      <c r="EC4" s="913"/>
      <c r="ED4" s="913"/>
      <c r="EE4" s="913"/>
      <c r="EF4" s="913"/>
      <c r="EG4" s="913"/>
      <c r="EH4" s="913"/>
      <c r="EI4" s="913"/>
      <c r="EJ4" s="913"/>
      <c r="EK4" s="913"/>
      <c r="EL4" s="913"/>
      <c r="EM4" s="913"/>
      <c r="EN4" s="913"/>
      <c r="EO4" s="913"/>
      <c r="EP4" s="913"/>
      <c r="EQ4" s="913"/>
      <c r="ER4" s="913"/>
      <c r="ES4" s="913"/>
      <c r="ET4" s="913"/>
      <c r="EU4" s="913"/>
      <c r="EV4" s="913"/>
      <c r="EW4" s="913"/>
      <c r="EX4" s="913"/>
      <c r="EY4" s="913"/>
      <c r="EZ4" s="913"/>
      <c r="FA4" s="913"/>
      <c r="FB4" s="913"/>
      <c r="FC4" s="913"/>
      <c r="FD4" s="913"/>
      <c r="FE4" s="913"/>
      <c r="FF4" s="913"/>
      <c r="FG4" s="913"/>
      <c r="FH4" s="913"/>
      <c r="FI4" s="913"/>
      <c r="FJ4" s="913"/>
      <c r="FK4" s="913"/>
      <c r="FL4" s="913"/>
      <c r="FM4" s="913"/>
      <c r="FN4" s="913"/>
      <c r="FO4" s="913"/>
      <c r="FP4" s="913"/>
      <c r="FQ4" s="913"/>
      <c r="FR4" s="913"/>
      <c r="FS4" s="913"/>
      <c r="FT4" s="913"/>
      <c r="FU4" s="913"/>
      <c r="FV4" s="913"/>
      <c r="FW4" s="913"/>
      <c r="FX4" s="913"/>
      <c r="FY4" s="913"/>
      <c r="FZ4" s="913"/>
      <c r="GA4" s="913"/>
      <c r="GB4" s="913"/>
      <c r="GC4" s="913"/>
      <c r="GD4" s="913"/>
      <c r="GE4" s="913"/>
      <c r="GF4" s="913"/>
      <c r="GG4" s="913"/>
      <c r="GH4" s="913"/>
      <c r="GI4" s="913"/>
      <c r="GJ4" s="913"/>
      <c r="GK4" s="913"/>
      <c r="GL4" s="913"/>
      <c r="GM4" s="913"/>
      <c r="GN4" s="913"/>
      <c r="GO4" s="913"/>
      <c r="GP4" s="913"/>
      <c r="GQ4" s="913"/>
      <c r="GR4" s="913"/>
      <c r="GS4" s="913"/>
      <c r="GT4" s="913"/>
      <c r="GU4" s="913"/>
      <c r="GV4" s="913"/>
      <c r="GW4" s="913"/>
      <c r="GX4" s="913"/>
      <c r="GY4" s="913"/>
      <c r="GZ4" s="913"/>
      <c r="HA4" s="913"/>
      <c r="HB4" s="913"/>
      <c r="HC4" s="913"/>
      <c r="HD4" s="913"/>
      <c r="HE4" s="913"/>
      <c r="HF4" s="913"/>
      <c r="HG4" s="913"/>
      <c r="HH4" s="913"/>
      <c r="HI4" s="913"/>
      <c r="HJ4" s="913"/>
      <c r="HK4" s="913"/>
      <c r="HL4" s="913"/>
      <c r="HM4" s="913"/>
      <c r="HN4" s="913"/>
      <c r="HO4" s="913"/>
      <c r="HP4" s="913"/>
      <c r="HQ4" s="913"/>
      <c r="HR4" s="913"/>
      <c r="HS4" s="913"/>
      <c r="HT4" s="913"/>
      <c r="HU4" s="913"/>
      <c r="HV4" s="913"/>
      <c r="HW4" s="913"/>
      <c r="HX4" s="913"/>
      <c r="HY4" s="913"/>
      <c r="HZ4" s="913"/>
      <c r="IA4" s="913"/>
      <c r="IB4" s="913"/>
      <c r="IC4" s="913"/>
      <c r="ID4" s="913"/>
      <c r="IE4" s="913"/>
      <c r="IF4" s="913"/>
      <c r="IG4" s="913"/>
      <c r="IH4" s="913"/>
      <c r="II4" s="913"/>
      <c r="IJ4" s="913"/>
      <c r="IK4" s="913"/>
      <c r="IL4" s="913"/>
      <c r="IM4" s="913"/>
      <c r="IN4" s="913"/>
      <c r="IO4" s="913"/>
      <c r="IP4" s="913"/>
    </row>
    <row r="5" spans="1:250" s="211" customFormat="1" ht="15" customHeight="1">
      <c r="A5" s="232" t="s">
        <v>1207</v>
      </c>
      <c r="B5" s="228"/>
      <c r="C5" s="228"/>
      <c r="D5" s="228"/>
      <c r="E5" s="228"/>
      <c r="F5" s="228"/>
      <c r="G5" s="231"/>
      <c r="H5" s="233" t="s">
        <v>1208</v>
      </c>
    </row>
    <row r="6" spans="1:250" ht="25.5" customHeight="1">
      <c r="A6" s="947" t="s">
        <v>938</v>
      </c>
      <c r="B6" s="948"/>
      <c r="C6" s="304" t="s">
        <v>182</v>
      </c>
      <c r="D6" s="304" t="s">
        <v>181</v>
      </c>
      <c r="E6" s="304" t="s">
        <v>180</v>
      </c>
      <c r="F6" s="304" t="s">
        <v>7</v>
      </c>
      <c r="G6" s="958" t="s">
        <v>937</v>
      </c>
      <c r="H6" s="959"/>
    </row>
    <row r="7" spans="1:250" ht="25.5" customHeight="1">
      <c r="A7" s="949"/>
      <c r="B7" s="950"/>
      <c r="C7" s="305" t="s">
        <v>753</v>
      </c>
      <c r="D7" s="305" t="s">
        <v>752</v>
      </c>
      <c r="E7" s="305" t="s">
        <v>179</v>
      </c>
      <c r="F7" s="305" t="s">
        <v>8</v>
      </c>
      <c r="G7" s="960"/>
      <c r="H7" s="961"/>
    </row>
    <row r="8" spans="1:250" ht="20.100000000000001" customHeight="1" thickBot="1">
      <c r="A8" s="956" t="s">
        <v>1336</v>
      </c>
      <c r="B8" s="668" t="s">
        <v>178</v>
      </c>
      <c r="C8" s="272">
        <v>32</v>
      </c>
      <c r="D8" s="272">
        <v>41</v>
      </c>
      <c r="E8" s="272">
        <v>438</v>
      </c>
      <c r="F8" s="273">
        <f>SUM(C8:E8)</f>
        <v>511</v>
      </c>
      <c r="G8" s="773" t="s">
        <v>20</v>
      </c>
      <c r="H8" s="944" t="s">
        <v>763</v>
      </c>
    </row>
    <row r="9" spans="1:250" ht="20.100000000000001" customHeight="1" thickBot="1">
      <c r="A9" s="914"/>
      <c r="B9" s="652" t="s">
        <v>177</v>
      </c>
      <c r="C9" s="274">
        <v>187</v>
      </c>
      <c r="D9" s="274">
        <v>246</v>
      </c>
      <c r="E9" s="274">
        <v>3017</v>
      </c>
      <c r="F9" s="306">
        <f t="shared" ref="F9:F11" si="0">SUM(C9:E9)</f>
        <v>3450</v>
      </c>
      <c r="G9" s="770" t="s">
        <v>176</v>
      </c>
      <c r="H9" s="911"/>
    </row>
    <row r="10" spans="1:250" ht="20.100000000000001" customHeight="1" thickBot="1">
      <c r="A10" s="914"/>
      <c r="B10" s="652" t="s">
        <v>152</v>
      </c>
      <c r="C10" s="274">
        <v>4374</v>
      </c>
      <c r="D10" s="274">
        <v>5391</v>
      </c>
      <c r="E10" s="274">
        <v>45918</v>
      </c>
      <c r="F10" s="306">
        <f t="shared" si="0"/>
        <v>55683</v>
      </c>
      <c r="G10" s="770" t="s">
        <v>18</v>
      </c>
      <c r="H10" s="911"/>
    </row>
    <row r="11" spans="1:250" ht="20.100000000000001" customHeight="1" thickBot="1">
      <c r="A11" s="957"/>
      <c r="B11" s="652" t="s">
        <v>174</v>
      </c>
      <c r="C11" s="274">
        <v>453</v>
      </c>
      <c r="D11" s="274">
        <v>570</v>
      </c>
      <c r="E11" s="274">
        <v>3352</v>
      </c>
      <c r="F11" s="306">
        <f t="shared" si="0"/>
        <v>4375</v>
      </c>
      <c r="G11" s="770" t="s">
        <v>32</v>
      </c>
      <c r="H11" s="911"/>
    </row>
    <row r="12" spans="1:250" ht="20.100000000000001" customHeight="1" thickBot="1">
      <c r="A12" s="955" t="s">
        <v>1005</v>
      </c>
      <c r="B12" s="655" t="s">
        <v>178</v>
      </c>
      <c r="C12" s="275">
        <v>67</v>
      </c>
      <c r="D12" s="275">
        <v>63</v>
      </c>
      <c r="E12" s="275">
        <v>185</v>
      </c>
      <c r="F12" s="276">
        <f>SUM(C12:E12)</f>
        <v>315</v>
      </c>
      <c r="G12" s="771" t="s">
        <v>20</v>
      </c>
      <c r="H12" s="919" t="s">
        <v>299</v>
      </c>
    </row>
    <row r="13" spans="1:250" ht="20.100000000000001" customHeight="1" thickBot="1">
      <c r="A13" s="955"/>
      <c r="B13" s="655" t="s">
        <v>177</v>
      </c>
      <c r="C13" s="275">
        <v>1150</v>
      </c>
      <c r="D13" s="275">
        <v>1223</v>
      </c>
      <c r="E13" s="275">
        <v>4123</v>
      </c>
      <c r="F13" s="276">
        <f t="shared" ref="F13:F15" si="1">SUM(C13:E13)</f>
        <v>6496</v>
      </c>
      <c r="G13" s="771" t="s">
        <v>176</v>
      </c>
      <c r="H13" s="919"/>
    </row>
    <row r="14" spans="1:250" ht="20.100000000000001" customHeight="1" thickBot="1">
      <c r="A14" s="955"/>
      <c r="B14" s="655" t="s">
        <v>152</v>
      </c>
      <c r="C14" s="275">
        <v>30850</v>
      </c>
      <c r="D14" s="275">
        <v>33151</v>
      </c>
      <c r="E14" s="275">
        <v>97887</v>
      </c>
      <c r="F14" s="276">
        <f t="shared" si="1"/>
        <v>161888</v>
      </c>
      <c r="G14" s="771" t="s">
        <v>18</v>
      </c>
      <c r="H14" s="919"/>
    </row>
    <row r="15" spans="1:250" ht="20.100000000000001" customHeight="1" thickBot="1">
      <c r="A15" s="955"/>
      <c r="B15" s="655" t="s">
        <v>174</v>
      </c>
      <c r="C15" s="275">
        <v>3559</v>
      </c>
      <c r="D15" s="275">
        <v>3834</v>
      </c>
      <c r="E15" s="275">
        <v>5738</v>
      </c>
      <c r="F15" s="276">
        <f t="shared" si="1"/>
        <v>13131</v>
      </c>
      <c r="G15" s="771" t="s">
        <v>32</v>
      </c>
      <c r="H15" s="919"/>
    </row>
    <row r="16" spans="1:250" ht="20.100000000000001" customHeight="1" thickBot="1">
      <c r="A16" s="956" t="s">
        <v>463</v>
      </c>
      <c r="B16" s="668" t="s">
        <v>178</v>
      </c>
      <c r="C16" s="272">
        <v>40</v>
      </c>
      <c r="D16" s="272">
        <v>39</v>
      </c>
      <c r="E16" s="272">
        <v>110</v>
      </c>
      <c r="F16" s="273">
        <v>189</v>
      </c>
      <c r="G16" s="773" t="s">
        <v>20</v>
      </c>
      <c r="H16" s="944" t="s">
        <v>4</v>
      </c>
    </row>
    <row r="17" spans="1:12" ht="20.100000000000001" customHeight="1" thickBot="1">
      <c r="A17" s="914"/>
      <c r="B17" s="652" t="s">
        <v>177</v>
      </c>
      <c r="C17" s="274">
        <v>583</v>
      </c>
      <c r="D17" s="274">
        <v>593</v>
      </c>
      <c r="E17" s="274">
        <v>1309</v>
      </c>
      <c r="F17" s="306">
        <v>2485</v>
      </c>
      <c r="G17" s="770" t="s">
        <v>176</v>
      </c>
      <c r="H17" s="911"/>
    </row>
    <row r="18" spans="1:12" ht="20.100000000000001" customHeight="1" thickBot="1">
      <c r="A18" s="914"/>
      <c r="B18" s="652" t="s">
        <v>152</v>
      </c>
      <c r="C18" s="274">
        <v>15671</v>
      </c>
      <c r="D18" s="274">
        <v>16313</v>
      </c>
      <c r="E18" s="274">
        <v>30714</v>
      </c>
      <c r="F18" s="306">
        <v>62698</v>
      </c>
      <c r="G18" s="770" t="s">
        <v>18</v>
      </c>
      <c r="H18" s="911"/>
    </row>
    <row r="19" spans="1:12" ht="20.100000000000001" customHeight="1" thickBot="1">
      <c r="A19" s="957"/>
      <c r="B19" s="652" t="s">
        <v>174</v>
      </c>
      <c r="C19" s="274">
        <v>1657</v>
      </c>
      <c r="D19" s="274">
        <v>1671</v>
      </c>
      <c r="E19" s="274">
        <v>1650</v>
      </c>
      <c r="F19" s="306">
        <v>4978</v>
      </c>
      <c r="G19" s="770" t="s">
        <v>32</v>
      </c>
      <c r="H19" s="911"/>
    </row>
    <row r="20" spans="1:12" ht="20.100000000000001" customHeight="1" thickBot="1">
      <c r="A20" s="955" t="s">
        <v>1228</v>
      </c>
      <c r="B20" s="655" t="s">
        <v>178</v>
      </c>
      <c r="C20" s="275">
        <v>1</v>
      </c>
      <c r="D20" s="275">
        <v>0</v>
      </c>
      <c r="E20" s="275">
        <v>1</v>
      </c>
      <c r="F20" s="276">
        <f>SUM(C20:E20)</f>
        <v>2</v>
      </c>
      <c r="G20" s="771" t="s">
        <v>20</v>
      </c>
      <c r="H20" s="919" t="s">
        <v>1229</v>
      </c>
    </row>
    <row r="21" spans="1:12" ht="20.100000000000001" customHeight="1" thickBot="1">
      <c r="A21" s="955"/>
      <c r="B21" s="655" t="s">
        <v>177</v>
      </c>
      <c r="C21" s="275">
        <v>4</v>
      </c>
      <c r="D21" s="275">
        <v>0</v>
      </c>
      <c r="E21" s="275">
        <v>2</v>
      </c>
      <c r="F21" s="276">
        <f t="shared" ref="F21:F23" si="2">SUM(C21:E21)</f>
        <v>6</v>
      </c>
      <c r="G21" s="771" t="s">
        <v>176</v>
      </c>
      <c r="H21" s="919"/>
    </row>
    <row r="22" spans="1:12" ht="20.100000000000001" customHeight="1" thickBot="1">
      <c r="A22" s="955"/>
      <c r="B22" s="655" t="s">
        <v>152</v>
      </c>
      <c r="C22" s="275">
        <v>59</v>
      </c>
      <c r="D22" s="275">
        <v>0</v>
      </c>
      <c r="E22" s="275">
        <v>21</v>
      </c>
      <c r="F22" s="276">
        <f t="shared" si="2"/>
        <v>80</v>
      </c>
      <c r="G22" s="771" t="s">
        <v>18</v>
      </c>
      <c r="H22" s="919"/>
    </row>
    <row r="23" spans="1:12" ht="20.100000000000001" customHeight="1" thickBot="1">
      <c r="A23" s="955"/>
      <c r="B23" s="655" t="s">
        <v>174</v>
      </c>
      <c r="C23" s="275">
        <v>22</v>
      </c>
      <c r="D23" s="275">
        <v>0</v>
      </c>
      <c r="E23" s="275">
        <v>4</v>
      </c>
      <c r="F23" s="276">
        <f t="shared" si="2"/>
        <v>26</v>
      </c>
      <c r="G23" s="771" t="s">
        <v>32</v>
      </c>
      <c r="H23" s="919"/>
    </row>
    <row r="24" spans="1:12" ht="20.100000000000001" customHeight="1" thickBot="1">
      <c r="A24" s="956" t="s">
        <v>445</v>
      </c>
      <c r="B24" s="668" t="s">
        <v>178</v>
      </c>
      <c r="C24" s="272">
        <v>38</v>
      </c>
      <c r="D24" s="272">
        <v>37</v>
      </c>
      <c r="E24" s="272">
        <v>86</v>
      </c>
      <c r="F24" s="273">
        <f>SUM(C24:E24)</f>
        <v>161</v>
      </c>
      <c r="G24" s="773" t="s">
        <v>20</v>
      </c>
      <c r="H24" s="944" t="s">
        <v>444</v>
      </c>
    </row>
    <row r="25" spans="1:12" ht="20.100000000000001" customHeight="1" thickBot="1">
      <c r="A25" s="914"/>
      <c r="B25" s="652" t="s">
        <v>177</v>
      </c>
      <c r="C25" s="274">
        <v>589</v>
      </c>
      <c r="D25" s="274">
        <v>603</v>
      </c>
      <c r="E25" s="274">
        <v>995</v>
      </c>
      <c r="F25" s="306">
        <f t="shared" ref="F25:F27" si="3">SUM(C25:E25)</f>
        <v>2187</v>
      </c>
      <c r="G25" s="770" t="s">
        <v>176</v>
      </c>
      <c r="H25" s="911"/>
    </row>
    <row r="26" spans="1:12" ht="20.100000000000001" customHeight="1" thickBot="1">
      <c r="A26" s="914"/>
      <c r="B26" s="652" t="s">
        <v>152</v>
      </c>
      <c r="C26" s="274">
        <v>14607</v>
      </c>
      <c r="D26" s="274">
        <v>15662</v>
      </c>
      <c r="E26" s="274">
        <v>20955</v>
      </c>
      <c r="F26" s="306">
        <f t="shared" si="3"/>
        <v>51224</v>
      </c>
      <c r="G26" s="770" t="s">
        <v>18</v>
      </c>
      <c r="H26" s="911"/>
    </row>
    <row r="27" spans="1:12" ht="20.100000000000001" customHeight="1" thickBot="1">
      <c r="A27" s="957"/>
      <c r="B27" s="652" t="s">
        <v>174</v>
      </c>
      <c r="C27" s="274">
        <v>1801</v>
      </c>
      <c r="D27" s="274">
        <v>1808</v>
      </c>
      <c r="E27" s="274">
        <v>1861</v>
      </c>
      <c r="F27" s="306">
        <f t="shared" si="3"/>
        <v>5470</v>
      </c>
      <c r="G27" s="770" t="s">
        <v>32</v>
      </c>
      <c r="H27" s="911"/>
    </row>
    <row r="28" spans="1:12" ht="20.100000000000001" customHeight="1" thickBot="1">
      <c r="A28" s="955" t="s">
        <v>338</v>
      </c>
      <c r="B28" s="655" t="s">
        <v>178</v>
      </c>
      <c r="C28" s="275">
        <v>4</v>
      </c>
      <c r="D28" s="275">
        <v>1</v>
      </c>
      <c r="E28" s="275">
        <v>1</v>
      </c>
      <c r="F28" s="276">
        <f>SUM(C28:E28)</f>
        <v>6</v>
      </c>
      <c r="G28" s="771" t="s">
        <v>20</v>
      </c>
      <c r="H28" s="919" t="s">
        <v>757</v>
      </c>
    </row>
    <row r="29" spans="1:12" ht="20.100000000000001" customHeight="1" thickBot="1">
      <c r="A29" s="955"/>
      <c r="B29" s="655" t="s">
        <v>177</v>
      </c>
      <c r="C29" s="275">
        <v>50</v>
      </c>
      <c r="D29" s="275">
        <v>6</v>
      </c>
      <c r="E29" s="275">
        <v>1</v>
      </c>
      <c r="F29" s="276">
        <f t="shared" ref="F29:F31" si="4">SUM(C29:E29)</f>
        <v>57</v>
      </c>
      <c r="G29" s="771" t="s">
        <v>176</v>
      </c>
      <c r="H29" s="919"/>
    </row>
    <row r="30" spans="1:12" ht="20.100000000000001" customHeight="1" thickBot="1">
      <c r="A30" s="955"/>
      <c r="B30" s="655" t="s">
        <v>152</v>
      </c>
      <c r="C30" s="275">
        <v>963</v>
      </c>
      <c r="D30" s="275">
        <v>109</v>
      </c>
      <c r="E30" s="275">
        <v>13</v>
      </c>
      <c r="F30" s="276">
        <f t="shared" si="4"/>
        <v>1085</v>
      </c>
      <c r="G30" s="771" t="s">
        <v>18</v>
      </c>
      <c r="H30" s="919"/>
      <c r="L30" s="43" t="s">
        <v>942</v>
      </c>
    </row>
    <row r="31" spans="1:12" ht="20.100000000000001" customHeight="1">
      <c r="A31" s="964"/>
      <c r="B31" s="658" t="s">
        <v>174</v>
      </c>
      <c r="C31" s="302">
        <v>150</v>
      </c>
      <c r="D31" s="302">
        <v>21</v>
      </c>
      <c r="E31" s="302">
        <v>3</v>
      </c>
      <c r="F31" s="325">
        <f t="shared" si="4"/>
        <v>174</v>
      </c>
      <c r="G31" s="772" t="s">
        <v>32</v>
      </c>
      <c r="H31" s="935"/>
      <c r="L31" s="43" t="s">
        <v>943</v>
      </c>
    </row>
    <row r="32" spans="1:12" ht="20.100000000000001" customHeight="1" thickBot="1">
      <c r="A32" s="956" t="s">
        <v>7</v>
      </c>
      <c r="B32" s="668" t="s">
        <v>178</v>
      </c>
      <c r="C32" s="273">
        <f>SUM(C8+C12+C16+C20+C24+C28)</f>
        <v>182</v>
      </c>
      <c r="D32" s="273">
        <f t="shared" ref="D32:F32" si="5">SUM(D8+D12+D16+D20+D24+D28)</f>
        <v>181</v>
      </c>
      <c r="E32" s="273">
        <f t="shared" si="5"/>
        <v>821</v>
      </c>
      <c r="F32" s="273">
        <f t="shared" si="5"/>
        <v>1184</v>
      </c>
      <c r="G32" s="773" t="s">
        <v>20</v>
      </c>
      <c r="H32" s="966" t="s">
        <v>8</v>
      </c>
    </row>
    <row r="33" spans="1:10" ht="20.100000000000001" customHeight="1" thickBot="1">
      <c r="A33" s="914"/>
      <c r="B33" s="652" t="s">
        <v>177</v>
      </c>
      <c r="C33" s="306">
        <f t="shared" ref="C33:F35" si="6">SUM(C9+C13+C17+C21+C25+C29)</f>
        <v>2563</v>
      </c>
      <c r="D33" s="306">
        <f t="shared" si="6"/>
        <v>2671</v>
      </c>
      <c r="E33" s="306">
        <f t="shared" si="6"/>
        <v>9447</v>
      </c>
      <c r="F33" s="306">
        <f t="shared" si="6"/>
        <v>14681</v>
      </c>
      <c r="G33" s="770" t="s">
        <v>176</v>
      </c>
      <c r="H33" s="967"/>
    </row>
    <row r="34" spans="1:10" ht="20.100000000000001" customHeight="1" thickBot="1">
      <c r="A34" s="914"/>
      <c r="B34" s="652" t="s">
        <v>152</v>
      </c>
      <c r="C34" s="306">
        <f t="shared" si="6"/>
        <v>66524</v>
      </c>
      <c r="D34" s="306">
        <f t="shared" si="6"/>
        <v>70626</v>
      </c>
      <c r="E34" s="306">
        <f t="shared" si="6"/>
        <v>195508</v>
      </c>
      <c r="F34" s="306">
        <f t="shared" si="6"/>
        <v>332658</v>
      </c>
      <c r="G34" s="770" t="s">
        <v>175</v>
      </c>
      <c r="H34" s="967"/>
    </row>
    <row r="35" spans="1:10" ht="20.100000000000001" customHeight="1">
      <c r="A35" s="965"/>
      <c r="B35" s="676" t="s">
        <v>174</v>
      </c>
      <c r="C35" s="307">
        <f t="shared" si="6"/>
        <v>7642</v>
      </c>
      <c r="D35" s="307">
        <f t="shared" si="6"/>
        <v>7904</v>
      </c>
      <c r="E35" s="307">
        <f t="shared" si="6"/>
        <v>12608</v>
      </c>
      <c r="F35" s="307">
        <f t="shared" si="6"/>
        <v>28154</v>
      </c>
      <c r="G35" s="774" t="s">
        <v>32</v>
      </c>
      <c r="H35" s="968"/>
    </row>
    <row r="36" spans="1:10">
      <c r="A36" s="669" t="s">
        <v>756</v>
      </c>
      <c r="B36" s="170"/>
      <c r="C36" s="213"/>
      <c r="D36" s="213"/>
      <c r="E36" s="171"/>
      <c r="F36" s="171"/>
      <c r="G36" s="951" t="s">
        <v>755</v>
      </c>
      <c r="H36" s="951"/>
      <c r="I36" s="56"/>
      <c r="J36" s="56"/>
    </row>
    <row r="38" spans="1:10">
      <c r="C38" s="65">
        <v>182</v>
      </c>
      <c r="D38" s="65">
        <v>181</v>
      </c>
      <c r="E38" s="65">
        <v>821</v>
      </c>
      <c r="F38" s="65">
        <v>1184</v>
      </c>
    </row>
    <row r="39" spans="1:10">
      <c r="C39" s="65">
        <v>2563</v>
      </c>
      <c r="D39" s="65">
        <v>2671</v>
      </c>
      <c r="E39" s="65">
        <v>9447</v>
      </c>
      <c r="F39" s="65">
        <v>14681</v>
      </c>
    </row>
    <row r="40" spans="1:10">
      <c r="C40" s="65">
        <v>66524</v>
      </c>
      <c r="D40" s="65">
        <v>70626</v>
      </c>
      <c r="E40" s="65">
        <v>195508</v>
      </c>
      <c r="F40" s="65">
        <v>332658</v>
      </c>
    </row>
    <row r="41" spans="1:10">
      <c r="C41" s="65">
        <v>7642</v>
      </c>
      <c r="D41" s="65">
        <v>7904</v>
      </c>
      <c r="E41" s="65">
        <v>12608</v>
      </c>
      <c r="F41" s="65">
        <v>28154</v>
      </c>
    </row>
  </sheetData>
  <mergeCells count="56">
    <mergeCell ref="G36:H36"/>
    <mergeCell ref="A1:H1"/>
    <mergeCell ref="A2:H2"/>
    <mergeCell ref="H8:H11"/>
    <mergeCell ref="A12:A15"/>
    <mergeCell ref="A8:A11"/>
    <mergeCell ref="G6:H7"/>
    <mergeCell ref="A3:H3"/>
    <mergeCell ref="H12:H15"/>
    <mergeCell ref="A16:A19"/>
    <mergeCell ref="A20:A23"/>
    <mergeCell ref="A28:A31"/>
    <mergeCell ref="A24:A27"/>
    <mergeCell ref="A32:A35"/>
    <mergeCell ref="H32:H35"/>
    <mergeCell ref="W2:AJ2"/>
    <mergeCell ref="A4:H4"/>
    <mergeCell ref="W4:AJ4"/>
    <mergeCell ref="A6:B7"/>
    <mergeCell ref="I2:V2"/>
    <mergeCell ref="DC2:DP2"/>
    <mergeCell ref="DQ2:ED2"/>
    <mergeCell ref="EE2:ER2"/>
    <mergeCell ref="AK2:AX2"/>
    <mergeCell ref="AY2:BL2"/>
    <mergeCell ref="BM2:BZ2"/>
    <mergeCell ref="CA2:CN2"/>
    <mergeCell ref="CO2:DB2"/>
    <mergeCell ref="GW2:HJ2"/>
    <mergeCell ref="HK2:HX2"/>
    <mergeCell ref="HY2:IL2"/>
    <mergeCell ref="IM2:IP2"/>
    <mergeCell ref="ES2:FF2"/>
    <mergeCell ref="FG2:FT2"/>
    <mergeCell ref="FU2:GH2"/>
    <mergeCell ref="GI2:GV2"/>
    <mergeCell ref="HY4:IL4"/>
    <mergeCell ref="IM4:IP4"/>
    <mergeCell ref="FG4:FT4"/>
    <mergeCell ref="FU4:GH4"/>
    <mergeCell ref="GI4:GV4"/>
    <mergeCell ref="GW4:HJ4"/>
    <mergeCell ref="HK4:HX4"/>
    <mergeCell ref="ES4:FF4"/>
    <mergeCell ref="CO4:DB4"/>
    <mergeCell ref="DC4:DP4"/>
    <mergeCell ref="DQ4:ED4"/>
    <mergeCell ref="H28:H31"/>
    <mergeCell ref="H20:H23"/>
    <mergeCell ref="H16:H19"/>
    <mergeCell ref="AK4:AX4"/>
    <mergeCell ref="AY4:BL4"/>
    <mergeCell ref="BM4:BZ4"/>
    <mergeCell ref="CA4:CN4"/>
    <mergeCell ref="H24:H27"/>
    <mergeCell ref="EE4:ER4"/>
  </mergeCells>
  <printOptions horizontalCentered="1" verticalCentered="1"/>
  <pageMargins left="0" right="0" top="0" bottom="0" header="0" footer="0"/>
  <pageSetup paperSize="9" scale="94"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36"/>
  <sheetViews>
    <sheetView showGridLines="0" rightToLeft="1" view="pageBreakPreview" topLeftCell="A4" zoomScaleNormal="100" zoomScaleSheetLayoutView="100" workbookViewId="0">
      <selection activeCell="F9" sqref="F9"/>
    </sheetView>
  </sheetViews>
  <sheetFormatPr defaultColWidth="9.140625" defaultRowHeight="13.5"/>
  <cols>
    <col min="1" max="1" width="13.5703125" style="47" customWidth="1"/>
    <col min="2" max="2" width="8.42578125" style="43" customWidth="1"/>
    <col min="3" max="8" width="14.5703125" style="65" customWidth="1"/>
    <col min="9" max="9" width="8" style="43" customWidth="1"/>
    <col min="10" max="10" width="15.7109375" style="43" customWidth="1"/>
    <col min="11" max="16384" width="9.140625" style="43"/>
  </cols>
  <sheetData>
    <row r="1" spans="1:250" s="62" customFormat="1" ht="20.25">
      <c r="A1" s="990" t="s">
        <v>759</v>
      </c>
      <c r="B1" s="990"/>
      <c r="C1" s="990"/>
      <c r="D1" s="990"/>
      <c r="E1" s="990"/>
      <c r="F1" s="990"/>
      <c r="G1" s="990"/>
      <c r="H1" s="990"/>
      <c r="I1" s="990"/>
      <c r="J1" s="990"/>
    </row>
    <row r="2" spans="1:250" s="63" customFormat="1" ht="20.25">
      <c r="A2" s="954" t="s">
        <v>1216</v>
      </c>
      <c r="B2" s="954"/>
      <c r="C2" s="954"/>
      <c r="D2" s="954"/>
      <c r="E2" s="954"/>
      <c r="F2" s="954"/>
      <c r="G2" s="954"/>
      <c r="H2" s="954"/>
      <c r="I2" s="954"/>
      <c r="J2" s="954"/>
      <c r="K2" s="928"/>
      <c r="L2" s="928"/>
      <c r="M2" s="928"/>
      <c r="N2" s="928"/>
      <c r="O2" s="928"/>
      <c r="P2" s="928"/>
      <c r="Q2" s="928"/>
      <c r="R2" s="928"/>
      <c r="S2" s="928"/>
      <c r="T2" s="928"/>
      <c r="U2" s="928"/>
      <c r="V2" s="928"/>
      <c r="W2" s="928"/>
      <c r="X2" s="928"/>
      <c r="Y2" s="928"/>
      <c r="Z2" s="928"/>
      <c r="AA2" s="928"/>
      <c r="AB2" s="928"/>
      <c r="AC2" s="928"/>
      <c r="AD2" s="928"/>
      <c r="AE2" s="928"/>
      <c r="AF2" s="928"/>
      <c r="AG2" s="928"/>
      <c r="AH2" s="928"/>
      <c r="AI2" s="928"/>
      <c r="AJ2" s="928"/>
      <c r="AK2" s="928"/>
      <c r="AL2" s="928"/>
      <c r="AM2" s="928"/>
      <c r="AN2" s="928"/>
      <c r="AO2" s="928"/>
      <c r="AP2" s="928"/>
      <c r="AQ2" s="928"/>
      <c r="AR2" s="928"/>
      <c r="AS2" s="928"/>
      <c r="AT2" s="928"/>
      <c r="AU2" s="928"/>
      <c r="AV2" s="928"/>
      <c r="AW2" s="928"/>
      <c r="AX2" s="928"/>
      <c r="AY2" s="928"/>
      <c r="AZ2" s="928"/>
      <c r="BA2" s="928"/>
      <c r="BB2" s="928"/>
      <c r="BC2" s="928"/>
      <c r="BD2" s="928"/>
      <c r="BE2" s="928"/>
      <c r="BF2" s="928"/>
      <c r="BG2" s="928"/>
      <c r="BH2" s="928"/>
      <c r="BI2" s="928"/>
      <c r="BJ2" s="928"/>
      <c r="BK2" s="928"/>
      <c r="BL2" s="928"/>
      <c r="BM2" s="928"/>
      <c r="BN2" s="928"/>
      <c r="BO2" s="928"/>
      <c r="BP2" s="928"/>
      <c r="BQ2" s="928"/>
      <c r="BR2" s="928"/>
      <c r="BS2" s="928"/>
      <c r="BT2" s="928"/>
      <c r="BU2" s="928"/>
      <c r="BV2" s="928"/>
      <c r="BW2" s="928"/>
      <c r="BX2" s="928"/>
      <c r="BY2" s="928"/>
      <c r="BZ2" s="928"/>
      <c r="CA2" s="928"/>
      <c r="CB2" s="928"/>
      <c r="CC2" s="928"/>
      <c r="CD2" s="928"/>
      <c r="CE2" s="928"/>
      <c r="CF2" s="928"/>
      <c r="CG2" s="928"/>
      <c r="CH2" s="928"/>
      <c r="CI2" s="928"/>
      <c r="CJ2" s="928"/>
      <c r="CK2" s="928"/>
      <c r="CL2" s="928"/>
      <c r="CM2" s="928"/>
      <c r="CN2" s="928"/>
      <c r="CO2" s="928"/>
      <c r="CP2" s="928"/>
      <c r="CQ2" s="928"/>
      <c r="CR2" s="928"/>
      <c r="CS2" s="928"/>
      <c r="CT2" s="928"/>
      <c r="CU2" s="928"/>
      <c r="CV2" s="928"/>
      <c r="CW2" s="928"/>
      <c r="CX2" s="928"/>
      <c r="CY2" s="928"/>
      <c r="CZ2" s="928"/>
      <c r="DA2" s="928"/>
      <c r="DB2" s="928"/>
      <c r="DC2" s="928"/>
      <c r="DD2" s="928"/>
      <c r="DE2" s="928"/>
      <c r="DF2" s="928"/>
      <c r="DG2" s="928"/>
      <c r="DH2" s="928"/>
      <c r="DI2" s="928"/>
      <c r="DJ2" s="928"/>
      <c r="DK2" s="928"/>
      <c r="DL2" s="928"/>
      <c r="DM2" s="928"/>
      <c r="DN2" s="928"/>
      <c r="DO2" s="928"/>
      <c r="DP2" s="928"/>
      <c r="DQ2" s="928"/>
      <c r="DR2" s="928"/>
      <c r="DS2" s="928"/>
      <c r="DT2" s="928"/>
      <c r="DU2" s="928"/>
      <c r="DV2" s="928"/>
      <c r="DW2" s="928"/>
      <c r="DX2" s="928"/>
      <c r="DY2" s="928"/>
      <c r="DZ2" s="928"/>
      <c r="EA2" s="928"/>
      <c r="EB2" s="928"/>
      <c r="EC2" s="928"/>
      <c r="ED2" s="928"/>
      <c r="EE2" s="928"/>
      <c r="EF2" s="928"/>
      <c r="EG2" s="928"/>
      <c r="EH2" s="928"/>
      <c r="EI2" s="928"/>
      <c r="EJ2" s="928"/>
      <c r="EK2" s="928"/>
      <c r="EL2" s="928"/>
      <c r="EM2" s="928"/>
      <c r="EN2" s="928"/>
      <c r="EO2" s="928"/>
      <c r="EP2" s="928"/>
      <c r="EQ2" s="928"/>
      <c r="ER2" s="928"/>
      <c r="ES2" s="928"/>
      <c r="ET2" s="928"/>
      <c r="EU2" s="928"/>
      <c r="EV2" s="928"/>
      <c r="EW2" s="928"/>
      <c r="EX2" s="928"/>
      <c r="EY2" s="928"/>
      <c r="EZ2" s="928"/>
      <c r="FA2" s="928"/>
      <c r="FB2" s="928"/>
      <c r="FC2" s="928"/>
      <c r="FD2" s="928"/>
      <c r="FE2" s="928"/>
      <c r="FF2" s="928"/>
      <c r="FG2" s="928"/>
      <c r="FH2" s="928"/>
      <c r="FI2" s="928"/>
      <c r="FJ2" s="928"/>
      <c r="FK2" s="928"/>
      <c r="FL2" s="928"/>
      <c r="FM2" s="928"/>
      <c r="FN2" s="928"/>
      <c r="FO2" s="928"/>
      <c r="FP2" s="928"/>
      <c r="FQ2" s="928"/>
      <c r="FR2" s="928"/>
      <c r="FS2" s="928"/>
      <c r="FT2" s="928"/>
      <c r="FU2" s="928"/>
      <c r="FV2" s="928"/>
      <c r="FW2" s="928"/>
      <c r="FX2" s="928"/>
      <c r="FY2" s="928"/>
      <c r="FZ2" s="928"/>
      <c r="GA2" s="928"/>
      <c r="GB2" s="928"/>
      <c r="GC2" s="928"/>
      <c r="GD2" s="928"/>
      <c r="GE2" s="928"/>
      <c r="GF2" s="928"/>
      <c r="GG2" s="928"/>
      <c r="GH2" s="928"/>
      <c r="GI2" s="928"/>
      <c r="GJ2" s="928"/>
      <c r="GK2" s="928"/>
      <c r="GL2" s="928"/>
      <c r="GM2" s="928"/>
      <c r="GN2" s="928"/>
      <c r="GO2" s="928"/>
      <c r="GP2" s="928"/>
      <c r="GQ2" s="928"/>
      <c r="GR2" s="928"/>
      <c r="GS2" s="928"/>
      <c r="GT2" s="928"/>
      <c r="GU2" s="928"/>
      <c r="GV2" s="928"/>
      <c r="GW2" s="928"/>
      <c r="GX2" s="928"/>
      <c r="GY2" s="928"/>
      <c r="GZ2" s="928"/>
      <c r="HA2" s="928"/>
      <c r="HB2" s="928"/>
      <c r="HC2" s="928"/>
      <c r="HD2" s="928"/>
      <c r="HE2" s="928"/>
      <c r="HF2" s="928"/>
      <c r="HG2" s="928"/>
      <c r="HH2" s="928"/>
      <c r="HI2" s="928"/>
      <c r="HJ2" s="928"/>
      <c r="HK2" s="928"/>
      <c r="HL2" s="928"/>
      <c r="HM2" s="928"/>
      <c r="HN2" s="928"/>
      <c r="HO2" s="928"/>
      <c r="HP2" s="928"/>
      <c r="HQ2" s="928"/>
      <c r="HR2" s="928"/>
      <c r="HS2" s="928"/>
      <c r="HT2" s="928"/>
      <c r="HU2" s="928"/>
      <c r="HV2" s="928"/>
      <c r="HW2" s="928"/>
      <c r="HX2" s="928"/>
      <c r="HY2" s="928"/>
      <c r="HZ2" s="928"/>
      <c r="IA2" s="928"/>
      <c r="IB2" s="928"/>
      <c r="IC2" s="928"/>
      <c r="ID2" s="928"/>
      <c r="IE2" s="928"/>
      <c r="IF2" s="928"/>
      <c r="IG2" s="928"/>
      <c r="IH2" s="928"/>
      <c r="II2" s="928"/>
      <c r="IJ2" s="928"/>
      <c r="IK2" s="928"/>
      <c r="IL2" s="928"/>
      <c r="IM2" s="928"/>
      <c r="IN2" s="928"/>
      <c r="IO2" s="928"/>
      <c r="IP2" s="928"/>
    </row>
    <row r="3" spans="1:250" s="61" customFormat="1" ht="15.75">
      <c r="A3" s="946" t="s">
        <v>761</v>
      </c>
      <c r="B3" s="946"/>
      <c r="C3" s="946"/>
      <c r="D3" s="946"/>
      <c r="E3" s="946"/>
      <c r="F3" s="946"/>
      <c r="G3" s="946"/>
      <c r="H3" s="946"/>
      <c r="I3" s="946"/>
      <c r="J3" s="946"/>
    </row>
    <row r="4" spans="1:250" s="61" customFormat="1" ht="15.75">
      <c r="A4" s="946" t="s">
        <v>1213</v>
      </c>
      <c r="B4" s="946"/>
      <c r="C4" s="946"/>
      <c r="D4" s="946"/>
      <c r="E4" s="946"/>
      <c r="F4" s="946"/>
      <c r="G4" s="946"/>
      <c r="H4" s="946"/>
      <c r="I4" s="946"/>
      <c r="J4" s="946"/>
      <c r="K4" s="913"/>
      <c r="L4" s="913"/>
      <c r="M4" s="913"/>
      <c r="N4" s="913"/>
      <c r="O4" s="913"/>
      <c r="P4" s="913"/>
      <c r="Q4" s="913"/>
      <c r="R4" s="913"/>
      <c r="S4" s="913"/>
      <c r="T4" s="913"/>
      <c r="U4" s="913"/>
      <c r="V4" s="913"/>
      <c r="W4" s="913"/>
      <c r="X4" s="913"/>
      <c r="Y4" s="913"/>
      <c r="Z4" s="913"/>
      <c r="AA4" s="913"/>
      <c r="AB4" s="913"/>
      <c r="AC4" s="913"/>
      <c r="AD4" s="913"/>
      <c r="AE4" s="913"/>
      <c r="AF4" s="913"/>
      <c r="AG4" s="913"/>
      <c r="AH4" s="913"/>
      <c r="AI4" s="913"/>
      <c r="AJ4" s="913"/>
      <c r="AK4" s="913"/>
      <c r="AL4" s="913"/>
      <c r="AM4" s="913"/>
      <c r="AN4" s="913"/>
      <c r="AO4" s="913"/>
      <c r="AP4" s="913"/>
      <c r="AQ4" s="913"/>
      <c r="AR4" s="913"/>
      <c r="AS4" s="913"/>
      <c r="AT4" s="913"/>
      <c r="AU4" s="913"/>
      <c r="AV4" s="913"/>
      <c r="AW4" s="913"/>
      <c r="AX4" s="913"/>
      <c r="AY4" s="913"/>
      <c r="AZ4" s="913"/>
      <c r="BA4" s="913"/>
      <c r="BB4" s="913"/>
      <c r="BC4" s="913"/>
      <c r="BD4" s="913"/>
      <c r="BE4" s="913"/>
      <c r="BF4" s="913"/>
      <c r="BG4" s="913"/>
      <c r="BH4" s="913"/>
      <c r="BI4" s="913"/>
      <c r="BJ4" s="913"/>
      <c r="BK4" s="913"/>
      <c r="BL4" s="913"/>
      <c r="BM4" s="913"/>
      <c r="BN4" s="913"/>
      <c r="BO4" s="913"/>
      <c r="BP4" s="913"/>
      <c r="BQ4" s="913"/>
      <c r="BR4" s="913"/>
      <c r="BS4" s="913"/>
      <c r="BT4" s="913"/>
      <c r="BU4" s="913"/>
      <c r="BV4" s="913"/>
      <c r="BW4" s="913"/>
      <c r="BX4" s="913"/>
      <c r="BY4" s="913"/>
      <c r="BZ4" s="913"/>
      <c r="CA4" s="913"/>
      <c r="CB4" s="913"/>
      <c r="CC4" s="913"/>
      <c r="CD4" s="913"/>
      <c r="CE4" s="913"/>
      <c r="CF4" s="913"/>
      <c r="CG4" s="913"/>
      <c r="CH4" s="913"/>
      <c r="CI4" s="913"/>
      <c r="CJ4" s="913"/>
      <c r="CK4" s="913"/>
      <c r="CL4" s="913"/>
      <c r="CM4" s="913"/>
      <c r="CN4" s="913"/>
      <c r="CO4" s="913"/>
      <c r="CP4" s="913"/>
      <c r="CQ4" s="913"/>
      <c r="CR4" s="913"/>
      <c r="CS4" s="913"/>
      <c r="CT4" s="913"/>
      <c r="CU4" s="913"/>
      <c r="CV4" s="913"/>
      <c r="CW4" s="913"/>
      <c r="CX4" s="913"/>
      <c r="CY4" s="913"/>
      <c r="CZ4" s="913"/>
      <c r="DA4" s="913"/>
      <c r="DB4" s="913"/>
      <c r="DC4" s="913"/>
      <c r="DD4" s="913"/>
      <c r="DE4" s="913"/>
      <c r="DF4" s="913"/>
      <c r="DG4" s="913"/>
      <c r="DH4" s="913"/>
      <c r="DI4" s="913"/>
      <c r="DJ4" s="913"/>
      <c r="DK4" s="913"/>
      <c r="DL4" s="913"/>
      <c r="DM4" s="913"/>
      <c r="DN4" s="913"/>
      <c r="DO4" s="913"/>
      <c r="DP4" s="913"/>
      <c r="DQ4" s="913"/>
      <c r="DR4" s="913"/>
      <c r="DS4" s="913"/>
      <c r="DT4" s="913"/>
      <c r="DU4" s="913"/>
      <c r="DV4" s="913"/>
      <c r="DW4" s="913"/>
      <c r="DX4" s="913"/>
      <c r="DY4" s="913"/>
      <c r="DZ4" s="913"/>
      <c r="EA4" s="913"/>
      <c r="EB4" s="913"/>
      <c r="EC4" s="913"/>
      <c r="ED4" s="913"/>
      <c r="EE4" s="913"/>
      <c r="EF4" s="913"/>
      <c r="EG4" s="913"/>
      <c r="EH4" s="913"/>
      <c r="EI4" s="913"/>
      <c r="EJ4" s="913"/>
      <c r="EK4" s="913"/>
      <c r="EL4" s="913"/>
      <c r="EM4" s="913"/>
      <c r="EN4" s="913"/>
      <c r="EO4" s="913"/>
      <c r="EP4" s="913"/>
      <c r="EQ4" s="913"/>
      <c r="ER4" s="913"/>
      <c r="ES4" s="913"/>
      <c r="ET4" s="913"/>
      <c r="EU4" s="913"/>
      <c r="EV4" s="913"/>
      <c r="EW4" s="913"/>
      <c r="EX4" s="913"/>
      <c r="EY4" s="913"/>
      <c r="EZ4" s="913"/>
      <c r="FA4" s="913"/>
      <c r="FB4" s="913"/>
      <c r="FC4" s="913"/>
      <c r="FD4" s="913"/>
      <c r="FE4" s="913"/>
      <c r="FF4" s="913"/>
      <c r="FG4" s="913"/>
      <c r="FH4" s="913"/>
      <c r="FI4" s="913"/>
      <c r="FJ4" s="913"/>
      <c r="FK4" s="913"/>
      <c r="FL4" s="913"/>
      <c r="FM4" s="913"/>
      <c r="FN4" s="913"/>
      <c r="FO4" s="913"/>
      <c r="FP4" s="913"/>
      <c r="FQ4" s="913"/>
      <c r="FR4" s="913"/>
      <c r="FS4" s="913"/>
      <c r="FT4" s="913"/>
      <c r="FU4" s="913"/>
      <c r="FV4" s="913"/>
      <c r="FW4" s="913"/>
      <c r="FX4" s="913"/>
      <c r="FY4" s="913"/>
      <c r="FZ4" s="913"/>
      <c r="GA4" s="913"/>
      <c r="GB4" s="913"/>
      <c r="GC4" s="913"/>
      <c r="GD4" s="913"/>
      <c r="GE4" s="913"/>
      <c r="GF4" s="913"/>
      <c r="GG4" s="913"/>
      <c r="GH4" s="913"/>
      <c r="GI4" s="913"/>
      <c r="GJ4" s="913"/>
      <c r="GK4" s="913"/>
      <c r="GL4" s="913"/>
      <c r="GM4" s="913"/>
      <c r="GN4" s="913"/>
      <c r="GO4" s="913"/>
      <c r="GP4" s="913"/>
      <c r="GQ4" s="913"/>
      <c r="GR4" s="913"/>
      <c r="GS4" s="913"/>
      <c r="GT4" s="913"/>
      <c r="GU4" s="913"/>
      <c r="GV4" s="913"/>
      <c r="GW4" s="913"/>
      <c r="GX4" s="913"/>
      <c r="GY4" s="913"/>
      <c r="GZ4" s="913"/>
      <c r="HA4" s="913"/>
      <c r="HB4" s="913"/>
      <c r="HC4" s="913"/>
      <c r="HD4" s="913"/>
      <c r="HE4" s="913"/>
      <c r="HF4" s="913"/>
      <c r="HG4" s="913"/>
      <c r="HH4" s="913"/>
      <c r="HI4" s="913"/>
      <c r="HJ4" s="913"/>
      <c r="HK4" s="913"/>
      <c r="HL4" s="913"/>
      <c r="HM4" s="913"/>
      <c r="HN4" s="913"/>
      <c r="HO4" s="913"/>
      <c r="HP4" s="913"/>
      <c r="HQ4" s="913"/>
      <c r="HR4" s="913"/>
      <c r="HS4" s="913"/>
      <c r="HT4" s="913"/>
      <c r="HU4" s="913"/>
      <c r="HV4" s="913"/>
      <c r="HW4" s="913"/>
      <c r="HX4" s="913"/>
      <c r="HY4" s="913"/>
      <c r="HZ4" s="913"/>
      <c r="IA4" s="913"/>
      <c r="IB4" s="913"/>
      <c r="IC4" s="913"/>
      <c r="ID4" s="913"/>
      <c r="IE4" s="913"/>
      <c r="IF4" s="913"/>
      <c r="IG4" s="913"/>
      <c r="IH4" s="913"/>
      <c r="II4" s="913"/>
      <c r="IJ4" s="913"/>
      <c r="IK4" s="913"/>
      <c r="IL4" s="913"/>
      <c r="IM4" s="913"/>
      <c r="IN4" s="913"/>
      <c r="IO4" s="913"/>
      <c r="IP4" s="913"/>
    </row>
    <row r="5" spans="1:250" s="61" customFormat="1" ht="15" customHeight="1">
      <c r="A5" s="232" t="s">
        <v>536</v>
      </c>
      <c r="B5" s="228"/>
      <c r="C5" s="228"/>
      <c r="D5" s="228"/>
      <c r="E5" s="50"/>
      <c r="F5" s="229"/>
      <c r="G5" s="229"/>
      <c r="H5" s="229"/>
      <c r="I5" s="230"/>
      <c r="J5" s="233" t="s">
        <v>537</v>
      </c>
    </row>
    <row r="6" spans="1:250" ht="21" customHeight="1">
      <c r="A6" s="947" t="s">
        <v>758</v>
      </c>
      <c r="B6" s="947"/>
      <c r="C6" s="995" t="s">
        <v>454</v>
      </c>
      <c r="D6" s="995"/>
      <c r="E6" s="993" t="s">
        <v>1128</v>
      </c>
      <c r="F6" s="994"/>
      <c r="G6" s="995" t="s">
        <v>7</v>
      </c>
      <c r="H6" s="995"/>
      <c r="I6" s="976" t="s">
        <v>760</v>
      </c>
      <c r="J6" s="976"/>
    </row>
    <row r="7" spans="1:250" ht="21" customHeight="1">
      <c r="A7" s="988"/>
      <c r="B7" s="988"/>
      <c r="C7" s="972" t="s">
        <v>1106</v>
      </c>
      <c r="D7" s="972"/>
      <c r="E7" s="972" t="s">
        <v>1104</v>
      </c>
      <c r="F7" s="972"/>
      <c r="G7" s="972" t="s">
        <v>8</v>
      </c>
      <c r="H7" s="972"/>
      <c r="I7" s="977"/>
      <c r="J7" s="977"/>
      <c r="L7" s="43">
        <v>28171</v>
      </c>
      <c r="M7" s="43">
        <v>26296</v>
      </c>
    </row>
    <row r="8" spans="1:250" ht="21" customHeight="1">
      <c r="A8" s="988"/>
      <c r="B8" s="988"/>
      <c r="C8" s="314" t="s">
        <v>152</v>
      </c>
      <c r="D8" s="314" t="s">
        <v>126</v>
      </c>
      <c r="E8" s="314" t="s">
        <v>152</v>
      </c>
      <c r="F8" s="314" t="s">
        <v>126</v>
      </c>
      <c r="G8" s="314" t="s">
        <v>152</v>
      </c>
      <c r="H8" s="314" t="s">
        <v>126</v>
      </c>
      <c r="I8" s="977"/>
      <c r="J8" s="977"/>
    </row>
    <row r="9" spans="1:250" ht="21" customHeight="1">
      <c r="A9" s="989"/>
      <c r="B9" s="989"/>
      <c r="C9" s="315" t="s">
        <v>18</v>
      </c>
      <c r="D9" s="316" t="s">
        <v>32</v>
      </c>
      <c r="E9" s="316" t="s">
        <v>18</v>
      </c>
      <c r="F9" s="316" t="s">
        <v>32</v>
      </c>
      <c r="G9" s="316" t="s">
        <v>18</v>
      </c>
      <c r="H9" s="316" t="s">
        <v>32</v>
      </c>
      <c r="I9" s="978"/>
      <c r="J9" s="978"/>
    </row>
    <row r="10" spans="1:250" ht="27.75" customHeight="1" thickBot="1">
      <c r="A10" s="986" t="s">
        <v>1337</v>
      </c>
      <c r="B10" s="668" t="s">
        <v>9</v>
      </c>
      <c r="C10" s="308">
        <v>4160</v>
      </c>
      <c r="D10" s="308">
        <v>0</v>
      </c>
      <c r="E10" s="308">
        <v>24594</v>
      </c>
      <c r="F10" s="308">
        <v>1</v>
      </c>
      <c r="G10" s="309">
        <f>SUM(C10+E10)</f>
        <v>28754</v>
      </c>
      <c r="H10" s="309">
        <f>SUM(D10+F10)</f>
        <v>1</v>
      </c>
      <c r="I10" s="667" t="s">
        <v>532</v>
      </c>
      <c r="J10" s="991" t="s">
        <v>1340</v>
      </c>
    </row>
    <row r="11" spans="1:250" ht="27.75" customHeight="1" thickBot="1">
      <c r="A11" s="987"/>
      <c r="B11" s="652" t="s">
        <v>531</v>
      </c>
      <c r="C11" s="277">
        <v>4584</v>
      </c>
      <c r="D11" s="277">
        <v>949</v>
      </c>
      <c r="E11" s="277">
        <v>22345</v>
      </c>
      <c r="F11" s="277">
        <v>3425</v>
      </c>
      <c r="G11" s="310">
        <f t="shared" ref="G11:H17" si="0">SUM(C11+E11)</f>
        <v>26929</v>
      </c>
      <c r="H11" s="310">
        <f t="shared" si="0"/>
        <v>4374</v>
      </c>
      <c r="I11" s="650" t="s">
        <v>533</v>
      </c>
      <c r="J11" s="992"/>
    </row>
    <row r="12" spans="1:250" ht="27.75" customHeight="1" thickBot="1">
      <c r="A12" s="921" t="s">
        <v>1005</v>
      </c>
      <c r="B12" s="655" t="s">
        <v>9</v>
      </c>
      <c r="C12" s="275">
        <v>27934</v>
      </c>
      <c r="D12" s="275">
        <v>950</v>
      </c>
      <c r="E12" s="275">
        <v>54694</v>
      </c>
      <c r="F12" s="275">
        <v>2102</v>
      </c>
      <c r="G12" s="276">
        <f t="shared" si="0"/>
        <v>82628</v>
      </c>
      <c r="H12" s="276">
        <f t="shared" si="0"/>
        <v>3052</v>
      </c>
      <c r="I12" s="653" t="s">
        <v>532</v>
      </c>
      <c r="J12" s="919" t="s">
        <v>3</v>
      </c>
    </row>
    <row r="13" spans="1:250" ht="27.75" customHeight="1" thickBot="1">
      <c r="A13" s="985"/>
      <c r="B13" s="655" t="s">
        <v>531</v>
      </c>
      <c r="C13" s="275">
        <v>30228</v>
      </c>
      <c r="D13" s="275">
        <v>6058</v>
      </c>
      <c r="E13" s="275">
        <v>49032</v>
      </c>
      <c r="F13" s="275">
        <v>4021</v>
      </c>
      <c r="G13" s="276">
        <f t="shared" si="0"/>
        <v>79260</v>
      </c>
      <c r="H13" s="276">
        <f t="shared" si="0"/>
        <v>10079</v>
      </c>
      <c r="I13" s="653" t="s">
        <v>533</v>
      </c>
      <c r="J13" s="919"/>
    </row>
    <row r="14" spans="1:250" ht="27.75" customHeight="1" thickBot="1">
      <c r="A14" s="979" t="s">
        <v>1338</v>
      </c>
      <c r="B14" s="652" t="s">
        <v>9</v>
      </c>
      <c r="C14" s="277">
        <v>13963</v>
      </c>
      <c r="D14" s="277">
        <v>1551</v>
      </c>
      <c r="E14" s="277">
        <v>18189</v>
      </c>
      <c r="F14" s="277">
        <v>615</v>
      </c>
      <c r="G14" s="310">
        <f t="shared" si="0"/>
        <v>32152</v>
      </c>
      <c r="H14" s="310">
        <f t="shared" si="0"/>
        <v>2166</v>
      </c>
      <c r="I14" s="650" t="s">
        <v>532</v>
      </c>
      <c r="J14" s="980" t="s">
        <v>1341</v>
      </c>
    </row>
    <row r="15" spans="1:250" ht="27.75" customHeight="1" thickBot="1">
      <c r="A15" s="979"/>
      <c r="B15" s="652" t="s">
        <v>531</v>
      </c>
      <c r="C15" s="277">
        <v>15157</v>
      </c>
      <c r="D15" s="277">
        <v>1590</v>
      </c>
      <c r="E15" s="277">
        <v>15469</v>
      </c>
      <c r="F15" s="277">
        <v>1248</v>
      </c>
      <c r="G15" s="310">
        <f t="shared" si="0"/>
        <v>30626</v>
      </c>
      <c r="H15" s="310">
        <f t="shared" si="0"/>
        <v>2838</v>
      </c>
      <c r="I15" s="650" t="s">
        <v>533</v>
      </c>
      <c r="J15" s="980"/>
    </row>
    <row r="16" spans="1:250" ht="27.75" customHeight="1" thickBot="1">
      <c r="A16" s="981" t="s">
        <v>1339</v>
      </c>
      <c r="B16" s="655" t="s">
        <v>9</v>
      </c>
      <c r="C16" s="275">
        <v>13714</v>
      </c>
      <c r="D16" s="275">
        <v>1774</v>
      </c>
      <c r="E16" s="275">
        <v>12943</v>
      </c>
      <c r="F16" s="275">
        <v>840</v>
      </c>
      <c r="G16" s="276">
        <f t="shared" si="0"/>
        <v>26657</v>
      </c>
      <c r="H16" s="276">
        <f t="shared" si="0"/>
        <v>2614</v>
      </c>
      <c r="I16" s="653" t="s">
        <v>532</v>
      </c>
      <c r="J16" s="983" t="s">
        <v>1342</v>
      </c>
    </row>
    <row r="17" spans="1:18" ht="27.75" customHeight="1">
      <c r="A17" s="982"/>
      <c r="B17" s="665" t="s">
        <v>531</v>
      </c>
      <c r="C17" s="311">
        <v>14888</v>
      </c>
      <c r="D17" s="311">
        <v>1750</v>
      </c>
      <c r="E17" s="311">
        <v>10764</v>
      </c>
      <c r="F17" s="311">
        <v>1280</v>
      </c>
      <c r="G17" s="279">
        <f t="shared" si="0"/>
        <v>25652</v>
      </c>
      <c r="H17" s="279">
        <f t="shared" si="0"/>
        <v>3030</v>
      </c>
      <c r="I17" s="660" t="s">
        <v>533</v>
      </c>
      <c r="J17" s="984"/>
    </row>
    <row r="18" spans="1:18" ht="20.100000000000001" customHeight="1" thickBot="1">
      <c r="A18" s="973" t="s">
        <v>7</v>
      </c>
      <c r="B18" s="672" t="s">
        <v>9</v>
      </c>
      <c r="C18" s="317">
        <f t="shared" ref="C18:H19" si="1">SUM(C10+C12+C14+C16)</f>
        <v>59771</v>
      </c>
      <c r="D18" s="317">
        <f t="shared" si="1"/>
        <v>4275</v>
      </c>
      <c r="E18" s="317">
        <f t="shared" si="1"/>
        <v>110420</v>
      </c>
      <c r="F18" s="317">
        <f t="shared" si="1"/>
        <v>3558</v>
      </c>
      <c r="G18" s="317">
        <f t="shared" si="1"/>
        <v>170191</v>
      </c>
      <c r="H18" s="317">
        <f t="shared" si="1"/>
        <v>7833</v>
      </c>
      <c r="I18" s="318" t="s">
        <v>532</v>
      </c>
      <c r="J18" s="969" t="s">
        <v>8</v>
      </c>
    </row>
    <row r="19" spans="1:18" ht="20.100000000000001" customHeight="1" thickTop="1" thickBot="1">
      <c r="A19" s="974"/>
      <c r="B19" s="673" t="s">
        <v>531</v>
      </c>
      <c r="C19" s="319">
        <f t="shared" si="1"/>
        <v>64857</v>
      </c>
      <c r="D19" s="319">
        <f t="shared" si="1"/>
        <v>10347</v>
      </c>
      <c r="E19" s="319">
        <f t="shared" si="1"/>
        <v>97610</v>
      </c>
      <c r="F19" s="319">
        <f t="shared" si="1"/>
        <v>9974</v>
      </c>
      <c r="G19" s="319">
        <f t="shared" si="1"/>
        <v>162467</v>
      </c>
      <c r="H19" s="319">
        <f t="shared" si="1"/>
        <v>20321</v>
      </c>
      <c r="I19" s="320" t="s">
        <v>533</v>
      </c>
      <c r="J19" s="970"/>
    </row>
    <row r="20" spans="1:18" ht="20.100000000000001" customHeight="1" thickTop="1">
      <c r="A20" s="975"/>
      <c r="B20" s="674" t="s">
        <v>7</v>
      </c>
      <c r="C20" s="321">
        <f t="shared" ref="C20:H20" si="2">C18+C19</f>
        <v>124628</v>
      </c>
      <c r="D20" s="321">
        <f t="shared" si="2"/>
        <v>14622</v>
      </c>
      <c r="E20" s="321">
        <f t="shared" si="2"/>
        <v>208030</v>
      </c>
      <c r="F20" s="321">
        <f t="shared" si="2"/>
        <v>13532</v>
      </c>
      <c r="G20" s="321">
        <f t="shared" si="2"/>
        <v>332658</v>
      </c>
      <c r="H20" s="321">
        <f t="shared" si="2"/>
        <v>28154</v>
      </c>
      <c r="I20" s="322" t="s">
        <v>8</v>
      </c>
      <c r="J20" s="971"/>
    </row>
    <row r="21" spans="1:18" ht="12.75" customHeight="1">
      <c r="A21" s="996" t="s">
        <v>770</v>
      </c>
      <c r="B21" s="996"/>
      <c r="C21" s="43"/>
      <c r="D21" s="43"/>
      <c r="E21" s="43"/>
      <c r="F21" s="43"/>
      <c r="G21" s="43"/>
      <c r="H21" s="943" t="s">
        <v>1105</v>
      </c>
      <c r="I21" s="943"/>
      <c r="J21" s="943"/>
    </row>
    <row r="22" spans="1:18" ht="12.75">
      <c r="A22" s="996" t="s">
        <v>771</v>
      </c>
      <c r="B22" s="996"/>
      <c r="H22" s="265"/>
      <c r="I22" s="906" t="s">
        <v>769</v>
      </c>
      <c r="J22" s="906"/>
      <c r="K22" s="56"/>
      <c r="L22" s="56"/>
    </row>
    <row r="23" spans="1:18" ht="12.75">
      <c r="A23" s="996" t="s">
        <v>1343</v>
      </c>
      <c r="B23" s="996"/>
      <c r="H23" s="265"/>
      <c r="I23" s="666"/>
      <c r="J23" s="666" t="s">
        <v>1230</v>
      </c>
      <c r="K23" s="56"/>
      <c r="L23" s="56"/>
    </row>
    <row r="24" spans="1:18">
      <c r="A24" s="996" t="s">
        <v>1226</v>
      </c>
      <c r="B24" s="996"/>
      <c r="C24" s="171"/>
      <c r="D24" s="171"/>
      <c r="E24" s="171"/>
      <c r="F24" s="172"/>
      <c r="G24" s="172"/>
      <c r="H24" s="906" t="s">
        <v>1227</v>
      </c>
      <c r="I24" s="906"/>
      <c r="J24" s="906"/>
      <c r="O24" s="907"/>
      <c r="P24" s="907"/>
      <c r="Q24" s="48"/>
      <c r="R24" s="48"/>
    </row>
    <row r="25" spans="1:18">
      <c r="O25" s="997"/>
      <c r="P25" s="997"/>
      <c r="Q25" s="50"/>
      <c r="R25" s="50"/>
    </row>
    <row r="26" spans="1:18" ht="13.5" customHeight="1">
      <c r="C26" s="173" t="s">
        <v>455</v>
      </c>
      <c r="D26" s="173" t="s">
        <v>184</v>
      </c>
      <c r="E26" s="173"/>
      <c r="G26" s="173"/>
      <c r="H26" s="47"/>
      <c r="I26" s="670"/>
      <c r="L26" s="48"/>
      <c r="M26" s="48"/>
      <c r="N26" s="48"/>
      <c r="O26" s="997"/>
      <c r="P26" s="997"/>
      <c r="Q26" s="50"/>
      <c r="R26" s="50"/>
    </row>
    <row r="27" spans="1:18" ht="45" customHeight="1">
      <c r="B27" s="142" t="s">
        <v>369</v>
      </c>
      <c r="C27" s="174">
        <f>C20</f>
        <v>124628</v>
      </c>
      <c r="D27" s="174">
        <f>E20</f>
        <v>208030</v>
      </c>
      <c r="J27" s="50"/>
      <c r="K27" s="50"/>
      <c r="L27" s="50"/>
      <c r="M27" s="50"/>
      <c r="N27" s="50"/>
      <c r="O27" s="50"/>
    </row>
    <row r="28" spans="1:18" ht="45" customHeight="1">
      <c r="B28" s="142" t="s">
        <v>370</v>
      </c>
      <c r="C28" s="174">
        <f>D20</f>
        <v>14622</v>
      </c>
      <c r="D28" s="174">
        <f>F20</f>
        <v>13532</v>
      </c>
      <c r="H28" s="47"/>
      <c r="J28" s="65"/>
      <c r="K28" s="65"/>
      <c r="L28" s="65"/>
      <c r="M28" s="65"/>
      <c r="N28" s="65"/>
      <c r="O28" s="65"/>
      <c r="P28" s="65"/>
    </row>
    <row r="29" spans="1:18">
      <c r="B29" s="64"/>
      <c r="H29" s="47"/>
      <c r="J29" s="65"/>
      <c r="K29" s="65"/>
      <c r="L29" s="65"/>
      <c r="M29" s="65"/>
      <c r="N29" s="65"/>
      <c r="O29" s="65"/>
      <c r="P29" s="65"/>
    </row>
    <row r="30" spans="1:18">
      <c r="H30" s="47"/>
      <c r="J30" s="65"/>
      <c r="K30" s="65"/>
      <c r="L30" s="65"/>
      <c r="M30" s="65"/>
      <c r="N30" s="65"/>
      <c r="O30" s="65"/>
      <c r="P30" s="65"/>
    </row>
    <row r="31" spans="1:18">
      <c r="H31" s="47"/>
      <c r="J31" s="65"/>
      <c r="K31" s="65"/>
      <c r="L31" s="65"/>
      <c r="M31" s="65"/>
      <c r="N31" s="65"/>
      <c r="O31" s="65"/>
      <c r="P31" s="65"/>
    </row>
    <row r="32" spans="1:18">
      <c r="H32" s="47"/>
      <c r="J32" s="65"/>
      <c r="K32" s="65"/>
      <c r="L32" s="65"/>
      <c r="M32" s="65"/>
      <c r="N32" s="65"/>
      <c r="O32" s="65"/>
      <c r="P32" s="65"/>
    </row>
    <row r="33" spans="8:16">
      <c r="H33" s="47"/>
      <c r="I33" s="998"/>
      <c r="J33" s="997"/>
      <c r="K33" s="997"/>
      <c r="L33" s="671"/>
      <c r="M33" s="671"/>
      <c r="N33" s="997"/>
      <c r="O33" s="997"/>
      <c r="P33" s="65"/>
    </row>
    <row r="34" spans="8:16">
      <c r="H34" s="47"/>
      <c r="I34" s="998"/>
      <c r="J34" s="48"/>
      <c r="K34" s="48"/>
      <c r="L34" s="48"/>
      <c r="M34" s="48"/>
      <c r="N34" s="48"/>
      <c r="O34" s="48"/>
      <c r="P34" s="65"/>
    </row>
    <row r="35" spans="8:16" ht="15.75">
      <c r="H35" s="47"/>
      <c r="I35" s="175"/>
      <c r="J35" s="65"/>
      <c r="K35" s="65"/>
      <c r="L35" s="65"/>
      <c r="M35" s="65"/>
      <c r="N35" s="65"/>
      <c r="O35" s="65"/>
      <c r="P35" s="65"/>
    </row>
    <row r="36" spans="8:16" ht="63" customHeight="1">
      <c r="H36" s="47"/>
      <c r="I36" s="175"/>
      <c r="J36" s="65"/>
      <c r="K36" s="65"/>
      <c r="L36" s="65"/>
      <c r="M36" s="65"/>
      <c r="N36" s="65"/>
      <c r="O36" s="65"/>
      <c r="P36" s="65"/>
    </row>
  </sheetData>
  <mergeCells count="71">
    <mergeCell ref="A24:B24"/>
    <mergeCell ref="H24:J24"/>
    <mergeCell ref="O26:P26"/>
    <mergeCell ref="I33:I34"/>
    <mergeCell ref="J33:K33"/>
    <mergeCell ref="N33:O33"/>
    <mergeCell ref="O24:P24"/>
    <mergeCell ref="O25:P25"/>
    <mergeCell ref="I22:J22"/>
    <mergeCell ref="H21:J21"/>
    <mergeCell ref="A22:B22"/>
    <mergeCell ref="A21:B21"/>
    <mergeCell ref="A23:B23"/>
    <mergeCell ref="A10:A11"/>
    <mergeCell ref="A6:B9"/>
    <mergeCell ref="A1:J1"/>
    <mergeCell ref="A2:J2"/>
    <mergeCell ref="J10:J11"/>
    <mergeCell ref="E6:F6"/>
    <mergeCell ref="G6:H6"/>
    <mergeCell ref="C7:D7"/>
    <mergeCell ref="E7:F7"/>
    <mergeCell ref="C6:D6"/>
    <mergeCell ref="J18:J20"/>
    <mergeCell ref="J12:J13"/>
    <mergeCell ref="G7:H7"/>
    <mergeCell ref="CA2:CN2"/>
    <mergeCell ref="A3:J3"/>
    <mergeCell ref="A4:J4"/>
    <mergeCell ref="K4:V4"/>
    <mergeCell ref="W4:AJ4"/>
    <mergeCell ref="A18:A20"/>
    <mergeCell ref="I6:J9"/>
    <mergeCell ref="A14:A15"/>
    <mergeCell ref="J14:J15"/>
    <mergeCell ref="A16:A17"/>
    <mergeCell ref="J16:J17"/>
    <mergeCell ref="A12:A13"/>
    <mergeCell ref="W2:AJ2"/>
    <mergeCell ref="AK2:AX2"/>
    <mergeCell ref="AY2:BL2"/>
    <mergeCell ref="BM2:BZ2"/>
    <mergeCell ref="K2:V2"/>
    <mergeCell ref="IM2:IP2"/>
    <mergeCell ref="HY2:IL2"/>
    <mergeCell ref="GI2:GV2"/>
    <mergeCell ref="GW2:HJ2"/>
    <mergeCell ref="HK2:HX2"/>
    <mergeCell ref="ES4:FF4"/>
    <mergeCell ref="ES2:FF2"/>
    <mergeCell ref="FG2:FT2"/>
    <mergeCell ref="FU2:GH2"/>
    <mergeCell ref="AK4:AX4"/>
    <mergeCell ref="AY4:BL4"/>
    <mergeCell ref="BM4:BZ4"/>
    <mergeCell ref="CA4:CN4"/>
    <mergeCell ref="DC4:DP4"/>
    <mergeCell ref="CO4:DB4"/>
    <mergeCell ref="DQ4:ED4"/>
    <mergeCell ref="CO2:DB2"/>
    <mergeCell ref="DC2:DP2"/>
    <mergeCell ref="DQ2:ED2"/>
    <mergeCell ref="EE2:ER2"/>
    <mergeCell ref="EE4:ER4"/>
    <mergeCell ref="IM4:IP4"/>
    <mergeCell ref="FG4:FT4"/>
    <mergeCell ref="FU4:GH4"/>
    <mergeCell ref="GI4:GV4"/>
    <mergeCell ref="GW4:HJ4"/>
    <mergeCell ref="HY4:IL4"/>
    <mergeCell ref="HK4:HX4"/>
  </mergeCells>
  <printOptions horizontalCentered="1" verticalCentered="1"/>
  <pageMargins left="0" right="0" top="0" bottom="0" header="0" footer="0"/>
  <pageSetup paperSize="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35"/>
  <sheetViews>
    <sheetView showGridLines="0" rightToLeft="1" view="pageBreakPreview" topLeftCell="A7" zoomScaleNormal="100" zoomScaleSheetLayoutView="100" workbookViewId="0">
      <selection activeCell="A23" sqref="A23:B23"/>
    </sheetView>
  </sheetViews>
  <sheetFormatPr defaultColWidth="9.140625" defaultRowHeight="13.5"/>
  <cols>
    <col min="1" max="1" width="13.5703125" style="47" customWidth="1"/>
    <col min="2" max="2" width="8.42578125" style="43" customWidth="1"/>
    <col min="3" max="8" width="13.85546875" style="65" customWidth="1"/>
    <col min="9" max="9" width="8.28515625" style="43" customWidth="1"/>
    <col min="10" max="10" width="18.85546875" style="43" customWidth="1"/>
    <col min="11" max="16384" width="9.140625" style="43"/>
  </cols>
  <sheetData>
    <row r="1" spans="1:252" s="62" customFormat="1" ht="20.25">
      <c r="A1" s="990" t="s">
        <v>765</v>
      </c>
      <c r="B1" s="990"/>
      <c r="C1" s="990"/>
      <c r="D1" s="990"/>
      <c r="E1" s="990"/>
      <c r="F1" s="990"/>
      <c r="G1" s="990"/>
      <c r="H1" s="990"/>
      <c r="I1" s="990"/>
      <c r="J1" s="990"/>
    </row>
    <row r="2" spans="1:252" s="63" customFormat="1" ht="20.25">
      <c r="A2" s="954" t="s">
        <v>1216</v>
      </c>
      <c r="B2" s="954"/>
      <c r="C2" s="954"/>
      <c r="D2" s="954"/>
      <c r="E2" s="954"/>
      <c r="F2" s="954"/>
      <c r="G2" s="954"/>
      <c r="H2" s="954"/>
      <c r="I2" s="954"/>
      <c r="J2" s="954"/>
      <c r="K2" s="928"/>
      <c r="L2" s="928"/>
      <c r="M2" s="928"/>
      <c r="N2" s="928"/>
      <c r="O2" s="928"/>
      <c r="P2" s="928"/>
      <c r="Q2" s="928"/>
      <c r="R2" s="928"/>
      <c r="S2" s="928"/>
      <c r="T2" s="928"/>
      <c r="U2" s="928"/>
      <c r="V2" s="928"/>
      <c r="W2" s="928"/>
      <c r="X2" s="928"/>
      <c r="Y2" s="928"/>
      <c r="Z2" s="928"/>
      <c r="AA2" s="928"/>
      <c r="AB2" s="928"/>
      <c r="AC2" s="928"/>
      <c r="AD2" s="928"/>
      <c r="AE2" s="928"/>
      <c r="AF2" s="928"/>
      <c r="AG2" s="928"/>
      <c r="AH2" s="928"/>
      <c r="AI2" s="928"/>
      <c r="AJ2" s="928"/>
      <c r="AK2" s="928"/>
      <c r="AL2" s="928"/>
      <c r="AM2" s="928"/>
      <c r="AN2" s="928"/>
      <c r="AO2" s="928"/>
      <c r="AP2" s="928"/>
      <c r="AQ2" s="928"/>
      <c r="AR2" s="928"/>
      <c r="AS2" s="928"/>
      <c r="AT2" s="928"/>
      <c r="AU2" s="928"/>
      <c r="AV2" s="928"/>
      <c r="AW2" s="928"/>
      <c r="AX2" s="928"/>
      <c r="AY2" s="928"/>
      <c r="AZ2" s="928"/>
      <c r="BA2" s="928"/>
      <c r="BB2" s="928"/>
      <c r="BC2" s="928"/>
      <c r="BD2" s="928"/>
      <c r="BE2" s="928"/>
      <c r="BF2" s="928"/>
      <c r="BG2" s="928"/>
      <c r="BH2" s="928"/>
      <c r="BI2" s="928"/>
      <c r="BJ2" s="928"/>
      <c r="BK2" s="928"/>
      <c r="BL2" s="928"/>
      <c r="BM2" s="928"/>
      <c r="BN2" s="928"/>
      <c r="BO2" s="928"/>
      <c r="BP2" s="928"/>
      <c r="BQ2" s="928"/>
      <c r="BR2" s="928"/>
      <c r="BS2" s="928"/>
      <c r="BT2" s="928"/>
      <c r="BU2" s="928"/>
      <c r="BV2" s="928"/>
      <c r="BW2" s="928"/>
      <c r="BX2" s="928"/>
      <c r="BY2" s="928"/>
      <c r="BZ2" s="928"/>
      <c r="CA2" s="928"/>
      <c r="CB2" s="928"/>
      <c r="CC2" s="928"/>
      <c r="CD2" s="928"/>
      <c r="CE2" s="928"/>
      <c r="CF2" s="928"/>
      <c r="CG2" s="928"/>
      <c r="CH2" s="928"/>
      <c r="CI2" s="928"/>
      <c r="CJ2" s="928"/>
      <c r="CK2" s="928"/>
      <c r="CL2" s="928"/>
      <c r="CM2" s="928"/>
      <c r="CN2" s="928"/>
      <c r="CO2" s="928"/>
      <c r="CP2" s="928"/>
      <c r="CQ2" s="928"/>
      <c r="CR2" s="928"/>
      <c r="CS2" s="928"/>
      <c r="CT2" s="928"/>
      <c r="CU2" s="928"/>
      <c r="CV2" s="928"/>
      <c r="CW2" s="928"/>
      <c r="CX2" s="928"/>
      <c r="CY2" s="928"/>
      <c r="CZ2" s="928"/>
      <c r="DA2" s="928"/>
      <c r="DB2" s="928"/>
      <c r="DC2" s="928"/>
      <c r="DD2" s="928"/>
      <c r="DE2" s="928"/>
      <c r="DF2" s="928"/>
      <c r="DG2" s="928"/>
      <c r="DH2" s="928"/>
      <c r="DI2" s="928"/>
      <c r="DJ2" s="928"/>
      <c r="DK2" s="928"/>
      <c r="DL2" s="928"/>
      <c r="DM2" s="928"/>
      <c r="DN2" s="928"/>
      <c r="DO2" s="928"/>
      <c r="DP2" s="928"/>
      <c r="DQ2" s="928"/>
      <c r="DR2" s="928"/>
      <c r="DS2" s="928"/>
      <c r="DT2" s="928"/>
      <c r="DU2" s="928"/>
      <c r="DV2" s="928"/>
      <c r="DW2" s="928"/>
      <c r="DX2" s="928"/>
      <c r="DY2" s="928"/>
      <c r="DZ2" s="928"/>
      <c r="EA2" s="928"/>
      <c r="EB2" s="928"/>
      <c r="EC2" s="928"/>
      <c r="ED2" s="928"/>
      <c r="EE2" s="928"/>
      <c r="EF2" s="928"/>
      <c r="EG2" s="928"/>
      <c r="EH2" s="928"/>
      <c r="EI2" s="928"/>
      <c r="EJ2" s="928"/>
      <c r="EK2" s="928"/>
      <c r="EL2" s="928"/>
      <c r="EM2" s="928"/>
      <c r="EN2" s="928"/>
      <c r="EO2" s="928"/>
      <c r="EP2" s="928"/>
      <c r="EQ2" s="928"/>
      <c r="ER2" s="928"/>
      <c r="ES2" s="928"/>
      <c r="ET2" s="928"/>
      <c r="EU2" s="928"/>
      <c r="EV2" s="928"/>
      <c r="EW2" s="928"/>
      <c r="EX2" s="928"/>
      <c r="EY2" s="928"/>
      <c r="EZ2" s="928"/>
      <c r="FA2" s="928"/>
      <c r="FB2" s="928"/>
      <c r="FC2" s="928"/>
      <c r="FD2" s="928"/>
      <c r="FE2" s="928"/>
      <c r="FF2" s="928"/>
      <c r="FG2" s="928"/>
      <c r="FH2" s="928"/>
      <c r="FI2" s="928"/>
      <c r="FJ2" s="928"/>
      <c r="FK2" s="928"/>
      <c r="FL2" s="928"/>
      <c r="FM2" s="928"/>
      <c r="FN2" s="928"/>
      <c r="FO2" s="928"/>
      <c r="FP2" s="928"/>
      <c r="FQ2" s="928"/>
      <c r="FR2" s="928"/>
      <c r="FS2" s="928"/>
      <c r="FT2" s="928"/>
      <c r="FU2" s="928"/>
      <c r="FV2" s="928"/>
      <c r="FW2" s="928"/>
      <c r="FX2" s="928"/>
      <c r="FY2" s="928"/>
      <c r="FZ2" s="928"/>
      <c r="GA2" s="928"/>
      <c r="GB2" s="928"/>
      <c r="GC2" s="928"/>
      <c r="GD2" s="928"/>
      <c r="GE2" s="928"/>
      <c r="GF2" s="928"/>
      <c r="GG2" s="928"/>
      <c r="GH2" s="928"/>
      <c r="GI2" s="928"/>
      <c r="GJ2" s="928"/>
      <c r="GK2" s="928"/>
      <c r="GL2" s="928"/>
      <c r="GM2" s="928"/>
      <c r="GN2" s="928"/>
      <c r="GO2" s="928"/>
      <c r="GP2" s="928"/>
      <c r="GQ2" s="928"/>
      <c r="GR2" s="928"/>
      <c r="GS2" s="928"/>
      <c r="GT2" s="928"/>
      <c r="GU2" s="928"/>
      <c r="GV2" s="928"/>
      <c r="GW2" s="928"/>
      <c r="GX2" s="928"/>
      <c r="GY2" s="928"/>
      <c r="GZ2" s="928"/>
      <c r="HA2" s="928"/>
      <c r="HB2" s="928"/>
      <c r="HC2" s="928"/>
      <c r="HD2" s="928"/>
      <c r="HE2" s="928"/>
      <c r="HF2" s="928"/>
      <c r="HG2" s="928"/>
      <c r="HH2" s="928"/>
      <c r="HI2" s="928"/>
      <c r="HJ2" s="928"/>
      <c r="HK2" s="928"/>
      <c r="HL2" s="928"/>
      <c r="HM2" s="928"/>
      <c r="HN2" s="928"/>
      <c r="HO2" s="928"/>
      <c r="HP2" s="928"/>
      <c r="HQ2" s="928"/>
      <c r="HR2" s="928"/>
      <c r="HS2" s="928"/>
      <c r="HT2" s="928"/>
      <c r="HU2" s="928"/>
      <c r="HV2" s="928"/>
      <c r="HW2" s="928"/>
      <c r="HX2" s="928"/>
      <c r="HY2" s="928"/>
      <c r="HZ2" s="928"/>
      <c r="IA2" s="928"/>
      <c r="IB2" s="928"/>
      <c r="IC2" s="928"/>
      <c r="ID2" s="928"/>
      <c r="IE2" s="928"/>
      <c r="IF2" s="928"/>
      <c r="IG2" s="928"/>
      <c r="IH2" s="928"/>
      <c r="II2" s="928"/>
      <c r="IJ2" s="928"/>
      <c r="IK2" s="928"/>
      <c r="IL2" s="928"/>
      <c r="IM2" s="928"/>
      <c r="IN2" s="928"/>
      <c r="IO2" s="928"/>
      <c r="IP2" s="928"/>
      <c r="IQ2" s="928"/>
      <c r="IR2" s="928"/>
    </row>
    <row r="3" spans="1:252" s="61" customFormat="1" ht="15.75">
      <c r="A3" s="946" t="s">
        <v>764</v>
      </c>
      <c r="B3" s="946"/>
      <c r="C3" s="946"/>
      <c r="D3" s="946"/>
      <c r="E3" s="946"/>
      <c r="F3" s="946"/>
      <c r="G3" s="946"/>
      <c r="H3" s="946"/>
      <c r="I3" s="946"/>
      <c r="J3" s="946"/>
    </row>
    <row r="4" spans="1:252" s="61" customFormat="1" ht="15.75">
      <c r="A4" s="946" t="s">
        <v>1213</v>
      </c>
      <c r="B4" s="946"/>
      <c r="C4" s="946"/>
      <c r="D4" s="946"/>
      <c r="E4" s="946"/>
      <c r="F4" s="946"/>
      <c r="G4" s="946"/>
      <c r="H4" s="946"/>
      <c r="I4" s="946"/>
      <c r="J4" s="946"/>
      <c r="K4" s="913"/>
      <c r="L4" s="913"/>
      <c r="M4" s="913"/>
      <c r="N4" s="913"/>
      <c r="O4" s="913"/>
      <c r="P4" s="913"/>
      <c r="Q4" s="913"/>
      <c r="R4" s="913"/>
      <c r="S4" s="913"/>
      <c r="T4" s="913"/>
      <c r="U4" s="913"/>
      <c r="V4" s="913"/>
      <c r="W4" s="913"/>
      <c r="X4" s="913"/>
      <c r="Y4" s="913"/>
      <c r="Z4" s="913"/>
      <c r="AA4" s="913"/>
      <c r="AB4" s="913"/>
      <c r="AC4" s="913"/>
      <c r="AD4" s="913"/>
      <c r="AE4" s="913"/>
      <c r="AF4" s="913"/>
      <c r="AG4" s="913"/>
      <c r="AH4" s="913"/>
      <c r="AI4" s="913"/>
      <c r="AJ4" s="913"/>
      <c r="AK4" s="913"/>
      <c r="AL4" s="913"/>
      <c r="AM4" s="913"/>
      <c r="AN4" s="913"/>
      <c r="AO4" s="913"/>
      <c r="AP4" s="913"/>
      <c r="AQ4" s="913"/>
      <c r="AR4" s="913"/>
      <c r="AS4" s="913"/>
      <c r="AT4" s="913"/>
      <c r="AU4" s="913"/>
      <c r="AV4" s="913"/>
      <c r="AW4" s="913"/>
      <c r="AX4" s="913"/>
      <c r="AY4" s="913"/>
      <c r="AZ4" s="913"/>
      <c r="BA4" s="913"/>
      <c r="BB4" s="913"/>
      <c r="BC4" s="913"/>
      <c r="BD4" s="913"/>
      <c r="BE4" s="913"/>
      <c r="BF4" s="913"/>
      <c r="BG4" s="913"/>
      <c r="BH4" s="913"/>
      <c r="BI4" s="913"/>
      <c r="BJ4" s="913"/>
      <c r="BK4" s="913"/>
      <c r="BL4" s="913"/>
      <c r="BM4" s="913"/>
      <c r="BN4" s="913"/>
      <c r="BO4" s="913"/>
      <c r="BP4" s="913"/>
      <c r="BQ4" s="913"/>
      <c r="BR4" s="913"/>
      <c r="BS4" s="913"/>
      <c r="BT4" s="913"/>
      <c r="BU4" s="913"/>
      <c r="BV4" s="913"/>
      <c r="BW4" s="913"/>
      <c r="BX4" s="913"/>
      <c r="BY4" s="913"/>
      <c r="BZ4" s="913"/>
      <c r="CA4" s="913"/>
      <c r="CB4" s="913"/>
      <c r="CC4" s="913"/>
      <c r="CD4" s="913"/>
      <c r="CE4" s="913"/>
      <c r="CF4" s="913"/>
      <c r="CG4" s="913"/>
      <c r="CH4" s="913"/>
      <c r="CI4" s="913"/>
      <c r="CJ4" s="913"/>
      <c r="CK4" s="913"/>
      <c r="CL4" s="913"/>
      <c r="CM4" s="913"/>
      <c r="CN4" s="913"/>
      <c r="CO4" s="913"/>
      <c r="CP4" s="913"/>
      <c r="CQ4" s="913"/>
      <c r="CR4" s="913"/>
      <c r="CS4" s="913"/>
      <c r="CT4" s="913"/>
      <c r="CU4" s="913"/>
      <c r="CV4" s="913"/>
      <c r="CW4" s="913"/>
      <c r="CX4" s="913"/>
      <c r="CY4" s="913"/>
      <c r="CZ4" s="913"/>
      <c r="DA4" s="913"/>
      <c r="DB4" s="913"/>
      <c r="DC4" s="913"/>
      <c r="DD4" s="913"/>
      <c r="DE4" s="913"/>
      <c r="DF4" s="913"/>
      <c r="DG4" s="913"/>
      <c r="DH4" s="913"/>
      <c r="DI4" s="913"/>
      <c r="DJ4" s="913"/>
      <c r="DK4" s="913"/>
      <c r="DL4" s="913"/>
      <c r="DM4" s="913"/>
      <c r="DN4" s="913"/>
      <c r="DO4" s="913"/>
      <c r="DP4" s="913"/>
      <c r="DQ4" s="913"/>
      <c r="DR4" s="913"/>
      <c r="DS4" s="913"/>
      <c r="DT4" s="913"/>
      <c r="DU4" s="913"/>
      <c r="DV4" s="913"/>
      <c r="DW4" s="913"/>
      <c r="DX4" s="913"/>
      <c r="DY4" s="913"/>
      <c r="DZ4" s="913"/>
      <c r="EA4" s="913"/>
      <c r="EB4" s="913"/>
      <c r="EC4" s="913"/>
      <c r="ED4" s="913"/>
      <c r="EE4" s="913"/>
      <c r="EF4" s="913"/>
      <c r="EG4" s="913"/>
      <c r="EH4" s="913"/>
      <c r="EI4" s="913"/>
      <c r="EJ4" s="913"/>
      <c r="EK4" s="913"/>
      <c r="EL4" s="913"/>
      <c r="EM4" s="913"/>
      <c r="EN4" s="913"/>
      <c r="EO4" s="913"/>
      <c r="EP4" s="913"/>
      <c r="EQ4" s="913"/>
      <c r="ER4" s="913"/>
      <c r="ES4" s="913"/>
      <c r="ET4" s="913"/>
      <c r="EU4" s="913"/>
      <c r="EV4" s="913"/>
      <c r="EW4" s="913"/>
      <c r="EX4" s="913"/>
      <c r="EY4" s="913"/>
      <c r="EZ4" s="913"/>
      <c r="FA4" s="913"/>
      <c r="FB4" s="913"/>
      <c r="FC4" s="913"/>
      <c r="FD4" s="913"/>
      <c r="FE4" s="913"/>
      <c r="FF4" s="913"/>
      <c r="FG4" s="913"/>
      <c r="FH4" s="913"/>
      <c r="FI4" s="913"/>
      <c r="FJ4" s="913"/>
      <c r="FK4" s="913"/>
      <c r="FL4" s="913"/>
      <c r="FM4" s="913"/>
      <c r="FN4" s="913"/>
      <c r="FO4" s="913"/>
      <c r="FP4" s="913"/>
      <c r="FQ4" s="913"/>
      <c r="FR4" s="913"/>
      <c r="FS4" s="913"/>
      <c r="FT4" s="913"/>
      <c r="FU4" s="913"/>
      <c r="FV4" s="913"/>
      <c r="FW4" s="913"/>
      <c r="FX4" s="913"/>
      <c r="FY4" s="913"/>
      <c r="FZ4" s="913"/>
      <c r="GA4" s="913"/>
      <c r="GB4" s="913"/>
      <c r="GC4" s="913"/>
      <c r="GD4" s="913"/>
      <c r="GE4" s="913"/>
      <c r="GF4" s="913"/>
      <c r="GG4" s="913"/>
      <c r="GH4" s="913"/>
      <c r="GI4" s="913"/>
      <c r="GJ4" s="913"/>
      <c r="GK4" s="913"/>
      <c r="GL4" s="913"/>
      <c r="GM4" s="913"/>
      <c r="GN4" s="913"/>
      <c r="GO4" s="913"/>
      <c r="GP4" s="913"/>
      <c r="GQ4" s="913"/>
      <c r="GR4" s="913"/>
      <c r="GS4" s="913"/>
      <c r="GT4" s="913"/>
      <c r="GU4" s="913"/>
      <c r="GV4" s="913"/>
      <c r="GW4" s="913"/>
      <c r="GX4" s="913"/>
      <c r="GY4" s="913"/>
      <c r="GZ4" s="913"/>
      <c r="HA4" s="913"/>
      <c r="HB4" s="913"/>
      <c r="HC4" s="913"/>
      <c r="HD4" s="913"/>
      <c r="HE4" s="913"/>
      <c r="HF4" s="913"/>
      <c r="HG4" s="913"/>
      <c r="HH4" s="913"/>
      <c r="HI4" s="913"/>
      <c r="HJ4" s="913"/>
      <c r="HK4" s="913"/>
      <c r="HL4" s="913"/>
      <c r="HM4" s="913"/>
      <c r="HN4" s="913"/>
      <c r="HO4" s="913"/>
      <c r="HP4" s="913"/>
      <c r="HQ4" s="913"/>
      <c r="HR4" s="913"/>
      <c r="HS4" s="913"/>
      <c r="HT4" s="913"/>
      <c r="HU4" s="913"/>
      <c r="HV4" s="913"/>
      <c r="HW4" s="913"/>
      <c r="HX4" s="913"/>
      <c r="HY4" s="913"/>
      <c r="HZ4" s="913"/>
      <c r="IA4" s="913"/>
      <c r="IB4" s="913"/>
      <c r="IC4" s="913"/>
      <c r="ID4" s="913"/>
      <c r="IE4" s="913"/>
      <c r="IF4" s="913"/>
      <c r="IG4" s="913"/>
      <c r="IH4" s="913"/>
      <c r="II4" s="913"/>
      <c r="IJ4" s="913"/>
      <c r="IK4" s="913"/>
      <c r="IL4" s="913"/>
      <c r="IM4" s="913"/>
      <c r="IN4" s="913"/>
      <c r="IO4" s="913"/>
      <c r="IP4" s="913"/>
      <c r="IQ4" s="913"/>
      <c r="IR4" s="913"/>
    </row>
    <row r="5" spans="1:252" s="61" customFormat="1" ht="15" customHeight="1">
      <c r="A5" s="232" t="s">
        <v>538</v>
      </c>
      <c r="B5" s="228"/>
      <c r="C5" s="228"/>
      <c r="D5" s="228"/>
      <c r="E5" s="50"/>
      <c r="F5" s="229"/>
      <c r="G5" s="229"/>
      <c r="H5" s="229"/>
      <c r="I5" s="230"/>
      <c r="J5" s="233" t="s">
        <v>539</v>
      </c>
    </row>
    <row r="6" spans="1:252" ht="21" customHeight="1">
      <c r="A6" s="947" t="s">
        <v>762</v>
      </c>
      <c r="B6" s="947"/>
      <c r="C6" s="995" t="s">
        <v>454</v>
      </c>
      <c r="D6" s="995"/>
      <c r="E6" s="993" t="s">
        <v>1128</v>
      </c>
      <c r="F6" s="994"/>
      <c r="G6" s="995" t="s">
        <v>7</v>
      </c>
      <c r="H6" s="995"/>
      <c r="I6" s="976" t="s">
        <v>1107</v>
      </c>
      <c r="J6" s="976"/>
    </row>
    <row r="7" spans="1:252" ht="21" customHeight="1">
      <c r="A7" s="988"/>
      <c r="B7" s="988"/>
      <c r="C7" s="1004" t="s">
        <v>1106</v>
      </c>
      <c r="D7" s="1004"/>
      <c r="E7" s="972" t="s">
        <v>1104</v>
      </c>
      <c r="F7" s="972"/>
      <c r="G7" s="972" t="s">
        <v>8</v>
      </c>
      <c r="H7" s="972"/>
      <c r="I7" s="977"/>
      <c r="J7" s="977"/>
    </row>
    <row r="8" spans="1:252" ht="21" customHeight="1">
      <c r="A8" s="988"/>
      <c r="B8" s="988"/>
      <c r="C8" s="324" t="s">
        <v>1008</v>
      </c>
      <c r="D8" s="324" t="s">
        <v>1009</v>
      </c>
      <c r="E8" s="324" t="s">
        <v>1008</v>
      </c>
      <c r="F8" s="324" t="s">
        <v>1009</v>
      </c>
      <c r="G8" s="324" t="s">
        <v>1008</v>
      </c>
      <c r="H8" s="324" t="s">
        <v>1009</v>
      </c>
      <c r="I8" s="977"/>
      <c r="J8" s="977"/>
    </row>
    <row r="9" spans="1:252" ht="21" customHeight="1">
      <c r="A9" s="989"/>
      <c r="B9" s="989"/>
      <c r="C9" s="316" t="s">
        <v>89</v>
      </c>
      <c r="D9" s="316" t="s">
        <v>838</v>
      </c>
      <c r="E9" s="316" t="s">
        <v>89</v>
      </c>
      <c r="F9" s="316" t="s">
        <v>838</v>
      </c>
      <c r="G9" s="316" t="s">
        <v>89</v>
      </c>
      <c r="H9" s="316" t="s">
        <v>838</v>
      </c>
      <c r="I9" s="978"/>
      <c r="J9" s="978"/>
    </row>
    <row r="10" spans="1:252" ht="29.25" customHeight="1" thickBot="1">
      <c r="A10" s="1005" t="s">
        <v>772</v>
      </c>
      <c r="B10" s="668" t="s">
        <v>9</v>
      </c>
      <c r="C10" s="308">
        <v>3592</v>
      </c>
      <c r="D10" s="308">
        <v>568</v>
      </c>
      <c r="E10" s="308">
        <v>5718</v>
      </c>
      <c r="F10" s="308">
        <v>18876</v>
      </c>
      <c r="G10" s="309">
        <f>C10+E10</f>
        <v>9310</v>
      </c>
      <c r="H10" s="309">
        <f>D10+F10</f>
        <v>19444</v>
      </c>
      <c r="I10" s="667" t="s">
        <v>532</v>
      </c>
      <c r="J10" s="944" t="s">
        <v>766</v>
      </c>
    </row>
    <row r="11" spans="1:252" ht="29.25" customHeight="1" thickBot="1">
      <c r="A11" s="1006"/>
      <c r="B11" s="652" t="s">
        <v>531</v>
      </c>
      <c r="C11" s="277">
        <v>3991</v>
      </c>
      <c r="D11" s="277">
        <v>593</v>
      </c>
      <c r="E11" s="277">
        <v>4815</v>
      </c>
      <c r="F11" s="277">
        <v>17530</v>
      </c>
      <c r="G11" s="310">
        <f t="shared" ref="G11:H17" si="0">C11+E11</f>
        <v>8806</v>
      </c>
      <c r="H11" s="310">
        <f t="shared" si="0"/>
        <v>18123</v>
      </c>
      <c r="I11" s="650" t="s">
        <v>533</v>
      </c>
      <c r="J11" s="911"/>
    </row>
    <row r="12" spans="1:252" ht="29.25" customHeight="1" thickBot="1">
      <c r="A12" s="921" t="s">
        <v>1005</v>
      </c>
      <c r="B12" s="655" t="s">
        <v>9</v>
      </c>
      <c r="C12" s="275">
        <v>13223</v>
      </c>
      <c r="D12" s="275">
        <v>14711</v>
      </c>
      <c r="E12" s="275">
        <v>10576</v>
      </c>
      <c r="F12" s="275">
        <v>44118</v>
      </c>
      <c r="G12" s="276">
        <f t="shared" si="0"/>
        <v>23799</v>
      </c>
      <c r="H12" s="276">
        <f t="shared" si="0"/>
        <v>58829</v>
      </c>
      <c r="I12" s="653" t="s">
        <v>532</v>
      </c>
      <c r="J12" s="919" t="s">
        <v>3</v>
      </c>
    </row>
    <row r="13" spans="1:252" ht="29.25" customHeight="1" thickBot="1">
      <c r="A13" s="1003"/>
      <c r="B13" s="655" t="s">
        <v>531</v>
      </c>
      <c r="C13" s="275">
        <v>14852</v>
      </c>
      <c r="D13" s="275">
        <v>15376</v>
      </c>
      <c r="E13" s="275">
        <v>8065</v>
      </c>
      <c r="F13" s="275">
        <v>40967</v>
      </c>
      <c r="G13" s="276">
        <f t="shared" si="0"/>
        <v>22917</v>
      </c>
      <c r="H13" s="276">
        <f t="shared" si="0"/>
        <v>56343</v>
      </c>
      <c r="I13" s="653" t="s">
        <v>533</v>
      </c>
      <c r="J13" s="919"/>
    </row>
    <row r="14" spans="1:252" ht="29.25" customHeight="1" thickBot="1">
      <c r="A14" s="979" t="s">
        <v>1338</v>
      </c>
      <c r="B14" s="652" t="s">
        <v>9</v>
      </c>
      <c r="C14" s="277">
        <v>7134</v>
      </c>
      <c r="D14" s="277">
        <v>6829</v>
      </c>
      <c r="E14" s="277">
        <v>4002</v>
      </c>
      <c r="F14" s="277">
        <v>14187</v>
      </c>
      <c r="G14" s="310">
        <f t="shared" si="0"/>
        <v>11136</v>
      </c>
      <c r="H14" s="310">
        <f t="shared" si="0"/>
        <v>21016</v>
      </c>
      <c r="I14" s="650" t="s">
        <v>532</v>
      </c>
      <c r="J14" s="980" t="s">
        <v>1341</v>
      </c>
    </row>
    <row r="15" spans="1:252" ht="29.25" customHeight="1" thickBot="1">
      <c r="A15" s="979"/>
      <c r="B15" s="652" t="s">
        <v>531</v>
      </c>
      <c r="C15" s="277">
        <v>8247</v>
      </c>
      <c r="D15" s="277">
        <v>6910</v>
      </c>
      <c r="E15" s="277">
        <v>2502</v>
      </c>
      <c r="F15" s="277">
        <v>12967</v>
      </c>
      <c r="G15" s="310">
        <f t="shared" si="0"/>
        <v>10749</v>
      </c>
      <c r="H15" s="310">
        <f t="shared" si="0"/>
        <v>19877</v>
      </c>
      <c r="I15" s="650" t="s">
        <v>533</v>
      </c>
      <c r="J15" s="980"/>
      <c r="L15" s="43">
        <v>6829</v>
      </c>
      <c r="M15" s="43">
        <v>6910</v>
      </c>
    </row>
    <row r="16" spans="1:252" ht="29.25" customHeight="1" thickBot="1">
      <c r="A16" s="981" t="s">
        <v>1339</v>
      </c>
      <c r="B16" s="655" t="s">
        <v>9</v>
      </c>
      <c r="C16" s="275">
        <v>6928</v>
      </c>
      <c r="D16" s="275">
        <v>6786</v>
      </c>
      <c r="E16" s="275">
        <v>3070</v>
      </c>
      <c r="F16" s="275">
        <v>9873</v>
      </c>
      <c r="G16" s="276">
        <f t="shared" si="0"/>
        <v>9998</v>
      </c>
      <c r="H16" s="276">
        <f t="shared" si="0"/>
        <v>16659</v>
      </c>
      <c r="I16" s="653" t="s">
        <v>532</v>
      </c>
      <c r="J16" s="983" t="s">
        <v>1344</v>
      </c>
    </row>
    <row r="17" spans="1:20" ht="29.25" customHeight="1">
      <c r="A17" s="982"/>
      <c r="B17" s="658" t="s">
        <v>531</v>
      </c>
      <c r="C17" s="302">
        <v>8043</v>
      </c>
      <c r="D17" s="302">
        <v>6845</v>
      </c>
      <c r="E17" s="302">
        <v>1566</v>
      </c>
      <c r="F17" s="302">
        <v>9198</v>
      </c>
      <c r="G17" s="325">
        <f t="shared" si="0"/>
        <v>9609</v>
      </c>
      <c r="H17" s="325">
        <f t="shared" si="0"/>
        <v>16043</v>
      </c>
      <c r="I17" s="659" t="s">
        <v>533</v>
      </c>
      <c r="J17" s="984"/>
    </row>
    <row r="18" spans="1:20" ht="20.100000000000001" customHeight="1" thickBot="1">
      <c r="A18" s="956" t="s">
        <v>7</v>
      </c>
      <c r="B18" s="668" t="s">
        <v>9</v>
      </c>
      <c r="C18" s="326">
        <f t="shared" ref="C18:H19" si="1">SUM(C10+C12+C14+C16)</f>
        <v>30877</v>
      </c>
      <c r="D18" s="326">
        <f t="shared" si="1"/>
        <v>28894</v>
      </c>
      <c r="E18" s="326">
        <f t="shared" si="1"/>
        <v>23366</v>
      </c>
      <c r="F18" s="326">
        <f t="shared" si="1"/>
        <v>87054</v>
      </c>
      <c r="G18" s="326">
        <f t="shared" si="1"/>
        <v>54243</v>
      </c>
      <c r="H18" s="326">
        <f t="shared" si="1"/>
        <v>115948</v>
      </c>
      <c r="I18" s="667" t="s">
        <v>532</v>
      </c>
      <c r="J18" s="1000" t="s">
        <v>8</v>
      </c>
    </row>
    <row r="19" spans="1:20" ht="20.100000000000001" customHeight="1" thickBot="1">
      <c r="A19" s="914"/>
      <c r="B19" s="652" t="s">
        <v>531</v>
      </c>
      <c r="C19" s="312">
        <f t="shared" si="1"/>
        <v>35133</v>
      </c>
      <c r="D19" s="312">
        <f t="shared" si="1"/>
        <v>29724</v>
      </c>
      <c r="E19" s="312">
        <f t="shared" si="1"/>
        <v>16948</v>
      </c>
      <c r="F19" s="312">
        <f t="shared" si="1"/>
        <v>80662</v>
      </c>
      <c r="G19" s="312">
        <f t="shared" si="1"/>
        <v>52081</v>
      </c>
      <c r="H19" s="312">
        <f t="shared" si="1"/>
        <v>110386</v>
      </c>
      <c r="I19" s="650" t="s">
        <v>533</v>
      </c>
      <c r="J19" s="1001"/>
    </row>
    <row r="20" spans="1:20" ht="20.100000000000001" customHeight="1">
      <c r="A20" s="999"/>
      <c r="B20" s="676" t="s">
        <v>7</v>
      </c>
      <c r="C20" s="313">
        <f t="shared" ref="C20:H20" si="2">C18+C19</f>
        <v>66010</v>
      </c>
      <c r="D20" s="313">
        <f t="shared" si="2"/>
        <v>58618</v>
      </c>
      <c r="E20" s="313">
        <f t="shared" si="2"/>
        <v>40314</v>
      </c>
      <c r="F20" s="313">
        <f t="shared" si="2"/>
        <v>167716</v>
      </c>
      <c r="G20" s="313">
        <f t="shared" si="2"/>
        <v>106324</v>
      </c>
      <c r="H20" s="313">
        <f t="shared" si="2"/>
        <v>226334</v>
      </c>
      <c r="I20" s="687" t="s">
        <v>8</v>
      </c>
      <c r="J20" s="1002"/>
    </row>
    <row r="21" spans="1:20" ht="12.75">
      <c r="A21" s="996" t="s">
        <v>770</v>
      </c>
      <c r="B21" s="996"/>
      <c r="C21" s="323"/>
      <c r="D21" s="323"/>
      <c r="E21" s="323"/>
      <c r="F21" s="323"/>
      <c r="G21" s="323"/>
      <c r="H21" s="943" t="s">
        <v>1105</v>
      </c>
      <c r="I21" s="943"/>
      <c r="J21" s="943"/>
      <c r="T21" s="138"/>
    </row>
    <row r="22" spans="1:20">
      <c r="A22" s="996" t="s">
        <v>771</v>
      </c>
      <c r="B22" s="996"/>
      <c r="C22" s="171"/>
      <c r="D22" s="171"/>
      <c r="E22" s="171"/>
      <c r="F22" s="51"/>
      <c r="G22" s="51"/>
      <c r="H22" s="265"/>
      <c r="I22" s="906" t="s">
        <v>769</v>
      </c>
      <c r="J22" s="906"/>
      <c r="T22" s="138"/>
    </row>
    <row r="23" spans="1:20">
      <c r="A23" s="996" t="s">
        <v>1343</v>
      </c>
      <c r="B23" s="996"/>
      <c r="H23" s="265"/>
      <c r="I23" s="666"/>
      <c r="J23" s="666" t="s">
        <v>1230</v>
      </c>
      <c r="Q23" s="907"/>
      <c r="R23" s="907"/>
      <c r="S23" s="48"/>
      <c r="T23" s="48"/>
    </row>
    <row r="24" spans="1:20" ht="12.75">
      <c r="A24" s="996" t="s">
        <v>1226</v>
      </c>
      <c r="B24" s="996"/>
      <c r="H24" s="906" t="s">
        <v>1227</v>
      </c>
      <c r="I24" s="906"/>
      <c r="J24" s="906"/>
      <c r="Q24" s="997"/>
      <c r="R24" s="997"/>
      <c r="S24" s="50"/>
      <c r="T24" s="50"/>
    </row>
    <row r="25" spans="1:20" ht="13.5" customHeight="1">
      <c r="A25" s="47" t="s">
        <v>186</v>
      </c>
      <c r="C25" s="173"/>
      <c r="D25" s="173"/>
      <c r="E25" s="173"/>
      <c r="G25" s="173"/>
      <c r="H25" s="47"/>
      <c r="I25" s="670"/>
      <c r="L25" s="48"/>
      <c r="M25" s="48"/>
      <c r="N25" s="48"/>
      <c r="O25" s="48"/>
      <c r="P25" s="48"/>
      <c r="Q25" s="997"/>
      <c r="R25" s="997"/>
      <c r="S25" s="50"/>
      <c r="T25" s="50"/>
    </row>
    <row r="26" spans="1:20" ht="45" customHeight="1">
      <c r="B26" s="142"/>
      <c r="C26" s="227" t="s">
        <v>455</v>
      </c>
      <c r="D26" s="174"/>
      <c r="E26" s="65" t="s">
        <v>184</v>
      </c>
      <c r="J26" s="50"/>
      <c r="K26" s="50"/>
      <c r="L26" s="50"/>
      <c r="M26" s="50"/>
      <c r="N26" s="50"/>
      <c r="O26" s="50"/>
      <c r="P26" s="50"/>
      <c r="Q26" s="50"/>
    </row>
    <row r="27" spans="1:20" ht="45" customHeight="1">
      <c r="B27" s="142"/>
      <c r="C27" s="227" t="s">
        <v>130</v>
      </c>
      <c r="D27" s="227" t="s">
        <v>131</v>
      </c>
      <c r="E27" s="214" t="s">
        <v>130</v>
      </c>
      <c r="F27" s="214" t="s">
        <v>131</v>
      </c>
      <c r="H27" s="47"/>
      <c r="J27" s="65"/>
      <c r="K27" s="65"/>
      <c r="L27" s="65"/>
      <c r="M27" s="65"/>
      <c r="N27" s="65"/>
      <c r="O27" s="65"/>
      <c r="P27" s="65"/>
      <c r="Q27" s="65"/>
      <c r="R27" s="65"/>
    </row>
    <row r="28" spans="1:20">
      <c r="B28" s="64" t="s">
        <v>371</v>
      </c>
      <c r="C28" s="143">
        <f>C18</f>
        <v>30877</v>
      </c>
      <c r="D28" s="65">
        <f t="shared" ref="D28:F29" si="3">D18</f>
        <v>28894</v>
      </c>
      <c r="E28" s="65">
        <f t="shared" si="3"/>
        <v>23366</v>
      </c>
      <c r="F28" s="65">
        <f t="shared" si="3"/>
        <v>87054</v>
      </c>
      <c r="H28" s="47"/>
      <c r="J28" s="65"/>
      <c r="K28" s="65"/>
      <c r="L28" s="65"/>
      <c r="M28" s="65"/>
      <c r="N28" s="65"/>
      <c r="O28" s="65"/>
      <c r="P28" s="65"/>
      <c r="Q28" s="65"/>
      <c r="R28" s="65"/>
    </row>
    <row r="29" spans="1:20">
      <c r="B29" s="43" t="s">
        <v>488</v>
      </c>
      <c r="C29" s="143">
        <f>C19</f>
        <v>35133</v>
      </c>
      <c r="D29" s="65">
        <f t="shared" si="3"/>
        <v>29724</v>
      </c>
      <c r="E29" s="65">
        <f t="shared" si="3"/>
        <v>16948</v>
      </c>
      <c r="F29" s="65">
        <f t="shared" si="3"/>
        <v>80662</v>
      </c>
      <c r="H29" s="47"/>
      <c r="J29" s="65"/>
      <c r="K29" s="65"/>
      <c r="L29" s="65"/>
      <c r="M29" s="65"/>
      <c r="N29" s="65"/>
      <c r="O29" s="65"/>
      <c r="P29" s="65"/>
      <c r="Q29" s="65"/>
      <c r="R29" s="65"/>
    </row>
    <row r="30" spans="1:20">
      <c r="H30" s="47"/>
      <c r="J30" s="65"/>
      <c r="K30" s="65"/>
      <c r="L30" s="65"/>
      <c r="M30" s="65"/>
      <c r="N30" s="65"/>
      <c r="O30" s="65"/>
      <c r="P30" s="65"/>
      <c r="Q30" s="65"/>
      <c r="R30" s="65"/>
    </row>
    <row r="31" spans="1:20">
      <c r="A31" s="47" t="s">
        <v>185</v>
      </c>
      <c r="H31" s="47"/>
      <c r="J31" s="65"/>
      <c r="K31" s="65"/>
      <c r="L31" s="65"/>
      <c r="M31" s="65"/>
      <c r="N31" s="65"/>
      <c r="O31" s="65"/>
      <c r="P31" s="65"/>
      <c r="Q31" s="65"/>
      <c r="R31" s="65"/>
    </row>
    <row r="32" spans="1:20" ht="51">
      <c r="C32" s="214" t="s">
        <v>1345</v>
      </c>
      <c r="E32" s="214" t="s">
        <v>1108</v>
      </c>
      <c r="G32" s="214" t="s">
        <v>490</v>
      </c>
      <c r="I32" s="214" t="s">
        <v>385</v>
      </c>
      <c r="J32" s="47"/>
      <c r="K32" s="776"/>
      <c r="L32" s="997"/>
      <c r="M32" s="997"/>
      <c r="N32" s="997"/>
      <c r="O32" s="997"/>
      <c r="P32" s="997"/>
      <c r="Q32" s="997"/>
      <c r="R32" s="65"/>
    </row>
    <row r="33" spans="2:18" ht="27">
      <c r="C33" s="214" t="s">
        <v>130</v>
      </c>
      <c r="D33" s="214" t="s">
        <v>131</v>
      </c>
      <c r="E33" s="214" t="s">
        <v>130</v>
      </c>
      <c r="F33" s="214" t="s">
        <v>131</v>
      </c>
      <c r="G33" s="214" t="s">
        <v>130</v>
      </c>
      <c r="H33" s="214" t="s">
        <v>131</v>
      </c>
      <c r="I33" s="214" t="s">
        <v>130</v>
      </c>
      <c r="J33" s="293" t="s">
        <v>131</v>
      </c>
      <c r="K33" s="48"/>
      <c r="L33" s="48"/>
      <c r="M33" s="48"/>
      <c r="N33" s="48"/>
      <c r="O33" s="48"/>
      <c r="P33" s="48"/>
      <c r="Q33" s="48"/>
      <c r="R33" s="65"/>
    </row>
    <row r="34" spans="2:18">
      <c r="B34" s="43" t="s">
        <v>371</v>
      </c>
      <c r="C34" s="143">
        <f>G10</f>
        <v>9310</v>
      </c>
      <c r="D34" s="143">
        <f>H10</f>
        <v>19444</v>
      </c>
      <c r="E34" s="143">
        <f>G12</f>
        <v>23799</v>
      </c>
      <c r="F34" s="65">
        <f>H12</f>
        <v>58829</v>
      </c>
      <c r="G34" s="65">
        <f>G14</f>
        <v>11136</v>
      </c>
      <c r="H34" s="65">
        <f>H14</f>
        <v>21016</v>
      </c>
      <c r="I34" s="65">
        <f>G16</f>
        <v>9998</v>
      </c>
      <c r="J34" s="787">
        <f>H16</f>
        <v>16659</v>
      </c>
      <c r="K34" s="65"/>
      <c r="L34" s="65"/>
      <c r="M34" s="65"/>
      <c r="N34" s="65"/>
      <c r="O34" s="65"/>
      <c r="P34" s="65"/>
      <c r="Q34" s="65"/>
      <c r="R34" s="65"/>
    </row>
    <row r="35" spans="2:18">
      <c r="B35" s="43" t="s">
        <v>488</v>
      </c>
      <c r="C35" s="143">
        <f>G11</f>
        <v>8806</v>
      </c>
      <c r="D35" s="143">
        <f>H11</f>
        <v>18123</v>
      </c>
      <c r="E35" s="143">
        <f>G13</f>
        <v>22917</v>
      </c>
      <c r="F35" s="65">
        <f>H13</f>
        <v>56343</v>
      </c>
      <c r="G35" s="65">
        <f>G15</f>
        <v>10749</v>
      </c>
      <c r="H35" s="65">
        <f>H15</f>
        <v>19877</v>
      </c>
      <c r="I35" s="65">
        <f>G17</f>
        <v>9609</v>
      </c>
      <c r="J35" s="47">
        <f>H17</f>
        <v>16043</v>
      </c>
      <c r="K35" s="65"/>
      <c r="L35" s="65"/>
      <c r="M35" s="65"/>
      <c r="N35" s="65"/>
      <c r="O35" s="65"/>
      <c r="P35" s="65"/>
      <c r="Q35" s="65"/>
      <c r="R35" s="65"/>
    </row>
  </sheetData>
  <mergeCells count="71">
    <mergeCell ref="A24:B24"/>
    <mergeCell ref="H24:J24"/>
    <mergeCell ref="H21:J21"/>
    <mergeCell ref="A21:B21"/>
    <mergeCell ref="A23:B23"/>
    <mergeCell ref="A22:B22"/>
    <mergeCell ref="I22:J22"/>
    <mergeCell ref="Q23:R23"/>
    <mergeCell ref="Q24:R24"/>
    <mergeCell ref="Q25:R25"/>
    <mergeCell ref="L32:M32"/>
    <mergeCell ref="N32:O32"/>
    <mergeCell ref="P32:Q32"/>
    <mergeCell ref="BA4:BN4"/>
    <mergeCell ref="BO4:CB4"/>
    <mergeCell ref="CC4:CP4"/>
    <mergeCell ref="EU4:FH4"/>
    <mergeCell ref="CQ4:DD4"/>
    <mergeCell ref="AM4:AZ4"/>
    <mergeCell ref="J12:J13"/>
    <mergeCell ref="G7:H7"/>
    <mergeCell ref="J14:J15"/>
    <mergeCell ref="J16:J17"/>
    <mergeCell ref="A4:J4"/>
    <mergeCell ref="K4:X4"/>
    <mergeCell ref="Y4:AL4"/>
    <mergeCell ref="A16:A17"/>
    <mergeCell ref="IO2:IR2"/>
    <mergeCell ref="DE4:DR4"/>
    <mergeCell ref="IO4:IR4"/>
    <mergeCell ref="FI4:FV4"/>
    <mergeCell ref="FW4:GJ4"/>
    <mergeCell ref="GK4:GX4"/>
    <mergeCell ref="GY4:HL4"/>
    <mergeCell ref="DE2:DR2"/>
    <mergeCell ref="DS4:EF4"/>
    <mergeCell ref="EG4:ET4"/>
    <mergeCell ref="IA4:IN4"/>
    <mergeCell ref="HM4:HZ4"/>
    <mergeCell ref="IA2:IN2"/>
    <mergeCell ref="EG2:ET2"/>
    <mergeCell ref="EU2:FH2"/>
    <mergeCell ref="FI2:FV2"/>
    <mergeCell ref="FW2:GJ2"/>
    <mergeCell ref="HM2:HZ2"/>
    <mergeCell ref="GK2:GX2"/>
    <mergeCell ref="GY2:HL2"/>
    <mergeCell ref="DS2:EF2"/>
    <mergeCell ref="CQ2:DD2"/>
    <mergeCell ref="Y2:AL2"/>
    <mergeCell ref="K2:X2"/>
    <mergeCell ref="AM2:AZ2"/>
    <mergeCell ref="BA2:BN2"/>
    <mergeCell ref="BO2:CB2"/>
    <mergeCell ref="CC2:CP2"/>
    <mergeCell ref="A1:J1"/>
    <mergeCell ref="A2:J2"/>
    <mergeCell ref="C6:D6"/>
    <mergeCell ref="A10:A11"/>
    <mergeCell ref="A6:B9"/>
    <mergeCell ref="E7:F7"/>
    <mergeCell ref="A3:J3"/>
    <mergeCell ref="A18:A20"/>
    <mergeCell ref="A14:A15"/>
    <mergeCell ref="J18:J20"/>
    <mergeCell ref="A12:A13"/>
    <mergeCell ref="C7:D7"/>
    <mergeCell ref="J10:J11"/>
    <mergeCell ref="I6:J9"/>
    <mergeCell ref="E6:F6"/>
    <mergeCell ref="G6:H6"/>
  </mergeCells>
  <printOptions horizontalCentered="1" verticalCentered="1"/>
  <pageMargins left="0" right="0" top="0" bottom="0" header="0" footer="0"/>
  <pageSetup paperSize="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rightToLeft="1" view="pageBreakPreview" zoomScale="120" zoomScaleNormal="100" zoomScaleSheetLayoutView="120" workbookViewId="0">
      <selection activeCell="J42" sqref="J42"/>
    </sheetView>
  </sheetViews>
  <sheetFormatPr defaultRowHeight="12.75"/>
  <cols>
    <col min="1" max="1" width="15.42578125" customWidth="1"/>
    <col min="2" max="2" width="11.7109375" customWidth="1"/>
    <col min="3" max="8" width="8.5703125" customWidth="1"/>
    <col min="9" max="9" width="8.7109375" customWidth="1"/>
    <col min="10" max="10" width="8.5703125" customWidth="1"/>
    <col min="11" max="11" width="9.5703125" customWidth="1"/>
    <col min="12" max="12" width="10.140625" customWidth="1"/>
    <col min="13" max="13" width="10.42578125" customWidth="1"/>
    <col min="14" max="14" width="11.42578125" customWidth="1"/>
    <col min="15" max="15" width="15.42578125" customWidth="1"/>
  </cols>
  <sheetData>
    <row r="1" spans="1:15" ht="20.25">
      <c r="A1" s="1015" t="s">
        <v>773</v>
      </c>
      <c r="B1" s="1015"/>
      <c r="C1" s="1015"/>
      <c r="D1" s="1015"/>
      <c r="E1" s="1015"/>
      <c r="F1" s="1015"/>
      <c r="G1" s="1015"/>
      <c r="H1" s="1015"/>
      <c r="I1" s="1015"/>
      <c r="J1" s="1015"/>
      <c r="K1" s="1015"/>
      <c r="L1" s="1015"/>
      <c r="M1" s="1015"/>
      <c r="N1" s="1015"/>
      <c r="O1" s="1015"/>
    </row>
    <row r="2" spans="1:15" ht="20.25">
      <c r="A2" s="1016" t="s">
        <v>1216</v>
      </c>
      <c r="B2" s="1016"/>
      <c r="C2" s="1016"/>
      <c r="D2" s="1016"/>
      <c r="E2" s="1016"/>
      <c r="F2" s="1016"/>
      <c r="G2" s="1016"/>
      <c r="H2" s="1016"/>
      <c r="I2" s="1016"/>
      <c r="J2" s="1016"/>
      <c r="K2" s="1016"/>
      <c r="L2" s="1016"/>
      <c r="M2" s="1016"/>
      <c r="N2" s="1016"/>
      <c r="O2" s="1016"/>
    </row>
    <row r="3" spans="1:15" ht="20.25" customHeight="1">
      <c r="A3" s="1009" t="s">
        <v>774</v>
      </c>
      <c r="B3" s="1009"/>
      <c r="C3" s="1009"/>
      <c r="D3" s="1009"/>
      <c r="E3" s="1009"/>
      <c r="F3" s="1009"/>
      <c r="G3" s="1009"/>
      <c r="H3" s="1009"/>
      <c r="I3" s="1009"/>
      <c r="J3" s="1009"/>
      <c r="K3" s="1009"/>
      <c r="L3" s="1009"/>
      <c r="M3" s="1009"/>
      <c r="N3" s="1009"/>
      <c r="O3" s="1009"/>
    </row>
    <row r="4" spans="1:15" ht="15.75">
      <c r="A4" s="1010" t="s">
        <v>1213</v>
      </c>
      <c r="B4" s="1010"/>
      <c r="C4" s="1010"/>
      <c r="D4" s="1010"/>
      <c r="E4" s="1010"/>
      <c r="F4" s="1010"/>
      <c r="G4" s="1010"/>
      <c r="H4" s="1010"/>
      <c r="I4" s="1010"/>
      <c r="J4" s="1010"/>
      <c r="K4" s="1010"/>
      <c r="L4" s="1010"/>
      <c r="M4" s="1010"/>
      <c r="N4" s="1010"/>
      <c r="O4" s="1010"/>
    </row>
    <row r="5" spans="1:15" ht="15.75">
      <c r="A5" s="240" t="s">
        <v>540</v>
      </c>
      <c r="B5" s="241"/>
      <c r="C5" s="241"/>
      <c r="D5" s="241"/>
      <c r="E5" s="241"/>
      <c r="F5" s="241"/>
      <c r="G5" s="241"/>
      <c r="H5" s="241"/>
      <c r="I5" s="242"/>
      <c r="J5" s="243"/>
      <c r="K5" s="243"/>
      <c r="L5" s="243"/>
      <c r="M5" s="243"/>
      <c r="N5" s="244"/>
      <c r="O5" s="245" t="s">
        <v>541</v>
      </c>
    </row>
    <row r="6" spans="1:15" ht="17.25" customHeight="1">
      <c r="A6" s="1018" t="s">
        <v>782</v>
      </c>
      <c r="B6" s="1018" t="s">
        <v>783</v>
      </c>
      <c r="C6" s="995" t="s">
        <v>454</v>
      </c>
      <c r="D6" s="995"/>
      <c r="E6" s="995"/>
      <c r="F6" s="995"/>
      <c r="G6" s="993" t="s">
        <v>1128</v>
      </c>
      <c r="H6" s="1011"/>
      <c r="I6" s="1011"/>
      <c r="J6" s="994"/>
      <c r="K6" s="1027" t="s">
        <v>7</v>
      </c>
      <c r="L6" s="1027"/>
      <c r="M6" s="1029" t="s">
        <v>380</v>
      </c>
      <c r="N6" s="1021" t="s">
        <v>441</v>
      </c>
      <c r="O6" s="1023" t="s">
        <v>784</v>
      </c>
    </row>
    <row r="7" spans="1:15" ht="17.25" customHeight="1">
      <c r="A7" s="1019"/>
      <c r="B7" s="1019"/>
      <c r="C7" s="1017" t="s">
        <v>1106</v>
      </c>
      <c r="D7" s="1017"/>
      <c r="E7" s="1017"/>
      <c r="F7" s="1017"/>
      <c r="G7" s="1017" t="s">
        <v>767</v>
      </c>
      <c r="H7" s="1017"/>
      <c r="I7" s="1017"/>
      <c r="J7" s="1017"/>
      <c r="K7" s="1028"/>
      <c r="L7" s="1028"/>
      <c r="M7" s="1030"/>
      <c r="N7" s="1022"/>
      <c r="O7" s="1024"/>
    </row>
    <row r="8" spans="1:15" ht="12.75" customHeight="1">
      <c r="A8" s="1019"/>
      <c r="B8" s="1019"/>
      <c r="C8" s="1008" t="s">
        <v>1008</v>
      </c>
      <c r="D8" s="1008"/>
      <c r="E8" s="1008" t="s">
        <v>1011</v>
      </c>
      <c r="F8" s="1008"/>
      <c r="G8" s="1008" t="s">
        <v>1008</v>
      </c>
      <c r="H8" s="1008"/>
      <c r="I8" s="1008" t="s">
        <v>1011</v>
      </c>
      <c r="J8" s="1008"/>
      <c r="K8" s="1026" t="s">
        <v>8</v>
      </c>
      <c r="L8" s="1026"/>
      <c r="M8" s="1030"/>
      <c r="N8" s="1022"/>
      <c r="O8" s="1024"/>
    </row>
    <row r="9" spans="1:15" ht="12.75" customHeight="1">
      <c r="A9" s="1019"/>
      <c r="B9" s="1019"/>
      <c r="C9" s="1012" t="s">
        <v>89</v>
      </c>
      <c r="D9" s="1012"/>
      <c r="E9" s="1012" t="s">
        <v>1012</v>
      </c>
      <c r="F9" s="1012"/>
      <c r="G9" s="1012" t="s">
        <v>89</v>
      </c>
      <c r="H9" s="1012"/>
      <c r="I9" s="1012" t="s">
        <v>1012</v>
      </c>
      <c r="J9" s="1012"/>
      <c r="K9" s="1026"/>
      <c r="L9" s="1026"/>
      <c r="M9" s="1030"/>
      <c r="N9" s="1022"/>
      <c r="O9" s="1024"/>
    </row>
    <row r="10" spans="1:15" ht="26.25" customHeight="1">
      <c r="A10" s="1020"/>
      <c r="B10" s="1020"/>
      <c r="C10" s="679" t="s">
        <v>626</v>
      </c>
      <c r="D10" s="679" t="s">
        <v>627</v>
      </c>
      <c r="E10" s="679" t="s">
        <v>626</v>
      </c>
      <c r="F10" s="679" t="s">
        <v>627</v>
      </c>
      <c r="G10" s="679" t="s">
        <v>626</v>
      </c>
      <c r="H10" s="679" t="s">
        <v>627</v>
      </c>
      <c r="I10" s="679" t="s">
        <v>626</v>
      </c>
      <c r="J10" s="679" t="s">
        <v>627</v>
      </c>
      <c r="K10" s="327" t="s">
        <v>626</v>
      </c>
      <c r="L10" s="327" t="s">
        <v>627</v>
      </c>
      <c r="M10" s="1031"/>
      <c r="N10" s="1004"/>
      <c r="O10" s="1025"/>
    </row>
    <row r="11" spans="1:15" s="61" customFormat="1" ht="15.75" customHeight="1" thickBot="1">
      <c r="A11" s="331" t="s">
        <v>772</v>
      </c>
      <c r="B11" s="328" t="s">
        <v>7</v>
      </c>
      <c r="C11" s="626">
        <v>3592</v>
      </c>
      <c r="D11" s="626">
        <v>3991</v>
      </c>
      <c r="E11" s="626">
        <v>568</v>
      </c>
      <c r="F11" s="626">
        <v>593</v>
      </c>
      <c r="G11" s="626">
        <v>5718</v>
      </c>
      <c r="H11" s="626">
        <v>4815</v>
      </c>
      <c r="I11" s="626">
        <v>18876</v>
      </c>
      <c r="J11" s="626">
        <v>17530</v>
      </c>
      <c r="K11" s="329">
        <f>C11+E11+G11+I11</f>
        <v>28754</v>
      </c>
      <c r="L11" s="329">
        <f>D11+F11+H11+J11</f>
        <v>26929</v>
      </c>
      <c r="M11" s="329">
        <f t="shared" ref="M11:M33" si="0">SUM(K11:L11)</f>
        <v>55683</v>
      </c>
      <c r="N11" s="696" t="s">
        <v>8</v>
      </c>
      <c r="O11" s="332" t="s">
        <v>766</v>
      </c>
    </row>
    <row r="12" spans="1:15" ht="15.75" customHeight="1" thickBot="1">
      <c r="A12" s="1007" t="s">
        <v>1010</v>
      </c>
      <c r="B12" s="334" t="s">
        <v>10</v>
      </c>
      <c r="C12" s="335">
        <v>2081</v>
      </c>
      <c r="D12" s="335">
        <v>2342</v>
      </c>
      <c r="E12" s="335">
        <v>2384</v>
      </c>
      <c r="F12" s="335">
        <v>2515</v>
      </c>
      <c r="G12" s="335">
        <v>1973</v>
      </c>
      <c r="H12" s="335">
        <v>1438</v>
      </c>
      <c r="I12" s="335">
        <v>8485</v>
      </c>
      <c r="J12" s="335">
        <v>7890</v>
      </c>
      <c r="K12" s="336">
        <f>SUM(C12+E12+G12+I12)</f>
        <v>14923</v>
      </c>
      <c r="L12" s="336">
        <f>SUM(D12+F12+H12+J12)</f>
        <v>14185</v>
      </c>
      <c r="M12" s="336">
        <f t="shared" si="0"/>
        <v>29108</v>
      </c>
      <c r="N12" s="337" t="s">
        <v>425</v>
      </c>
      <c r="O12" s="919" t="s">
        <v>299</v>
      </c>
    </row>
    <row r="13" spans="1:15" ht="15.75" customHeight="1" thickBot="1">
      <c r="A13" s="1007"/>
      <c r="B13" s="688" t="s">
        <v>11</v>
      </c>
      <c r="C13" s="277">
        <v>2030</v>
      </c>
      <c r="D13" s="277">
        <v>2389</v>
      </c>
      <c r="E13" s="277">
        <v>2455</v>
      </c>
      <c r="F13" s="277">
        <v>2688</v>
      </c>
      <c r="G13" s="277">
        <v>1813</v>
      </c>
      <c r="H13" s="277">
        <v>1433</v>
      </c>
      <c r="I13" s="277">
        <v>7833</v>
      </c>
      <c r="J13" s="277">
        <v>7512</v>
      </c>
      <c r="K13" s="310">
        <f>C13+E13+G13+I13</f>
        <v>14131</v>
      </c>
      <c r="L13" s="310">
        <f>D13+F13+H13+J13</f>
        <v>14022</v>
      </c>
      <c r="M13" s="310">
        <f t="shared" si="0"/>
        <v>28153</v>
      </c>
      <c r="N13" s="691" t="s">
        <v>429</v>
      </c>
      <c r="O13" s="919"/>
    </row>
    <row r="14" spans="1:15" ht="15.75" customHeight="1" thickBot="1">
      <c r="A14" s="1007"/>
      <c r="B14" s="684" t="s">
        <v>12</v>
      </c>
      <c r="C14" s="275">
        <v>2076</v>
      </c>
      <c r="D14" s="275">
        <v>2349</v>
      </c>
      <c r="E14" s="275">
        <v>2470</v>
      </c>
      <c r="F14" s="275">
        <v>2683</v>
      </c>
      <c r="G14" s="275">
        <v>1692</v>
      </c>
      <c r="H14" s="275">
        <v>1352</v>
      </c>
      <c r="I14" s="275">
        <v>7597</v>
      </c>
      <c r="J14" s="275">
        <v>7019</v>
      </c>
      <c r="K14" s="276">
        <f>SUM(C14+E14+G14+I14)</f>
        <v>13835</v>
      </c>
      <c r="L14" s="276">
        <f>SUM(D14+F14+H14+J14)</f>
        <v>13403</v>
      </c>
      <c r="M14" s="276">
        <f t="shared" si="0"/>
        <v>27238</v>
      </c>
      <c r="N14" s="683" t="s">
        <v>422</v>
      </c>
      <c r="O14" s="919"/>
    </row>
    <row r="15" spans="1:15" ht="15.75" customHeight="1" thickBot="1">
      <c r="A15" s="1007"/>
      <c r="B15" s="688" t="s">
        <v>435</v>
      </c>
      <c r="C15" s="277">
        <v>2247</v>
      </c>
      <c r="D15" s="277">
        <v>2676</v>
      </c>
      <c r="E15" s="277">
        <v>2571</v>
      </c>
      <c r="F15" s="277">
        <v>2614</v>
      </c>
      <c r="G15" s="277">
        <v>1728</v>
      </c>
      <c r="H15" s="277">
        <v>1365</v>
      </c>
      <c r="I15" s="277">
        <v>7348</v>
      </c>
      <c r="J15" s="277">
        <v>6565</v>
      </c>
      <c r="K15" s="310">
        <f>C15+E15+G15+I15</f>
        <v>13894</v>
      </c>
      <c r="L15" s="310">
        <f>D15+F15+H15+J15</f>
        <v>13220</v>
      </c>
      <c r="M15" s="310">
        <f t="shared" si="0"/>
        <v>27114</v>
      </c>
      <c r="N15" s="691" t="s">
        <v>434</v>
      </c>
      <c r="O15" s="919"/>
    </row>
    <row r="16" spans="1:15" ht="15.75" customHeight="1" thickBot="1">
      <c r="A16" s="1007"/>
      <c r="B16" s="684" t="s">
        <v>433</v>
      </c>
      <c r="C16" s="275">
        <v>2434</v>
      </c>
      <c r="D16" s="275">
        <v>2460</v>
      </c>
      <c r="E16" s="275">
        <v>2534</v>
      </c>
      <c r="F16" s="275">
        <v>2462</v>
      </c>
      <c r="G16" s="275">
        <v>1693</v>
      </c>
      <c r="H16" s="275">
        <v>1282</v>
      </c>
      <c r="I16" s="275">
        <v>6582</v>
      </c>
      <c r="J16" s="275">
        <v>6234</v>
      </c>
      <c r="K16" s="276">
        <f>SUM(C16+E16+G16+I16)</f>
        <v>13243</v>
      </c>
      <c r="L16" s="276">
        <f>SUM(D16+F16+H16+J16)</f>
        <v>12438</v>
      </c>
      <c r="M16" s="276">
        <f t="shared" si="0"/>
        <v>25681</v>
      </c>
      <c r="N16" s="683" t="s">
        <v>432</v>
      </c>
      <c r="O16" s="919"/>
    </row>
    <row r="17" spans="1:15" ht="15.75" customHeight="1" thickBot="1">
      <c r="A17" s="1007"/>
      <c r="B17" s="480" t="s">
        <v>431</v>
      </c>
      <c r="C17" s="339">
        <v>2355</v>
      </c>
      <c r="D17" s="339">
        <v>2636</v>
      </c>
      <c r="E17" s="339">
        <v>2297</v>
      </c>
      <c r="F17" s="339">
        <v>2414</v>
      </c>
      <c r="G17" s="339">
        <v>1677</v>
      </c>
      <c r="H17" s="339">
        <v>1195</v>
      </c>
      <c r="I17" s="339">
        <v>6273</v>
      </c>
      <c r="J17" s="339">
        <v>5747</v>
      </c>
      <c r="K17" s="333">
        <f t="shared" ref="K17:L23" si="1">C17+E17+G17+I17</f>
        <v>12602</v>
      </c>
      <c r="L17" s="333">
        <f t="shared" si="1"/>
        <v>11992</v>
      </c>
      <c r="M17" s="333">
        <f t="shared" si="0"/>
        <v>24594</v>
      </c>
      <c r="N17" s="479" t="s">
        <v>430</v>
      </c>
      <c r="O17" s="919"/>
    </row>
    <row r="18" spans="1:15" ht="15.75" customHeight="1" thickBot="1">
      <c r="A18" s="1007"/>
      <c r="B18" s="340" t="s">
        <v>7</v>
      </c>
      <c r="C18" s="330">
        <f>SUM(C12:C17)</f>
        <v>13223</v>
      </c>
      <c r="D18" s="330">
        <f t="shared" ref="D18:M18" si="2">SUM(D12:D17)</f>
        <v>14852</v>
      </c>
      <c r="E18" s="330">
        <f t="shared" si="2"/>
        <v>14711</v>
      </c>
      <c r="F18" s="330">
        <f t="shared" si="2"/>
        <v>15376</v>
      </c>
      <c r="G18" s="330">
        <f t="shared" si="2"/>
        <v>10576</v>
      </c>
      <c r="H18" s="330">
        <f t="shared" si="2"/>
        <v>8065</v>
      </c>
      <c r="I18" s="330">
        <f t="shared" si="2"/>
        <v>44118</v>
      </c>
      <c r="J18" s="330">
        <f t="shared" si="2"/>
        <v>40967</v>
      </c>
      <c r="K18" s="330">
        <f t="shared" si="2"/>
        <v>82628</v>
      </c>
      <c r="L18" s="330">
        <f t="shared" si="2"/>
        <v>79260</v>
      </c>
      <c r="M18" s="330">
        <f t="shared" si="2"/>
        <v>161888</v>
      </c>
      <c r="N18" s="341" t="s">
        <v>8</v>
      </c>
      <c r="O18" s="919"/>
    </row>
    <row r="19" spans="1:15" ht="15.75" customHeight="1" thickBot="1">
      <c r="A19" s="1032" t="s">
        <v>464</v>
      </c>
      <c r="B19" s="689" t="s">
        <v>10</v>
      </c>
      <c r="C19" s="300">
        <v>2534</v>
      </c>
      <c r="D19" s="300">
        <v>2826</v>
      </c>
      <c r="E19" s="300">
        <v>2399</v>
      </c>
      <c r="F19" s="300">
        <v>2341</v>
      </c>
      <c r="G19" s="300">
        <v>1483</v>
      </c>
      <c r="H19" s="300">
        <v>929</v>
      </c>
      <c r="I19" s="300">
        <v>5394</v>
      </c>
      <c r="J19" s="300">
        <v>4839</v>
      </c>
      <c r="K19" s="338">
        <f t="shared" ref="K19:L19" si="3">C19+E19+G19+I19</f>
        <v>11810</v>
      </c>
      <c r="L19" s="338">
        <f t="shared" si="3"/>
        <v>10935</v>
      </c>
      <c r="M19" s="338">
        <f t="shared" ref="M19:M21" si="4">SUM(K19:L19)</f>
        <v>22745</v>
      </c>
      <c r="N19" s="690" t="s">
        <v>425</v>
      </c>
      <c r="O19" s="1033" t="s">
        <v>149</v>
      </c>
    </row>
    <row r="20" spans="1:15" ht="15.75" customHeight="1" thickBot="1">
      <c r="A20" s="1032"/>
      <c r="B20" s="684" t="s">
        <v>11</v>
      </c>
      <c r="C20" s="275">
        <v>2335</v>
      </c>
      <c r="D20" s="275">
        <v>2740</v>
      </c>
      <c r="E20" s="275">
        <v>2212</v>
      </c>
      <c r="F20" s="275">
        <v>2350</v>
      </c>
      <c r="G20" s="275">
        <v>1344</v>
      </c>
      <c r="H20" s="275">
        <v>856</v>
      </c>
      <c r="I20" s="275">
        <v>4674</v>
      </c>
      <c r="J20" s="275">
        <v>4259</v>
      </c>
      <c r="K20" s="276">
        <f>SUM(C20+E20+G20+I20)</f>
        <v>10565</v>
      </c>
      <c r="L20" s="276">
        <f>SUM(D20+F20+H20+J20)</f>
        <v>10205</v>
      </c>
      <c r="M20" s="276">
        <f t="shared" si="4"/>
        <v>20770</v>
      </c>
      <c r="N20" s="683" t="s">
        <v>429</v>
      </c>
      <c r="O20" s="1033"/>
    </row>
    <row r="21" spans="1:15" ht="15.75" customHeight="1" thickBot="1">
      <c r="A21" s="1032"/>
      <c r="B21" s="480" t="s">
        <v>12</v>
      </c>
      <c r="C21" s="339">
        <v>2206</v>
      </c>
      <c r="D21" s="339">
        <v>2681</v>
      </c>
      <c r="E21" s="339">
        <v>2218</v>
      </c>
      <c r="F21" s="339">
        <v>2219</v>
      </c>
      <c r="G21" s="339">
        <v>1173</v>
      </c>
      <c r="H21" s="339">
        <v>714</v>
      </c>
      <c r="I21" s="339">
        <v>4107</v>
      </c>
      <c r="J21" s="339">
        <v>3865</v>
      </c>
      <c r="K21" s="333">
        <f>C21+E21+G21+I21</f>
        <v>9704</v>
      </c>
      <c r="L21" s="333">
        <f>D21+F21+H21+J21</f>
        <v>9479</v>
      </c>
      <c r="M21" s="333">
        <f t="shared" si="4"/>
        <v>19183</v>
      </c>
      <c r="N21" s="479" t="s">
        <v>422</v>
      </c>
      <c r="O21" s="1033"/>
    </row>
    <row r="22" spans="1:15" ht="15.75" customHeight="1" thickBot="1">
      <c r="A22" s="1032"/>
      <c r="B22" s="340" t="s">
        <v>7</v>
      </c>
      <c r="C22" s="330">
        <f>SUM(C19:C21)</f>
        <v>7075</v>
      </c>
      <c r="D22" s="330">
        <f t="shared" ref="D22:M22" si="5">SUM(D19:D21)</f>
        <v>8247</v>
      </c>
      <c r="E22" s="330">
        <f t="shared" si="5"/>
        <v>6829</v>
      </c>
      <c r="F22" s="330">
        <f t="shared" si="5"/>
        <v>6910</v>
      </c>
      <c r="G22" s="330">
        <f t="shared" si="5"/>
        <v>4000</v>
      </c>
      <c r="H22" s="330">
        <f t="shared" si="5"/>
        <v>2499</v>
      </c>
      <c r="I22" s="330">
        <f t="shared" si="5"/>
        <v>14175</v>
      </c>
      <c r="J22" s="330">
        <f t="shared" si="5"/>
        <v>12963</v>
      </c>
      <c r="K22" s="330">
        <f t="shared" si="5"/>
        <v>32079</v>
      </c>
      <c r="L22" s="330">
        <f t="shared" si="5"/>
        <v>30619</v>
      </c>
      <c r="M22" s="330">
        <f t="shared" si="5"/>
        <v>62698</v>
      </c>
      <c r="N22" s="341" t="s">
        <v>8</v>
      </c>
      <c r="O22" s="1033"/>
    </row>
    <row r="23" spans="1:15" ht="15.75" customHeight="1" thickBot="1">
      <c r="A23" s="1013" t="s">
        <v>1231</v>
      </c>
      <c r="B23" s="689" t="s">
        <v>10</v>
      </c>
      <c r="C23" s="300">
        <v>0</v>
      </c>
      <c r="D23" s="300">
        <v>0</v>
      </c>
      <c r="E23" s="300">
        <v>0</v>
      </c>
      <c r="F23" s="300">
        <v>0</v>
      </c>
      <c r="G23" s="300">
        <v>0</v>
      </c>
      <c r="H23" s="300">
        <v>0</v>
      </c>
      <c r="I23" s="300">
        <v>0</v>
      </c>
      <c r="J23" s="300">
        <v>0</v>
      </c>
      <c r="K23" s="338">
        <f t="shared" si="1"/>
        <v>0</v>
      </c>
      <c r="L23" s="338">
        <f t="shared" si="1"/>
        <v>0</v>
      </c>
      <c r="M23" s="338">
        <f t="shared" si="0"/>
        <v>0</v>
      </c>
      <c r="N23" s="690" t="s">
        <v>425</v>
      </c>
      <c r="O23" s="919" t="s">
        <v>1232</v>
      </c>
    </row>
    <row r="24" spans="1:15" ht="15.75" customHeight="1" thickBot="1">
      <c r="A24" s="1013"/>
      <c r="B24" s="684" t="s">
        <v>11</v>
      </c>
      <c r="C24" s="275">
        <v>0</v>
      </c>
      <c r="D24" s="275">
        <v>0</v>
      </c>
      <c r="E24" s="275">
        <v>0</v>
      </c>
      <c r="F24" s="275">
        <v>0</v>
      </c>
      <c r="G24" s="275">
        <v>2</v>
      </c>
      <c r="H24" s="275">
        <v>2</v>
      </c>
      <c r="I24" s="275">
        <v>4</v>
      </c>
      <c r="J24" s="275">
        <v>3</v>
      </c>
      <c r="K24" s="276">
        <f>SUM(C24+E24+G24+I24)</f>
        <v>6</v>
      </c>
      <c r="L24" s="276">
        <f>SUM(D24+F24+H24+J24)</f>
        <v>5</v>
      </c>
      <c r="M24" s="276">
        <f t="shared" si="0"/>
        <v>11</v>
      </c>
      <c r="N24" s="683" t="s">
        <v>429</v>
      </c>
      <c r="O24" s="919"/>
    </row>
    <row r="25" spans="1:15" ht="15.75" customHeight="1" thickBot="1">
      <c r="A25" s="1013"/>
      <c r="B25" s="480" t="s">
        <v>12</v>
      </c>
      <c r="C25" s="339">
        <v>59</v>
      </c>
      <c r="D25" s="339">
        <v>0</v>
      </c>
      <c r="E25" s="339">
        <v>0</v>
      </c>
      <c r="F25" s="339">
        <v>0</v>
      </c>
      <c r="G25" s="339">
        <v>0</v>
      </c>
      <c r="H25" s="339">
        <v>1</v>
      </c>
      <c r="I25" s="339">
        <v>8</v>
      </c>
      <c r="J25" s="339">
        <v>1</v>
      </c>
      <c r="K25" s="333">
        <f>C25+E25+G25+I25</f>
        <v>67</v>
      </c>
      <c r="L25" s="333">
        <f>D25+F25+H25+J25</f>
        <v>2</v>
      </c>
      <c r="M25" s="333">
        <f t="shared" si="0"/>
        <v>69</v>
      </c>
      <c r="N25" s="479" t="s">
        <v>422</v>
      </c>
      <c r="O25" s="919"/>
    </row>
    <row r="26" spans="1:15" ht="15.75" customHeight="1" thickBot="1">
      <c r="A26" s="1013"/>
      <c r="B26" s="340" t="s">
        <v>7</v>
      </c>
      <c r="C26" s="330">
        <f>SUM(C23:C25)</f>
        <v>59</v>
      </c>
      <c r="D26" s="330">
        <f t="shared" ref="D26:M26" si="6">SUM(D23:D25)</f>
        <v>0</v>
      </c>
      <c r="E26" s="330">
        <f t="shared" si="6"/>
        <v>0</v>
      </c>
      <c r="F26" s="330">
        <f t="shared" si="6"/>
        <v>0</v>
      </c>
      <c r="G26" s="330">
        <f t="shared" si="6"/>
        <v>2</v>
      </c>
      <c r="H26" s="330">
        <f t="shared" si="6"/>
        <v>3</v>
      </c>
      <c r="I26" s="330">
        <f t="shared" si="6"/>
        <v>12</v>
      </c>
      <c r="J26" s="330">
        <f t="shared" si="6"/>
        <v>4</v>
      </c>
      <c r="K26" s="330">
        <f t="shared" si="6"/>
        <v>73</v>
      </c>
      <c r="L26" s="330">
        <f t="shared" si="6"/>
        <v>7</v>
      </c>
      <c r="M26" s="330">
        <f t="shared" si="6"/>
        <v>80</v>
      </c>
      <c r="N26" s="341" t="s">
        <v>8</v>
      </c>
      <c r="O26" s="919"/>
    </row>
    <row r="27" spans="1:15" ht="15.75" customHeight="1" thickBot="1">
      <c r="A27" s="1032" t="s">
        <v>428</v>
      </c>
      <c r="B27" s="689" t="s">
        <v>10</v>
      </c>
      <c r="C27" s="300">
        <v>2447</v>
      </c>
      <c r="D27" s="300">
        <v>2891</v>
      </c>
      <c r="E27" s="300">
        <v>2422</v>
      </c>
      <c r="F27" s="300">
        <v>2353</v>
      </c>
      <c r="G27" s="300">
        <v>1015</v>
      </c>
      <c r="H27" s="300">
        <v>601</v>
      </c>
      <c r="I27" s="300">
        <v>3737</v>
      </c>
      <c r="J27" s="300">
        <v>3451</v>
      </c>
      <c r="K27" s="338">
        <f>C27+E27+G27+I27</f>
        <v>9621</v>
      </c>
      <c r="L27" s="338">
        <f>D27+F27+H27+J27</f>
        <v>9296</v>
      </c>
      <c r="M27" s="338">
        <f t="shared" si="0"/>
        <v>18917</v>
      </c>
      <c r="N27" s="690" t="s">
        <v>425</v>
      </c>
      <c r="O27" s="911" t="s">
        <v>1346</v>
      </c>
    </row>
    <row r="28" spans="1:15" ht="15.75" customHeight="1" thickBot="1">
      <c r="A28" s="1032"/>
      <c r="B28" s="684" t="s">
        <v>424</v>
      </c>
      <c r="C28" s="275">
        <v>1922</v>
      </c>
      <c r="D28" s="275">
        <v>2543</v>
      </c>
      <c r="E28" s="275">
        <v>2117</v>
      </c>
      <c r="F28" s="275">
        <v>2253</v>
      </c>
      <c r="G28" s="275">
        <v>923</v>
      </c>
      <c r="H28" s="275">
        <v>495</v>
      </c>
      <c r="I28" s="275">
        <v>3213</v>
      </c>
      <c r="J28" s="275">
        <v>3003</v>
      </c>
      <c r="K28" s="276">
        <f>SUM(C28+E28+G28+I28)</f>
        <v>8175</v>
      </c>
      <c r="L28" s="276">
        <f>SUM(D28+F28+H28+J28)</f>
        <v>8294</v>
      </c>
      <c r="M28" s="276">
        <f t="shared" si="0"/>
        <v>16469</v>
      </c>
      <c r="N28" s="683" t="s">
        <v>423</v>
      </c>
      <c r="O28" s="1033"/>
    </row>
    <row r="29" spans="1:15" ht="15.75" customHeight="1" thickBot="1">
      <c r="A29" s="1032"/>
      <c r="B29" s="480" t="s">
        <v>427</v>
      </c>
      <c r="C29" s="339">
        <v>1922</v>
      </c>
      <c r="D29" s="339">
        <v>2505</v>
      </c>
      <c r="E29" s="339">
        <v>2179</v>
      </c>
      <c r="F29" s="339">
        <v>2234</v>
      </c>
      <c r="G29" s="339">
        <v>869</v>
      </c>
      <c r="H29" s="339">
        <v>467</v>
      </c>
      <c r="I29" s="339">
        <v>2920</v>
      </c>
      <c r="J29" s="339">
        <v>2742</v>
      </c>
      <c r="K29" s="333">
        <f>C29+E29+G29+I29</f>
        <v>7890</v>
      </c>
      <c r="L29" s="333">
        <f>D29+F29+H29+J29</f>
        <v>7948</v>
      </c>
      <c r="M29" s="333">
        <f t="shared" si="0"/>
        <v>15838</v>
      </c>
      <c r="N29" s="479" t="s">
        <v>426</v>
      </c>
      <c r="O29" s="1033"/>
    </row>
    <row r="30" spans="1:15" ht="15.75" customHeight="1" thickBot="1">
      <c r="A30" s="1032"/>
      <c r="B30" s="340" t="s">
        <v>7</v>
      </c>
      <c r="C30" s="330">
        <f t="shared" ref="C30:L30" si="7">SUM(C27:C29)</f>
        <v>6291</v>
      </c>
      <c r="D30" s="330">
        <f t="shared" si="7"/>
        <v>7939</v>
      </c>
      <c r="E30" s="330">
        <f t="shared" si="7"/>
        <v>6718</v>
      </c>
      <c r="F30" s="330">
        <f t="shared" si="7"/>
        <v>6840</v>
      </c>
      <c r="G30" s="330">
        <f t="shared" si="7"/>
        <v>2807</v>
      </c>
      <c r="H30" s="330">
        <f t="shared" si="7"/>
        <v>1563</v>
      </c>
      <c r="I30" s="330">
        <f t="shared" si="7"/>
        <v>9870</v>
      </c>
      <c r="J30" s="330">
        <f t="shared" si="7"/>
        <v>9196</v>
      </c>
      <c r="K30" s="330">
        <f t="shared" si="7"/>
        <v>25686</v>
      </c>
      <c r="L30" s="330">
        <f t="shared" si="7"/>
        <v>25538</v>
      </c>
      <c r="M30" s="330">
        <f>SUM(M27:M29)</f>
        <v>51224</v>
      </c>
      <c r="N30" s="341" t="s">
        <v>8</v>
      </c>
      <c r="O30" s="1033"/>
    </row>
    <row r="31" spans="1:15" ht="15.75" customHeight="1" thickBot="1">
      <c r="A31" s="1013" t="s">
        <v>338</v>
      </c>
      <c r="B31" s="689" t="s">
        <v>10</v>
      </c>
      <c r="C31" s="300">
        <v>267</v>
      </c>
      <c r="D31" s="300">
        <v>37</v>
      </c>
      <c r="E31" s="300">
        <v>45</v>
      </c>
      <c r="F31" s="300">
        <v>2</v>
      </c>
      <c r="G31" s="300">
        <v>146</v>
      </c>
      <c r="H31" s="300">
        <v>3</v>
      </c>
      <c r="I31" s="300">
        <v>3</v>
      </c>
      <c r="J31" s="300">
        <v>2</v>
      </c>
      <c r="K31" s="338">
        <f>C31+E31+G31+I31</f>
        <v>461</v>
      </c>
      <c r="L31" s="338">
        <f>D31+F31+H31+J31</f>
        <v>44</v>
      </c>
      <c r="M31" s="338">
        <f t="shared" si="0"/>
        <v>505</v>
      </c>
      <c r="N31" s="690" t="s">
        <v>425</v>
      </c>
      <c r="O31" s="919" t="s">
        <v>775</v>
      </c>
    </row>
    <row r="32" spans="1:15" ht="13.5" thickBot="1">
      <c r="A32" s="1013"/>
      <c r="B32" s="684" t="s">
        <v>424</v>
      </c>
      <c r="C32" s="275">
        <v>183</v>
      </c>
      <c r="D32" s="275">
        <v>33</v>
      </c>
      <c r="E32" s="275">
        <v>14</v>
      </c>
      <c r="F32" s="275">
        <v>0</v>
      </c>
      <c r="G32" s="275">
        <v>117</v>
      </c>
      <c r="H32" s="275">
        <v>0</v>
      </c>
      <c r="I32" s="275">
        <v>0</v>
      </c>
      <c r="J32" s="275">
        <v>0</v>
      </c>
      <c r="K32" s="276">
        <f>C32+E32+G32+I32</f>
        <v>314</v>
      </c>
      <c r="L32" s="276">
        <f>SUM(D32+F32+H32+J32)</f>
        <v>33</v>
      </c>
      <c r="M32" s="276">
        <f t="shared" si="0"/>
        <v>347</v>
      </c>
      <c r="N32" s="683" t="s">
        <v>423</v>
      </c>
      <c r="O32" s="919"/>
    </row>
    <row r="33" spans="1:15" ht="13.5" thickBot="1">
      <c r="A33" s="1013"/>
      <c r="B33" s="480" t="s">
        <v>12</v>
      </c>
      <c r="C33" s="339">
        <v>187</v>
      </c>
      <c r="D33" s="339">
        <v>34</v>
      </c>
      <c r="E33" s="339">
        <v>9</v>
      </c>
      <c r="F33" s="339">
        <v>3</v>
      </c>
      <c r="G33" s="339">
        <v>0</v>
      </c>
      <c r="H33" s="339">
        <v>0</v>
      </c>
      <c r="I33" s="339">
        <v>0</v>
      </c>
      <c r="J33" s="339">
        <v>0</v>
      </c>
      <c r="K33" s="333">
        <f>C33+E33+G33+I33</f>
        <v>196</v>
      </c>
      <c r="L33" s="333">
        <f>D33+F33+H33+J33</f>
        <v>37</v>
      </c>
      <c r="M33" s="333">
        <f t="shared" si="0"/>
        <v>233</v>
      </c>
      <c r="N33" s="479" t="s">
        <v>422</v>
      </c>
      <c r="O33" s="919"/>
    </row>
    <row r="34" spans="1:15" ht="15.75" customHeight="1">
      <c r="A34" s="1014"/>
      <c r="B34" s="593" t="s">
        <v>7</v>
      </c>
      <c r="C34" s="330">
        <f t="shared" ref="C34:L34" si="8">SUM(C31:C33)</f>
        <v>637</v>
      </c>
      <c r="D34" s="330">
        <f t="shared" si="8"/>
        <v>104</v>
      </c>
      <c r="E34" s="330">
        <f t="shared" si="8"/>
        <v>68</v>
      </c>
      <c r="F34" s="330">
        <f t="shared" si="8"/>
        <v>5</v>
      </c>
      <c r="G34" s="330">
        <f t="shared" si="8"/>
        <v>263</v>
      </c>
      <c r="H34" s="330">
        <f t="shared" si="8"/>
        <v>3</v>
      </c>
      <c r="I34" s="330">
        <f t="shared" si="8"/>
        <v>3</v>
      </c>
      <c r="J34" s="330">
        <f t="shared" si="8"/>
        <v>2</v>
      </c>
      <c r="K34" s="330">
        <f t="shared" si="8"/>
        <v>971</v>
      </c>
      <c r="L34" s="330">
        <f t="shared" si="8"/>
        <v>114</v>
      </c>
      <c r="M34" s="330">
        <f>SUM(M31:M33)</f>
        <v>1085</v>
      </c>
      <c r="N34" s="594" t="s">
        <v>8</v>
      </c>
      <c r="O34" s="935"/>
    </row>
    <row r="35" spans="1:15" ht="15.75" customHeight="1">
      <c r="A35" s="1034" t="s">
        <v>13</v>
      </c>
      <c r="B35" s="1034"/>
      <c r="C35" s="863">
        <f>C11+C18+C22+C26+C30+C34</f>
        <v>30877</v>
      </c>
      <c r="D35" s="863">
        <f t="shared" ref="D35:M35" si="9">D11+D18+D22+D26+D30+D34</f>
        <v>35133</v>
      </c>
      <c r="E35" s="863">
        <f t="shared" si="9"/>
        <v>28894</v>
      </c>
      <c r="F35" s="863">
        <f t="shared" si="9"/>
        <v>29724</v>
      </c>
      <c r="G35" s="863">
        <f t="shared" si="9"/>
        <v>23366</v>
      </c>
      <c r="H35" s="863">
        <f t="shared" si="9"/>
        <v>16948</v>
      </c>
      <c r="I35" s="863">
        <f t="shared" si="9"/>
        <v>87054</v>
      </c>
      <c r="J35" s="863">
        <f t="shared" si="9"/>
        <v>80662</v>
      </c>
      <c r="K35" s="863">
        <f t="shared" si="9"/>
        <v>170191</v>
      </c>
      <c r="L35" s="863">
        <f t="shared" si="9"/>
        <v>162467</v>
      </c>
      <c r="M35" s="863">
        <f t="shared" si="9"/>
        <v>332658</v>
      </c>
      <c r="N35" s="1035" t="s">
        <v>14</v>
      </c>
      <c r="O35" s="1035"/>
    </row>
    <row r="36" spans="1:15">
      <c r="A36" s="1036" t="s">
        <v>770</v>
      </c>
      <c r="B36" s="1036"/>
      <c r="C36" s="567"/>
      <c r="D36" s="567"/>
      <c r="E36" s="567"/>
      <c r="F36" s="567"/>
      <c r="G36" s="567"/>
      <c r="H36" s="567"/>
      <c r="I36" s="567"/>
      <c r="J36" s="567"/>
      <c r="K36" s="567"/>
      <c r="L36" s="1037" t="s">
        <v>768</v>
      </c>
      <c r="M36" s="1037"/>
      <c r="N36" s="1037"/>
      <c r="O36" s="1037"/>
    </row>
    <row r="37" spans="1:15">
      <c r="A37" s="1036" t="s">
        <v>771</v>
      </c>
      <c r="B37" s="1036"/>
      <c r="C37" s="568"/>
      <c r="D37" s="568"/>
      <c r="E37" s="568"/>
      <c r="F37" s="568"/>
      <c r="G37" s="568"/>
      <c r="H37" s="568"/>
      <c r="I37" s="568"/>
      <c r="J37" s="568"/>
      <c r="K37" s="568"/>
      <c r="L37" s="1038" t="s">
        <v>769</v>
      </c>
      <c r="M37" s="1038"/>
      <c r="N37" s="1038"/>
      <c r="O37" s="1038"/>
    </row>
  </sheetData>
  <mergeCells count="39">
    <mergeCell ref="A35:B35"/>
    <mergeCell ref="N35:O35"/>
    <mergeCell ref="A36:B36"/>
    <mergeCell ref="L36:O36"/>
    <mergeCell ref="A37:B37"/>
    <mergeCell ref="L37:O37"/>
    <mergeCell ref="A19:A22"/>
    <mergeCell ref="A27:A30"/>
    <mergeCell ref="O19:O22"/>
    <mergeCell ref="O27:O30"/>
    <mergeCell ref="A23:A26"/>
    <mergeCell ref="O23:O26"/>
    <mergeCell ref="A31:A34"/>
    <mergeCell ref="O31:O34"/>
    <mergeCell ref="A1:O1"/>
    <mergeCell ref="A2:O2"/>
    <mergeCell ref="C7:F7"/>
    <mergeCell ref="G7:J7"/>
    <mergeCell ref="A6:A10"/>
    <mergeCell ref="B6:B10"/>
    <mergeCell ref="N6:N10"/>
    <mergeCell ref="O6:O10"/>
    <mergeCell ref="G8:H8"/>
    <mergeCell ref="I8:J8"/>
    <mergeCell ref="K8:L9"/>
    <mergeCell ref="C9:D9"/>
    <mergeCell ref="K6:L7"/>
    <mergeCell ref="M6:M10"/>
    <mergeCell ref="A12:A18"/>
    <mergeCell ref="O12:O18"/>
    <mergeCell ref="C8:D8"/>
    <mergeCell ref="E8:F8"/>
    <mergeCell ref="A3:O3"/>
    <mergeCell ref="A4:O4"/>
    <mergeCell ref="C6:F6"/>
    <mergeCell ref="G6:J6"/>
    <mergeCell ref="E9:F9"/>
    <mergeCell ref="G9:H9"/>
    <mergeCell ref="I9:J9"/>
  </mergeCells>
  <printOptions horizontalCentered="1" verticalCentered="1"/>
  <pageMargins left="0" right="0" top="0" bottom="0" header="0" footer="0"/>
  <pageSetup paperSize="9" scale="95"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showGridLines="0" rightToLeft="1" view="pageBreakPreview" topLeftCell="A13" zoomScaleNormal="100" zoomScaleSheetLayoutView="100" workbookViewId="0">
      <selection activeCell="N38" sqref="N38"/>
    </sheetView>
  </sheetViews>
  <sheetFormatPr defaultColWidth="9.140625" defaultRowHeight="12.75"/>
  <cols>
    <col min="1" max="1" width="25.28515625" style="43" customWidth="1"/>
    <col min="2" max="13" width="8.28515625" style="43" customWidth="1"/>
    <col min="14" max="14" width="27.140625" style="43" customWidth="1"/>
    <col min="15" max="15" width="20.42578125" style="43" customWidth="1"/>
    <col min="16" max="16384" width="9.140625" style="61"/>
  </cols>
  <sheetData>
    <row r="1" spans="1:15" s="62" customFormat="1" ht="20.25">
      <c r="A1" s="925" t="s">
        <v>939</v>
      </c>
      <c r="B1" s="925"/>
      <c r="C1" s="925"/>
      <c r="D1" s="925"/>
      <c r="E1" s="925"/>
      <c r="F1" s="925"/>
      <c r="G1" s="925"/>
      <c r="H1" s="925"/>
      <c r="I1" s="925"/>
      <c r="J1" s="925"/>
      <c r="K1" s="925"/>
      <c r="L1" s="925"/>
      <c r="M1" s="925"/>
      <c r="N1" s="925"/>
      <c r="O1" s="76"/>
    </row>
    <row r="2" spans="1:15" s="78" customFormat="1" ht="20.25">
      <c r="A2" s="928" t="s">
        <v>1216</v>
      </c>
      <c r="B2" s="928"/>
      <c r="C2" s="928"/>
      <c r="D2" s="928"/>
      <c r="E2" s="928"/>
      <c r="F2" s="928"/>
      <c r="G2" s="928"/>
      <c r="H2" s="928"/>
      <c r="I2" s="928"/>
      <c r="J2" s="928"/>
      <c r="K2" s="928"/>
      <c r="L2" s="928"/>
      <c r="M2" s="928"/>
      <c r="N2" s="928"/>
      <c r="O2" s="76"/>
    </row>
    <row r="3" spans="1:15" ht="20.100000000000001" customHeight="1">
      <c r="A3" s="1039" t="s">
        <v>781</v>
      </c>
      <c r="B3" s="1039"/>
      <c r="C3" s="1039"/>
      <c r="D3" s="1039"/>
      <c r="E3" s="1039"/>
      <c r="F3" s="1039"/>
      <c r="G3" s="1039"/>
      <c r="H3" s="1039"/>
      <c r="I3" s="1039"/>
      <c r="J3" s="1039"/>
      <c r="K3" s="1039"/>
      <c r="L3" s="1039"/>
      <c r="M3" s="1039"/>
      <c r="N3" s="1039"/>
      <c r="O3" s="681"/>
    </row>
    <row r="4" spans="1:15" ht="15.75">
      <c r="A4" s="913" t="s">
        <v>1213</v>
      </c>
      <c r="B4" s="913"/>
      <c r="C4" s="913"/>
      <c r="D4" s="913"/>
      <c r="E4" s="913"/>
      <c r="F4" s="913"/>
      <c r="G4" s="913"/>
      <c r="H4" s="913"/>
      <c r="I4" s="913"/>
      <c r="J4" s="913"/>
      <c r="K4" s="913"/>
      <c r="L4" s="913"/>
      <c r="M4" s="913"/>
      <c r="N4" s="913"/>
      <c r="O4" s="681"/>
    </row>
    <row r="5" spans="1:15" ht="15.75">
      <c r="A5" s="10" t="s">
        <v>542</v>
      </c>
      <c r="B5" s="74"/>
      <c r="C5" s="74"/>
      <c r="D5" s="74"/>
      <c r="E5" s="74"/>
      <c r="F5" s="74"/>
      <c r="G5" s="74"/>
      <c r="H5" s="74"/>
      <c r="I5" s="74"/>
      <c r="J5" s="74"/>
      <c r="K5" s="74"/>
      <c r="L5" s="74"/>
      <c r="M5" s="74"/>
      <c r="N5" s="14" t="s">
        <v>543</v>
      </c>
      <c r="O5" s="61"/>
    </row>
    <row r="6" spans="1:15" s="136" customFormat="1" ht="19.5" customHeight="1">
      <c r="A6" s="1040" t="s">
        <v>935</v>
      </c>
      <c r="B6" s="993" t="s">
        <v>1129</v>
      </c>
      <c r="C6" s="994"/>
      <c r="D6" s="995" t="s">
        <v>37</v>
      </c>
      <c r="E6" s="995"/>
      <c r="F6" s="995" t="s">
        <v>468</v>
      </c>
      <c r="G6" s="995"/>
      <c r="H6" s="995" t="s">
        <v>1233</v>
      </c>
      <c r="I6" s="995"/>
      <c r="J6" s="995" t="s">
        <v>779</v>
      </c>
      <c r="K6" s="995"/>
      <c r="L6" s="995" t="s">
        <v>778</v>
      </c>
      <c r="M6" s="995"/>
      <c r="N6" s="1043" t="s">
        <v>936</v>
      </c>
    </row>
    <row r="7" spans="1:15" s="136" customFormat="1" ht="23.25" customHeight="1">
      <c r="A7" s="1041"/>
      <c r="B7" s="1047" t="s">
        <v>766</v>
      </c>
      <c r="C7" s="1047"/>
      <c r="D7" s="972" t="s">
        <v>299</v>
      </c>
      <c r="E7" s="972"/>
      <c r="F7" s="972" t="s">
        <v>149</v>
      </c>
      <c r="G7" s="972"/>
      <c r="H7" s="972" t="s">
        <v>1232</v>
      </c>
      <c r="I7" s="972"/>
      <c r="J7" s="972" t="s">
        <v>780</v>
      </c>
      <c r="K7" s="972"/>
      <c r="L7" s="972" t="s">
        <v>775</v>
      </c>
      <c r="M7" s="972"/>
      <c r="N7" s="1044"/>
    </row>
    <row r="8" spans="1:15" s="136" customFormat="1" ht="14.25" customHeight="1">
      <c r="A8" s="1041"/>
      <c r="B8" s="569" t="s">
        <v>9</v>
      </c>
      <c r="C8" s="569" t="s">
        <v>531</v>
      </c>
      <c r="D8" s="569" t="s">
        <v>9</v>
      </c>
      <c r="E8" s="569" t="s">
        <v>531</v>
      </c>
      <c r="F8" s="569" t="s">
        <v>9</v>
      </c>
      <c r="G8" s="569" t="s">
        <v>531</v>
      </c>
      <c r="H8" s="569" t="s">
        <v>9</v>
      </c>
      <c r="I8" s="569" t="s">
        <v>531</v>
      </c>
      <c r="J8" s="569" t="s">
        <v>9</v>
      </c>
      <c r="K8" s="569" t="s">
        <v>531</v>
      </c>
      <c r="L8" s="569" t="s">
        <v>9</v>
      </c>
      <c r="M8" s="569" t="s">
        <v>531</v>
      </c>
      <c r="N8" s="1044"/>
    </row>
    <row r="9" spans="1:15" s="136" customFormat="1">
      <c r="A9" s="1042"/>
      <c r="B9" s="269" t="s">
        <v>532</v>
      </c>
      <c r="C9" s="269" t="s">
        <v>533</v>
      </c>
      <c r="D9" s="269" t="s">
        <v>532</v>
      </c>
      <c r="E9" s="269" t="s">
        <v>533</v>
      </c>
      <c r="F9" s="269" t="s">
        <v>532</v>
      </c>
      <c r="G9" s="269" t="s">
        <v>533</v>
      </c>
      <c r="H9" s="269" t="s">
        <v>532</v>
      </c>
      <c r="I9" s="269" t="s">
        <v>533</v>
      </c>
      <c r="J9" s="269" t="s">
        <v>532</v>
      </c>
      <c r="K9" s="269" t="s">
        <v>533</v>
      </c>
      <c r="L9" s="269" t="s">
        <v>532</v>
      </c>
      <c r="M9" s="269" t="s">
        <v>533</v>
      </c>
      <c r="N9" s="1045"/>
    </row>
    <row r="10" spans="1:15" ht="15.75" customHeight="1" thickBot="1">
      <c r="A10" s="570" t="s">
        <v>191</v>
      </c>
      <c r="B10" s="484">
        <v>1274</v>
      </c>
      <c r="C10" s="571">
        <v>1118</v>
      </c>
      <c r="D10" s="571">
        <v>0</v>
      </c>
      <c r="E10" s="571">
        <v>0</v>
      </c>
      <c r="F10" s="571" t="s">
        <v>776</v>
      </c>
      <c r="G10" s="571" t="s">
        <v>776</v>
      </c>
      <c r="H10" s="571" t="s">
        <v>776</v>
      </c>
      <c r="I10" s="571" t="s">
        <v>776</v>
      </c>
      <c r="J10" s="571" t="s">
        <v>776</v>
      </c>
      <c r="K10" s="571" t="s">
        <v>776</v>
      </c>
      <c r="L10" s="571" t="s">
        <v>776</v>
      </c>
      <c r="M10" s="571" t="s">
        <v>776</v>
      </c>
      <c r="N10" s="572" t="s">
        <v>191</v>
      </c>
      <c r="O10" s="61"/>
    </row>
    <row r="11" spans="1:15" ht="16.5" customHeight="1" thickTop="1" thickBot="1">
      <c r="A11" s="573">
        <v>3</v>
      </c>
      <c r="B11" s="488">
        <v>6394</v>
      </c>
      <c r="C11" s="574">
        <v>6044</v>
      </c>
      <c r="D11" s="574">
        <v>0</v>
      </c>
      <c r="E11" s="574">
        <v>0</v>
      </c>
      <c r="F11" s="574" t="s">
        <v>776</v>
      </c>
      <c r="G11" s="574" t="s">
        <v>776</v>
      </c>
      <c r="H11" s="574" t="s">
        <v>776</v>
      </c>
      <c r="I11" s="574" t="s">
        <v>776</v>
      </c>
      <c r="J11" s="574" t="s">
        <v>776</v>
      </c>
      <c r="K11" s="574" t="s">
        <v>776</v>
      </c>
      <c r="L11" s="574" t="s">
        <v>776</v>
      </c>
      <c r="M11" s="574" t="s">
        <v>776</v>
      </c>
      <c r="N11" s="575">
        <v>3</v>
      </c>
      <c r="O11" s="61"/>
    </row>
    <row r="12" spans="1:15" ht="16.5" customHeight="1" thickTop="1" thickBot="1">
      <c r="A12" s="576">
        <v>4</v>
      </c>
      <c r="B12" s="492">
        <v>12701</v>
      </c>
      <c r="C12" s="577">
        <v>11946</v>
      </c>
      <c r="D12" s="577">
        <v>53</v>
      </c>
      <c r="E12" s="577">
        <v>44</v>
      </c>
      <c r="F12" s="577" t="s">
        <v>776</v>
      </c>
      <c r="G12" s="577" t="s">
        <v>776</v>
      </c>
      <c r="H12" s="577" t="s">
        <v>776</v>
      </c>
      <c r="I12" s="577" t="s">
        <v>776</v>
      </c>
      <c r="J12" s="577" t="s">
        <v>776</v>
      </c>
      <c r="K12" s="577" t="s">
        <v>776</v>
      </c>
      <c r="L12" s="577" t="s">
        <v>776</v>
      </c>
      <c r="M12" s="577" t="s">
        <v>776</v>
      </c>
      <c r="N12" s="578">
        <v>4</v>
      </c>
      <c r="O12" s="61"/>
    </row>
    <row r="13" spans="1:15" ht="16.5" customHeight="1" thickTop="1" thickBot="1">
      <c r="A13" s="573">
        <v>5</v>
      </c>
      <c r="B13" s="488">
        <v>8245</v>
      </c>
      <c r="C13" s="574">
        <v>7711</v>
      </c>
      <c r="D13" s="574">
        <v>4964</v>
      </c>
      <c r="E13" s="574">
        <v>4900</v>
      </c>
      <c r="F13" s="574" t="s">
        <v>776</v>
      </c>
      <c r="G13" s="574" t="s">
        <v>776</v>
      </c>
      <c r="H13" s="574" t="s">
        <v>776</v>
      </c>
      <c r="I13" s="574" t="s">
        <v>776</v>
      </c>
      <c r="J13" s="574" t="s">
        <v>776</v>
      </c>
      <c r="K13" s="574" t="s">
        <v>776</v>
      </c>
      <c r="L13" s="574" t="s">
        <v>776</v>
      </c>
      <c r="M13" s="574" t="s">
        <v>776</v>
      </c>
      <c r="N13" s="575">
        <v>5</v>
      </c>
      <c r="O13" s="61"/>
    </row>
    <row r="14" spans="1:15" ht="16.5" customHeight="1" thickTop="1" thickBot="1">
      <c r="A14" s="576">
        <v>6</v>
      </c>
      <c r="B14" s="492">
        <v>136</v>
      </c>
      <c r="C14" s="577">
        <v>108</v>
      </c>
      <c r="D14" s="577">
        <v>14020</v>
      </c>
      <c r="E14" s="577">
        <v>13592</v>
      </c>
      <c r="F14" s="577" t="s">
        <v>776</v>
      </c>
      <c r="G14" s="577" t="s">
        <v>776</v>
      </c>
      <c r="H14" s="577" t="s">
        <v>776</v>
      </c>
      <c r="I14" s="577" t="s">
        <v>776</v>
      </c>
      <c r="J14" s="577" t="s">
        <v>776</v>
      </c>
      <c r="K14" s="577" t="s">
        <v>776</v>
      </c>
      <c r="L14" s="577" t="s">
        <v>776</v>
      </c>
      <c r="M14" s="577" t="s">
        <v>776</v>
      </c>
      <c r="N14" s="578">
        <v>6</v>
      </c>
      <c r="O14" s="61"/>
    </row>
    <row r="15" spans="1:15" ht="16.5" customHeight="1" thickTop="1" thickBot="1">
      <c r="A15" s="573">
        <v>7</v>
      </c>
      <c r="B15" s="488">
        <v>4</v>
      </c>
      <c r="C15" s="574">
        <v>2</v>
      </c>
      <c r="D15" s="574">
        <v>13938</v>
      </c>
      <c r="E15" s="574">
        <v>13759</v>
      </c>
      <c r="F15" s="574" t="s">
        <v>776</v>
      </c>
      <c r="G15" s="574" t="s">
        <v>776</v>
      </c>
      <c r="H15" s="574" t="s">
        <v>776</v>
      </c>
      <c r="I15" s="574" t="s">
        <v>776</v>
      </c>
      <c r="J15" s="574" t="s">
        <v>776</v>
      </c>
      <c r="K15" s="574" t="s">
        <v>776</v>
      </c>
      <c r="L15" s="574" t="s">
        <v>776</v>
      </c>
      <c r="M15" s="574" t="s">
        <v>776</v>
      </c>
      <c r="N15" s="575">
        <v>7</v>
      </c>
      <c r="O15" s="61"/>
    </row>
    <row r="16" spans="1:15" ht="16.5" customHeight="1" thickTop="1" thickBot="1">
      <c r="A16" s="576">
        <v>8</v>
      </c>
      <c r="B16" s="492" t="s">
        <v>776</v>
      </c>
      <c r="C16" s="577" t="s">
        <v>776</v>
      </c>
      <c r="D16" s="577">
        <v>13624</v>
      </c>
      <c r="E16" s="577">
        <v>13188</v>
      </c>
      <c r="F16" s="577" t="s">
        <v>776</v>
      </c>
      <c r="G16" s="577" t="s">
        <v>776</v>
      </c>
      <c r="H16" s="577" t="s">
        <v>776</v>
      </c>
      <c r="I16" s="577" t="s">
        <v>776</v>
      </c>
      <c r="J16" s="577" t="s">
        <v>776</v>
      </c>
      <c r="K16" s="577" t="s">
        <v>776</v>
      </c>
      <c r="L16" s="577" t="s">
        <v>776</v>
      </c>
      <c r="M16" s="577" t="s">
        <v>776</v>
      </c>
      <c r="N16" s="578">
        <v>8</v>
      </c>
      <c r="O16" s="61"/>
    </row>
    <row r="17" spans="1:15" ht="16.5" customHeight="1" thickTop="1" thickBot="1">
      <c r="A17" s="573">
        <v>9</v>
      </c>
      <c r="B17" s="488" t="s">
        <v>776</v>
      </c>
      <c r="C17" s="574" t="s">
        <v>776</v>
      </c>
      <c r="D17" s="574">
        <v>13264</v>
      </c>
      <c r="E17" s="574">
        <v>12710</v>
      </c>
      <c r="F17" s="574" t="s">
        <v>776</v>
      </c>
      <c r="G17" s="574" t="s">
        <v>776</v>
      </c>
      <c r="H17" s="574" t="s">
        <v>776</v>
      </c>
      <c r="I17" s="574" t="s">
        <v>776</v>
      </c>
      <c r="J17" s="574" t="s">
        <v>776</v>
      </c>
      <c r="K17" s="574" t="s">
        <v>776</v>
      </c>
      <c r="L17" s="574" t="s">
        <v>776</v>
      </c>
      <c r="M17" s="574" t="s">
        <v>776</v>
      </c>
      <c r="N17" s="575">
        <v>9</v>
      </c>
      <c r="O17" s="61"/>
    </row>
    <row r="18" spans="1:15" ht="16.5" customHeight="1" thickTop="1" thickBot="1">
      <c r="A18" s="576">
        <v>10</v>
      </c>
      <c r="B18" s="577" t="s">
        <v>776</v>
      </c>
      <c r="C18" s="577" t="s">
        <v>776</v>
      </c>
      <c r="D18" s="577">
        <v>12595</v>
      </c>
      <c r="E18" s="577">
        <v>12026</v>
      </c>
      <c r="F18" s="577">
        <v>36</v>
      </c>
      <c r="G18" s="577">
        <v>54</v>
      </c>
      <c r="H18" s="577">
        <v>0</v>
      </c>
      <c r="I18" s="577">
        <v>0</v>
      </c>
      <c r="J18" s="577" t="s">
        <v>776</v>
      </c>
      <c r="K18" s="577" t="s">
        <v>776</v>
      </c>
      <c r="L18" s="577" t="s">
        <v>776</v>
      </c>
      <c r="M18" s="577" t="s">
        <v>776</v>
      </c>
      <c r="N18" s="578">
        <v>10</v>
      </c>
      <c r="O18" s="61"/>
    </row>
    <row r="19" spans="1:15" ht="16.5" customHeight="1" thickTop="1" thickBot="1">
      <c r="A19" s="573">
        <v>11</v>
      </c>
      <c r="B19" s="488" t="s">
        <v>776</v>
      </c>
      <c r="C19" s="574" t="s">
        <v>776</v>
      </c>
      <c r="D19" s="574">
        <v>8352</v>
      </c>
      <c r="E19" s="574">
        <v>7997</v>
      </c>
      <c r="F19" s="574">
        <v>3525</v>
      </c>
      <c r="G19" s="574">
        <v>3460</v>
      </c>
      <c r="H19" s="574">
        <v>0</v>
      </c>
      <c r="I19" s="574">
        <v>0</v>
      </c>
      <c r="J19" s="574" t="s">
        <v>776</v>
      </c>
      <c r="K19" s="574" t="s">
        <v>776</v>
      </c>
      <c r="L19" s="574" t="s">
        <v>776</v>
      </c>
      <c r="M19" s="574" t="s">
        <v>776</v>
      </c>
      <c r="N19" s="575">
        <v>11</v>
      </c>
      <c r="O19" s="61"/>
    </row>
    <row r="20" spans="1:15" ht="16.5" customHeight="1" thickTop="1" thickBot="1">
      <c r="A20" s="576">
        <v>12</v>
      </c>
      <c r="B20" s="492" t="s">
        <v>776</v>
      </c>
      <c r="C20" s="577" t="s">
        <v>776</v>
      </c>
      <c r="D20" s="577">
        <v>1321</v>
      </c>
      <c r="E20" s="577">
        <v>880</v>
      </c>
      <c r="F20" s="577">
        <v>9644</v>
      </c>
      <c r="G20" s="577">
        <v>9522</v>
      </c>
      <c r="H20" s="577">
        <v>1</v>
      </c>
      <c r="I20" s="577">
        <v>0</v>
      </c>
      <c r="J20" s="577" t="s">
        <v>776</v>
      </c>
      <c r="K20" s="577" t="s">
        <v>776</v>
      </c>
      <c r="L20" s="577" t="s">
        <v>776</v>
      </c>
      <c r="M20" s="577" t="s">
        <v>776</v>
      </c>
      <c r="N20" s="578">
        <v>12</v>
      </c>
      <c r="O20" s="61"/>
    </row>
    <row r="21" spans="1:15" ht="16.5" customHeight="1" thickTop="1" thickBot="1">
      <c r="A21" s="573">
        <v>13</v>
      </c>
      <c r="B21" s="488" t="s">
        <v>776</v>
      </c>
      <c r="C21" s="574" t="s">
        <v>776</v>
      </c>
      <c r="D21" s="574">
        <v>311</v>
      </c>
      <c r="E21" s="574">
        <v>124</v>
      </c>
      <c r="F21" s="574">
        <v>9639</v>
      </c>
      <c r="G21" s="574">
        <v>9676</v>
      </c>
      <c r="H21" s="574">
        <v>30</v>
      </c>
      <c r="I21" s="574">
        <v>5</v>
      </c>
      <c r="J21" s="574" t="s">
        <v>776</v>
      </c>
      <c r="K21" s="574" t="s">
        <v>776</v>
      </c>
      <c r="L21" s="574" t="s">
        <v>776</v>
      </c>
      <c r="M21" s="574" t="s">
        <v>776</v>
      </c>
      <c r="N21" s="575">
        <v>13</v>
      </c>
      <c r="O21" s="61"/>
    </row>
    <row r="22" spans="1:15" ht="16.5" customHeight="1" thickTop="1" thickBot="1">
      <c r="A22" s="576">
        <v>14</v>
      </c>
      <c r="B22" s="492" t="s">
        <v>776</v>
      </c>
      <c r="C22" s="577" t="s">
        <v>776</v>
      </c>
      <c r="D22" s="577">
        <v>121</v>
      </c>
      <c r="E22" s="577">
        <v>28</v>
      </c>
      <c r="F22" s="577">
        <v>6892</v>
      </c>
      <c r="G22" s="577">
        <v>6448</v>
      </c>
      <c r="H22" s="577">
        <v>41</v>
      </c>
      <c r="I22" s="577">
        <v>2</v>
      </c>
      <c r="J22" s="577">
        <v>2606</v>
      </c>
      <c r="K22" s="577">
        <v>2822</v>
      </c>
      <c r="L22" s="577">
        <v>129</v>
      </c>
      <c r="M22" s="577">
        <v>15</v>
      </c>
      <c r="N22" s="578">
        <v>14</v>
      </c>
      <c r="O22" s="61"/>
    </row>
    <row r="23" spans="1:15" ht="16.5" customHeight="1" thickTop="1" thickBot="1">
      <c r="A23" s="573">
        <v>15</v>
      </c>
      <c r="B23" s="488" t="s">
        <v>776</v>
      </c>
      <c r="C23" s="574" t="s">
        <v>776</v>
      </c>
      <c r="D23" s="574">
        <v>65</v>
      </c>
      <c r="E23" s="574">
        <v>12</v>
      </c>
      <c r="F23" s="574">
        <v>1557</v>
      </c>
      <c r="G23" s="574">
        <v>1019</v>
      </c>
      <c r="H23" s="574">
        <v>1</v>
      </c>
      <c r="I23" s="574">
        <v>0</v>
      </c>
      <c r="J23" s="574">
        <v>7155</v>
      </c>
      <c r="K23" s="574">
        <v>7621</v>
      </c>
      <c r="L23" s="574">
        <v>362</v>
      </c>
      <c r="M23" s="574">
        <v>39</v>
      </c>
      <c r="N23" s="575">
        <v>15</v>
      </c>
      <c r="O23" s="61"/>
    </row>
    <row r="24" spans="1:15" ht="16.5" customHeight="1" thickTop="1" thickBot="1">
      <c r="A24" s="576">
        <v>16</v>
      </c>
      <c r="B24" s="577" t="s">
        <v>776</v>
      </c>
      <c r="C24" s="577" t="s">
        <v>776</v>
      </c>
      <c r="D24" s="577">
        <v>0</v>
      </c>
      <c r="E24" s="577">
        <v>0</v>
      </c>
      <c r="F24" s="577">
        <v>523</v>
      </c>
      <c r="G24" s="577">
        <v>294</v>
      </c>
      <c r="H24" s="577">
        <v>0</v>
      </c>
      <c r="I24" s="577">
        <v>0</v>
      </c>
      <c r="J24" s="577">
        <v>7633</v>
      </c>
      <c r="K24" s="577">
        <v>7725</v>
      </c>
      <c r="L24" s="577">
        <v>249</v>
      </c>
      <c r="M24" s="577">
        <v>38</v>
      </c>
      <c r="N24" s="578">
        <v>16</v>
      </c>
      <c r="O24" s="61"/>
    </row>
    <row r="25" spans="1:15" ht="16.5" customHeight="1" thickTop="1" thickBot="1">
      <c r="A25" s="573">
        <v>17</v>
      </c>
      <c r="B25" s="488" t="s">
        <v>776</v>
      </c>
      <c r="C25" s="574" t="s">
        <v>776</v>
      </c>
      <c r="D25" s="574">
        <v>0</v>
      </c>
      <c r="E25" s="574">
        <v>0</v>
      </c>
      <c r="F25" s="574">
        <v>188</v>
      </c>
      <c r="G25" s="574">
        <v>91</v>
      </c>
      <c r="H25" s="574">
        <v>0</v>
      </c>
      <c r="I25" s="574">
        <v>0</v>
      </c>
      <c r="J25" s="574">
        <v>5648</v>
      </c>
      <c r="K25" s="574">
        <v>5427</v>
      </c>
      <c r="L25" s="574">
        <v>156</v>
      </c>
      <c r="M25" s="574">
        <v>21</v>
      </c>
      <c r="N25" s="575">
        <v>17</v>
      </c>
      <c r="O25" s="61"/>
    </row>
    <row r="26" spans="1:15" ht="16.5" customHeight="1" thickTop="1" thickBot="1">
      <c r="A26" s="576">
        <v>18</v>
      </c>
      <c r="B26" s="492" t="s">
        <v>776</v>
      </c>
      <c r="C26" s="577" t="s">
        <v>776</v>
      </c>
      <c r="D26" s="577">
        <v>0</v>
      </c>
      <c r="E26" s="577">
        <v>0</v>
      </c>
      <c r="F26" s="577">
        <v>75</v>
      </c>
      <c r="G26" s="577">
        <v>55</v>
      </c>
      <c r="H26" s="577">
        <v>0</v>
      </c>
      <c r="I26" s="577">
        <v>0</v>
      </c>
      <c r="J26" s="577">
        <v>1842</v>
      </c>
      <c r="K26" s="577">
        <v>1304</v>
      </c>
      <c r="L26" s="577">
        <v>55</v>
      </c>
      <c r="M26" s="577">
        <v>0</v>
      </c>
      <c r="N26" s="578">
        <v>18</v>
      </c>
      <c r="O26" s="61"/>
    </row>
    <row r="27" spans="1:15" ht="16.5" customHeight="1" thickTop="1" thickBot="1">
      <c r="A27" s="573">
        <v>19</v>
      </c>
      <c r="B27" s="488" t="s">
        <v>776</v>
      </c>
      <c r="C27" s="574" t="s">
        <v>776</v>
      </c>
      <c r="D27" s="574">
        <v>0</v>
      </c>
      <c r="E27" s="574">
        <v>0</v>
      </c>
      <c r="F27" s="574">
        <v>0</v>
      </c>
      <c r="G27" s="574">
        <v>0</v>
      </c>
      <c r="H27" s="574">
        <v>0</v>
      </c>
      <c r="I27" s="574">
        <v>0</v>
      </c>
      <c r="J27" s="574">
        <v>585</v>
      </c>
      <c r="K27" s="574">
        <v>424</v>
      </c>
      <c r="L27" s="574">
        <v>15</v>
      </c>
      <c r="M27" s="574">
        <v>1</v>
      </c>
      <c r="N27" s="575">
        <v>19</v>
      </c>
      <c r="O27" s="61"/>
    </row>
    <row r="28" spans="1:15" ht="16.5" customHeight="1" thickTop="1" thickBot="1">
      <c r="A28" s="576">
        <v>20</v>
      </c>
      <c r="B28" s="492" t="s">
        <v>776</v>
      </c>
      <c r="C28" s="577" t="s">
        <v>776</v>
      </c>
      <c r="D28" s="577">
        <v>0</v>
      </c>
      <c r="E28" s="577">
        <v>0</v>
      </c>
      <c r="F28" s="577">
        <v>0</v>
      </c>
      <c r="G28" s="577">
        <v>0</v>
      </c>
      <c r="H28" s="577">
        <v>0</v>
      </c>
      <c r="I28" s="577">
        <v>0</v>
      </c>
      <c r="J28" s="577">
        <v>162</v>
      </c>
      <c r="K28" s="577">
        <v>160</v>
      </c>
      <c r="L28" s="577">
        <v>4</v>
      </c>
      <c r="M28" s="577">
        <v>0</v>
      </c>
      <c r="N28" s="578">
        <v>20</v>
      </c>
      <c r="O28" s="61"/>
    </row>
    <row r="29" spans="1:15" ht="16.5" customHeight="1" thickTop="1" thickBot="1">
      <c r="A29" s="573">
        <v>21</v>
      </c>
      <c r="B29" s="488" t="s">
        <v>776</v>
      </c>
      <c r="C29" s="574" t="s">
        <v>776</v>
      </c>
      <c r="D29" s="574">
        <v>0</v>
      </c>
      <c r="E29" s="574">
        <v>0</v>
      </c>
      <c r="F29" s="574">
        <v>0</v>
      </c>
      <c r="G29" s="574">
        <v>0</v>
      </c>
      <c r="H29" s="574">
        <v>0</v>
      </c>
      <c r="I29" s="574">
        <v>0</v>
      </c>
      <c r="J29" s="574">
        <v>43</v>
      </c>
      <c r="K29" s="574">
        <v>41</v>
      </c>
      <c r="L29" s="574">
        <v>1</v>
      </c>
      <c r="M29" s="574">
        <v>0</v>
      </c>
      <c r="N29" s="575">
        <v>21</v>
      </c>
      <c r="O29" s="61"/>
    </row>
    <row r="30" spans="1:15" ht="16.5" customHeight="1" thickTop="1" thickBot="1">
      <c r="A30" s="579">
        <v>22</v>
      </c>
      <c r="B30" s="577" t="s">
        <v>776</v>
      </c>
      <c r="C30" s="577" t="s">
        <v>776</v>
      </c>
      <c r="D30" s="580">
        <v>0</v>
      </c>
      <c r="E30" s="580">
        <v>0</v>
      </c>
      <c r="F30" s="580">
        <v>0</v>
      </c>
      <c r="G30" s="580">
        <v>0</v>
      </c>
      <c r="H30" s="580">
        <v>0</v>
      </c>
      <c r="I30" s="580">
        <v>0</v>
      </c>
      <c r="J30" s="580">
        <v>12</v>
      </c>
      <c r="K30" s="580">
        <v>14</v>
      </c>
      <c r="L30" s="580">
        <v>0</v>
      </c>
      <c r="M30" s="580">
        <v>0</v>
      </c>
      <c r="N30" s="581">
        <v>22</v>
      </c>
      <c r="O30" s="61"/>
    </row>
    <row r="31" spans="1:15" ht="16.5" customHeight="1" thickTop="1">
      <c r="A31" s="582" t="s">
        <v>190</v>
      </c>
      <c r="B31" s="496" t="s">
        <v>776</v>
      </c>
      <c r="C31" s="583" t="s">
        <v>776</v>
      </c>
      <c r="D31" s="583">
        <v>0</v>
      </c>
      <c r="E31" s="583">
        <v>0</v>
      </c>
      <c r="F31" s="583">
        <v>0</v>
      </c>
      <c r="G31" s="583">
        <v>0</v>
      </c>
      <c r="H31" s="583">
        <v>0</v>
      </c>
      <c r="I31" s="583">
        <v>0</v>
      </c>
      <c r="J31" s="583">
        <v>0</v>
      </c>
      <c r="K31" s="583">
        <v>0</v>
      </c>
      <c r="L31" s="583">
        <v>0</v>
      </c>
      <c r="M31" s="583">
        <v>0</v>
      </c>
      <c r="N31" s="584" t="s">
        <v>189</v>
      </c>
      <c r="O31" s="61"/>
    </row>
    <row r="32" spans="1:15" s="50" customFormat="1" ht="22.5" customHeight="1">
      <c r="A32" s="585" t="s">
        <v>7</v>
      </c>
      <c r="B32" s="586">
        <f>SUM(B10:B31)</f>
        <v>28754</v>
      </c>
      <c r="C32" s="586">
        <f t="shared" ref="C32:M32" si="0">SUM(C10:C31)</f>
        <v>26929</v>
      </c>
      <c r="D32" s="586">
        <f t="shared" si="0"/>
        <v>82628</v>
      </c>
      <c r="E32" s="586">
        <f t="shared" si="0"/>
        <v>79260</v>
      </c>
      <c r="F32" s="586">
        <f t="shared" si="0"/>
        <v>32079</v>
      </c>
      <c r="G32" s="586">
        <f t="shared" si="0"/>
        <v>30619</v>
      </c>
      <c r="H32" s="586">
        <f t="shared" si="0"/>
        <v>73</v>
      </c>
      <c r="I32" s="586">
        <f t="shared" si="0"/>
        <v>7</v>
      </c>
      <c r="J32" s="586">
        <f t="shared" si="0"/>
        <v>25686</v>
      </c>
      <c r="K32" s="586">
        <f t="shared" si="0"/>
        <v>25538</v>
      </c>
      <c r="L32" s="586">
        <f t="shared" si="0"/>
        <v>971</v>
      </c>
      <c r="M32" s="586">
        <f t="shared" si="0"/>
        <v>114</v>
      </c>
      <c r="N32" s="587" t="s">
        <v>8</v>
      </c>
    </row>
    <row r="33" spans="1:14">
      <c r="A33" s="669" t="s">
        <v>770</v>
      </c>
      <c r="M33" s="1046" t="s">
        <v>768</v>
      </c>
      <c r="N33" s="1046"/>
    </row>
    <row r="34" spans="1:14">
      <c r="A34" s="669" t="s">
        <v>777</v>
      </c>
      <c r="M34" s="943" t="s">
        <v>769</v>
      </c>
      <c r="N34" s="943"/>
    </row>
    <row r="35" spans="1:14">
      <c r="A35" s="176"/>
    </row>
  </sheetData>
  <mergeCells count="20">
    <mergeCell ref="M33:N33"/>
    <mergeCell ref="M34:N34"/>
    <mergeCell ref="B7:C7"/>
    <mergeCell ref="D7:E7"/>
    <mergeCell ref="F7:G7"/>
    <mergeCell ref="H7:I7"/>
    <mergeCell ref="J7:K7"/>
    <mergeCell ref="A1:N1"/>
    <mergeCell ref="A2:N2"/>
    <mergeCell ref="A3:N3"/>
    <mergeCell ref="A4:N4"/>
    <mergeCell ref="L6:M6"/>
    <mergeCell ref="A6:A9"/>
    <mergeCell ref="B6:C6"/>
    <mergeCell ref="D6:E6"/>
    <mergeCell ref="F6:G6"/>
    <mergeCell ref="J6:K6"/>
    <mergeCell ref="N6:N9"/>
    <mergeCell ref="L7:M7"/>
    <mergeCell ref="H6:I6"/>
  </mergeCells>
  <printOptions horizontalCentered="1" verticalCentered="1"/>
  <pageMargins left="0" right="0" top="0" bottom="0" header="0" footer="0"/>
  <pageSetup paperSize="9" scale="9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احصاءات التعليم الفصل الرابع 2020</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احصاءات التعليم الفصل الرابع 2020</Description_Ar>
    <Enabled xmlns="1b323878-974e-4c19-bf08-965c80d4ad54">true</Enabled>
    <PublishingDate xmlns="1b323878-974e-4c19-bf08-965c80d4ad54">2021-08-17T08:46:07+00:00</PublishingDate>
    <CategoryDescription xmlns="http://schemas.microsoft.com/sharepoint.v3">Education Statistics Chapter&amp;nbsp; 4 - 2020</CategoryDescription>
  </documentManagement>
</p:properties>
</file>

<file path=customXml/item3.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726FCA-A6DC-44F4-884D-26301C4C423F}">
  <ds:schemaRefs>
    <ds:schemaRef ds:uri="http://schemas.microsoft.com/sharepoint/v3/contenttype/forms"/>
  </ds:schemaRefs>
</ds:datastoreItem>
</file>

<file path=customXml/itemProps2.xml><?xml version="1.0" encoding="utf-8"?>
<ds:datastoreItem xmlns:ds="http://schemas.openxmlformats.org/officeDocument/2006/customXml" ds:itemID="{AD9B0AE5-B5B9-4472-BFB7-AD34ED842115}">
  <ds:schemaRefs>
    <ds:schemaRef ds:uri="http://purl.org/dc/elements/1.1/"/>
    <ds:schemaRef ds:uri="http://schemas.openxmlformats.org/package/2006/metadata/core-properties"/>
    <ds:schemaRef ds:uri="http://schemas.microsoft.com/office/infopath/2007/PartnerControls"/>
    <ds:schemaRef ds:uri="423524d6-f9d7-4b47-aadf-7b8f6888b7b0"/>
    <ds:schemaRef ds:uri="http://purl.org/dc/terms/"/>
    <ds:schemaRef ds:uri="b1657202-86a7-46c3-ba71-02bb0da5a392"/>
    <ds:schemaRef ds:uri="http://schemas.microsoft.com/office/2006/documentManagement/types"/>
    <ds:schemaRef ds:uri="http://purl.org/dc/dcmitype/"/>
    <ds:schemaRef ds:uri="http://schemas.microsoft.com/sharepoint/v3"/>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94345E4E-14F1-467F-9DA6-4607F0C7D81B}"/>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39</vt:i4>
      </vt:variant>
      <vt:variant>
        <vt:lpstr>Charts</vt:lpstr>
      </vt:variant>
      <vt:variant>
        <vt:i4>7</vt:i4>
      </vt:variant>
      <vt:variant>
        <vt:lpstr>Named Ranges</vt:lpstr>
      </vt:variant>
      <vt:variant>
        <vt:i4>44</vt:i4>
      </vt:variant>
    </vt:vector>
  </HeadingPairs>
  <TitlesOfParts>
    <vt:vector size="90" baseType="lpstr">
      <vt:lpstr>Cover</vt:lpstr>
      <vt:lpstr>المحتويات</vt:lpstr>
      <vt:lpstr>التقديم </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GR_26</vt:lpstr>
      <vt:lpstr>GR_27</vt:lpstr>
      <vt:lpstr>GR_28</vt:lpstr>
      <vt:lpstr>GR_29</vt:lpstr>
      <vt:lpstr>GR_30</vt:lpstr>
      <vt:lpstr>GR_31</vt:lpstr>
      <vt:lpstr>GR_32</vt:lpstr>
      <vt:lpstr>'59'!Print_Area</vt:lpstr>
      <vt:lpstr>'60'!Print_Area</vt:lpstr>
      <vt:lpstr>'61'!Print_Area</vt:lpstr>
      <vt:lpstr>'62'!Print_Area</vt:lpstr>
      <vt:lpstr>'63'!Print_Area</vt:lpstr>
      <vt:lpstr>'64'!Print_Area</vt:lpstr>
      <vt:lpstr>'65'!Print_Area</vt:lpstr>
      <vt:lpstr>'66'!Print_Area</vt:lpstr>
      <vt:lpstr>'67'!Print_Area</vt:lpstr>
      <vt:lpstr>'68'!Print_Area</vt:lpstr>
      <vt:lpstr>'69'!Print_Area</vt:lpstr>
      <vt:lpstr>'70'!Print_Area</vt:lpstr>
      <vt:lpstr>'71'!Print_Area</vt:lpstr>
      <vt:lpstr>'72'!Print_Area</vt:lpstr>
      <vt:lpstr>'73'!Print_Area</vt:lpstr>
      <vt:lpstr>'74'!Print_Area</vt:lpstr>
      <vt:lpstr>'75'!Print_Area</vt:lpstr>
      <vt:lpstr>'76'!Print_Area</vt:lpstr>
      <vt:lpstr>'77'!Print_Area</vt:lpstr>
      <vt:lpstr>'78'!Print_Area</vt:lpstr>
      <vt:lpstr>'79'!Print_Area</vt:lpstr>
      <vt:lpstr>'80'!Print_Area</vt:lpstr>
      <vt:lpstr>'81'!Print_Area</vt:lpstr>
      <vt:lpstr>'82'!Print_Area</vt:lpstr>
      <vt:lpstr>'83'!Print_Area</vt:lpstr>
      <vt:lpstr>'84'!Print_Area</vt:lpstr>
      <vt:lpstr>'85'!Print_Area</vt:lpstr>
      <vt:lpstr>'86'!Print_Area</vt:lpstr>
      <vt:lpstr>'87'!Print_Area</vt:lpstr>
      <vt:lpstr>'88'!Print_Area</vt:lpstr>
      <vt:lpstr>'89'!Print_Area</vt:lpstr>
      <vt:lpstr>'90'!Print_Area</vt:lpstr>
      <vt:lpstr>'91'!Print_Area</vt:lpstr>
      <vt:lpstr>'92'!Print_Area</vt:lpstr>
      <vt:lpstr>'93'!Print_Area</vt:lpstr>
      <vt:lpstr>'94'!Print_Area</vt:lpstr>
      <vt:lpstr>Cover!Print_Area</vt:lpstr>
      <vt:lpstr>'التقديم '!Print_Area</vt:lpstr>
      <vt:lpstr>'78'!Print_Titles</vt:lpstr>
      <vt:lpstr>'79'!Print_Titles</vt:lpstr>
      <vt:lpstr>'87'!Print_Titles</vt:lpstr>
      <vt:lpstr>'89'!Print_Titles</vt:lpstr>
      <vt:lpstr>'92'!Print_Titles</vt:lpstr>
      <vt:lpstr>'93'!Print_Titles</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Education Statistics Chapter&amp;nbsp; 4 - 2020</dc:title>
  <dc:creator>Mr. Sabir</dc:creator>
  <cp:keywords>Qatar; Planning and Statistics Authority; PSA; Statistics; SocialStatistics</cp:keywords>
  <cp:lastModifiedBy>Amjad Ahmed Abdelwahab</cp:lastModifiedBy>
  <cp:lastPrinted>2021-08-12T05:19:26Z</cp:lastPrinted>
  <dcterms:created xsi:type="dcterms:W3CDTF">1998-01-05T07:20:42Z</dcterms:created>
  <dcterms:modified xsi:type="dcterms:W3CDTF">2021-08-12T05:20:40Z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179;#Qatar|f05dbc2b-1feb-4985-afc3-58e9ce18885a;#178;#Planning and Statistics Authority|e65649f4-24d1-441c-884c-448bd6b7a8f9;#643;#PSA|0e57c6e0-7d64-49c5-8339-fa33dddca9a5;#640;#Statistics|43e67556-4a22-4c31-b67a-99a39b12edc5;#648;#SocialStatistics|2b73b922-b446-405e-be2d-f6a1ac6e9092</vt:lpwstr>
  </property>
  <property fmtid="{D5CDD505-2E9C-101B-9397-08002B2CF9AE}" pid="4" name="MSIP_Label_0b46f0c7-1e5b-43db-99eb-3257df1e5bf6_Enabled">
    <vt:lpwstr>True</vt:lpwstr>
  </property>
  <property fmtid="{D5CDD505-2E9C-101B-9397-08002B2CF9AE}" pid="5" name="MSIP_Label_0b46f0c7-1e5b-43db-99eb-3257df1e5bf6_SiteId">
    <vt:lpwstr>2dcae639-d4a4-4454-82c7-592ab66fc7bd</vt:lpwstr>
  </property>
  <property fmtid="{D5CDD505-2E9C-101B-9397-08002B2CF9AE}" pid="6" name="MSIP_Label_0b46f0c7-1e5b-43db-99eb-3257df1e5bf6_Owner">
    <vt:lpwstr>g.alsabagh0101@education.qa</vt:lpwstr>
  </property>
  <property fmtid="{D5CDD505-2E9C-101B-9397-08002B2CF9AE}" pid="7" name="MSIP_Label_0b46f0c7-1e5b-43db-99eb-3257df1e5bf6_SetDate">
    <vt:lpwstr>2020-03-17T19:18:59.6490902Z</vt:lpwstr>
  </property>
  <property fmtid="{D5CDD505-2E9C-101B-9397-08002B2CF9AE}" pid="8" name="MSIP_Label_0b46f0c7-1e5b-43db-99eb-3257df1e5bf6_Name">
    <vt:lpwstr>Public</vt:lpwstr>
  </property>
  <property fmtid="{D5CDD505-2E9C-101B-9397-08002B2CF9AE}" pid="9" name="MSIP_Label_0b46f0c7-1e5b-43db-99eb-3257df1e5bf6_Application">
    <vt:lpwstr>Microsoft Azure Information Protection</vt:lpwstr>
  </property>
  <property fmtid="{D5CDD505-2E9C-101B-9397-08002B2CF9AE}" pid="10" name="MSIP_Label_0b46f0c7-1e5b-43db-99eb-3257df1e5bf6_ActionId">
    <vt:lpwstr>4c69854c-49f2-4aaf-8c45-add0584f7a91</vt:lpwstr>
  </property>
  <property fmtid="{D5CDD505-2E9C-101B-9397-08002B2CF9AE}" pid="11" name="MSIP_Label_0b46f0c7-1e5b-43db-99eb-3257df1e5bf6_Extended_MSFT_Method">
    <vt:lpwstr>Automatic</vt:lpwstr>
  </property>
  <property fmtid="{D5CDD505-2E9C-101B-9397-08002B2CF9AE}" pid="12" name="Sensitivity">
    <vt:lpwstr>Public</vt:lpwstr>
  </property>
  <property fmtid="{D5CDD505-2E9C-101B-9397-08002B2CF9AE}" pid="13" name="CategoryDescription">
    <vt:lpwstr>Education Statistics Chapter&amp;nbsp; 4 - 2020</vt:lpwstr>
  </property>
  <property fmtid="{D5CDD505-2E9C-101B-9397-08002B2CF9AE}" pid="14" name="Hashtags">
    <vt:lpwstr>58;#StatisticalAbstract|c2f418c2-a295-4bd1-af99-d5d586494613</vt:lpwstr>
  </property>
</Properties>
</file>