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6.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7.xml" ContentType="application/vnd.openxmlformats-officedocument.spreadsheetml.chart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7.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mc:AlternateContent xmlns:mc="http://schemas.openxmlformats.org/markup-compatibility/2006">
    <mc:Choice Requires="x15">
      <x15ac:absPath xmlns:x15ac="http://schemas.microsoft.com/office/spreadsheetml/2010/11/ac" url="Y:\المجموعة_الإحصائية\بيانات 2021\الباب السكاني والاجتماعي\"/>
    </mc:Choice>
  </mc:AlternateContent>
  <xr:revisionPtr revIDLastSave="0" documentId="13_ncr:1_{97B99F5E-225D-435B-A2C9-391EDE992C2F}" xr6:coauthVersionLast="47" xr6:coauthVersionMax="47" xr10:uidLastSave="{00000000-0000-0000-0000-000000000000}"/>
  <bookViews>
    <workbookView xWindow="-120" yWindow="-120" windowWidth="29040" windowHeight="15840" tabRatio="935" activeTab="28" xr2:uid="{00000000-000D-0000-FFFF-FFFF00000000}"/>
  </bookViews>
  <sheets>
    <sheet name="Cover" sheetId="1" r:id="rId1"/>
    <sheet name="المحتويات" sheetId="103" state="hidden" r:id="rId2"/>
    <sheet name="التقديم " sheetId="115" r:id="rId3"/>
    <sheet name="59" sheetId="57" r:id="rId4"/>
    <sheet name="GR_26" sheetId="58" r:id="rId5"/>
    <sheet name="GR_27" sheetId="59" r:id="rId6"/>
    <sheet name="60" sheetId="60" r:id="rId7"/>
    <sheet name="61" sheetId="61" r:id="rId8"/>
    <sheet name="GR_28" sheetId="62" r:id="rId9"/>
    <sheet name="62" sheetId="63" r:id="rId10"/>
    <sheet name="GR_29" sheetId="64" r:id="rId11"/>
    <sheet name="GR_30" sheetId="65" r:id="rId12"/>
    <sheet name="63" sheetId="104" r:id="rId13"/>
    <sheet name="64" sheetId="68" r:id="rId14"/>
    <sheet name="65" sheetId="105" r:id="rId15"/>
    <sheet name="66" sheetId="73" r:id="rId16"/>
    <sheet name="67" sheetId="48" r:id="rId17"/>
    <sheet name="68" sheetId="100" r:id="rId18"/>
    <sheet name="69" sheetId="10" r:id="rId19"/>
    <sheet name="70" sheetId="12" r:id="rId20"/>
    <sheet name="71" sheetId="11" r:id="rId21"/>
    <sheet name="72" sheetId="101" r:id="rId22"/>
    <sheet name="73" sheetId="15" r:id="rId23"/>
    <sheet name="74" sheetId="16" r:id="rId24"/>
    <sheet name="75" sheetId="111" r:id="rId25"/>
    <sheet name="76" sheetId="19" r:id="rId26"/>
    <sheet name="77" sheetId="20" r:id="rId27"/>
    <sheet name="78" sheetId="120" r:id="rId28"/>
    <sheet name="79" sheetId="121" r:id="rId29"/>
    <sheet name="GR_31" sheetId="123" r:id="rId30"/>
    <sheet name="80" sheetId="38" r:id="rId31"/>
    <sheet name="81" sheetId="39" r:id="rId32"/>
    <sheet name="82" sheetId="43" r:id="rId33"/>
    <sheet name="83" sheetId="102" r:id="rId34"/>
    <sheet name="84" sheetId="91" r:id="rId35"/>
    <sheet name="85" sheetId="109" r:id="rId36"/>
    <sheet name="86" sheetId="108" r:id="rId37"/>
    <sheet name="87" sheetId="122" r:id="rId38"/>
    <sheet name="88" sheetId="93" r:id="rId39"/>
    <sheet name="GR_32" sheetId="94" r:id="rId40"/>
    <sheet name="89" sheetId="95" r:id="rId41"/>
    <sheet name="90" sheetId="96" r:id="rId42"/>
    <sheet name="91" sheetId="97" r:id="rId43"/>
    <sheet name="92" sheetId="112" r:id="rId44"/>
    <sheet name="93" sheetId="113" r:id="rId45"/>
    <sheet name="94" sheetId="114" r:id="rId46"/>
  </sheets>
  <definedNames>
    <definedName name="_xlnm.Print_Area" localSheetId="3">'59'!$A$1:$N$25</definedName>
    <definedName name="_xlnm.Print_Area" localSheetId="6">'60'!$A$1:$H$36</definedName>
    <definedName name="_xlnm.Print_Area" localSheetId="7">'61'!$A$1:$J$24</definedName>
    <definedName name="_xlnm.Print_Area" localSheetId="9">'62'!$A$1:$J$24</definedName>
    <definedName name="_xlnm.Print_Area" localSheetId="12">'63'!$A$1:$O$37</definedName>
    <definedName name="_xlnm.Print_Area" localSheetId="13">'64'!$A$1:$N$34</definedName>
    <definedName name="_xlnm.Print_Area" localSheetId="14">'65'!$A$1:$L$35</definedName>
    <definedName name="_xlnm.Print_Area" localSheetId="15">'66'!$A$1:$I$25</definedName>
    <definedName name="_xlnm.Print_Area" localSheetId="16">'67'!$A$1:$U$27</definedName>
    <definedName name="_xlnm.Print_Area" localSheetId="17">'68'!$A$1:$K$16</definedName>
    <definedName name="_xlnm.Print_Area" localSheetId="18">'69'!$A$1:$I$19</definedName>
    <definedName name="_xlnm.Print_Area" localSheetId="19">'70'!$A$1:$M$26</definedName>
    <definedName name="_xlnm.Print_Area" localSheetId="20">'71'!$A$1:$J$29</definedName>
    <definedName name="_xlnm.Print_Area" localSheetId="21">'72'!$A$1:$K$17</definedName>
    <definedName name="_xlnm.Print_Area" localSheetId="22">'73'!$A$1:$I$21</definedName>
    <definedName name="_xlnm.Print_Area" localSheetId="23">'74'!$A$1:$M$31</definedName>
    <definedName name="_xlnm.Print_Area" localSheetId="24">'75'!$A$1:$P$19</definedName>
    <definedName name="_xlnm.Print_Area" localSheetId="25">'76'!$A$1:$L$29</definedName>
    <definedName name="_xlnm.Print_Area" localSheetId="26">'77'!$A$1:$G$39</definedName>
    <definedName name="_xlnm.Print_Area" localSheetId="27">'78'!$A$1:$M$73</definedName>
    <definedName name="_xlnm.Print_Area" localSheetId="28">'79'!$A$1:$N$121</definedName>
    <definedName name="_xlnm.Print_Area" localSheetId="30">'80'!$A$1:$T$16</definedName>
    <definedName name="_xlnm.Print_Area" localSheetId="31">'81'!$A$1:$O$23</definedName>
    <definedName name="_xlnm.Print_Area" localSheetId="32">'82'!$A$1:$K$24</definedName>
    <definedName name="_xlnm.Print_Area" localSheetId="33">'83'!$A$1:$K$21</definedName>
    <definedName name="_xlnm.Print_Area" localSheetId="34">'84'!$A$1:$K$16</definedName>
    <definedName name="_xlnm.Print_Area" localSheetId="35">'85'!$A$1:$P$13</definedName>
    <definedName name="_xlnm.Print_Area" localSheetId="36">'86'!$A$1:$P$32</definedName>
    <definedName name="_xlnm.Print_Area" localSheetId="37">'87'!$A$1:$P$31</definedName>
    <definedName name="_xlnm.Print_Area" localSheetId="38">'88'!$A$1:$N$18</definedName>
    <definedName name="_xlnm.Print_Area" localSheetId="40">'89'!$A$1:$H$31</definedName>
    <definedName name="_xlnm.Print_Area" localSheetId="41">'90'!$A$1:$H$31</definedName>
    <definedName name="_xlnm.Print_Area" localSheetId="42">'91'!$A$1:$H$23</definedName>
    <definedName name="_xlnm.Print_Area" localSheetId="43">'92'!$A$1:$P$26</definedName>
    <definedName name="_xlnm.Print_Area" localSheetId="44">'93'!$A$1:$P$24</definedName>
    <definedName name="_xlnm.Print_Area" localSheetId="45">'94'!$A$1:$J$28</definedName>
    <definedName name="_xlnm.Print_Area" localSheetId="0">Cover!$A$1:$G$19</definedName>
    <definedName name="_xlnm.Print_Area" localSheetId="2">'التقديم '!$A$1:$C$16</definedName>
    <definedName name="_xlnm.Print_Titles" localSheetId="27">'78'!$1:$8</definedName>
    <definedName name="_xlnm.Print_Titles" localSheetId="28">'79'!$1:$8</definedName>
    <definedName name="_xlnm.Print_Titles" localSheetId="37">'87'!$1:$9</definedName>
    <definedName name="_xlnm.Print_Titles" localSheetId="40">'89'!$1:$8</definedName>
    <definedName name="_xlnm.Print_Titles" localSheetId="43">'92'!$1:$9</definedName>
    <definedName name="_xlnm.Print_Titles" localSheetId="44">'93'!$1:$9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19" l="1"/>
  <c r="C38" i="20"/>
  <c r="I27" i="19"/>
  <c r="K27" i="19"/>
  <c r="C27" i="19"/>
  <c r="D27" i="19"/>
  <c r="E27" i="19"/>
  <c r="F27" i="19"/>
  <c r="G27" i="19"/>
  <c r="J27" i="19"/>
  <c r="B27" i="19"/>
  <c r="C73" i="120"/>
  <c r="F115" i="91" l="1"/>
  <c r="F114" i="91"/>
  <c r="F113" i="91"/>
  <c r="F112" i="91"/>
  <c r="F111" i="91"/>
  <c r="F110" i="91"/>
  <c r="E115" i="91"/>
  <c r="E114" i="91"/>
  <c r="E113" i="91"/>
  <c r="E112" i="91"/>
  <c r="E111" i="91"/>
  <c r="E110" i="91"/>
  <c r="C115" i="91"/>
  <c r="C114" i="91"/>
  <c r="C113" i="91"/>
  <c r="C112" i="91"/>
  <c r="C111" i="91"/>
  <c r="C110" i="91"/>
  <c r="B111" i="91"/>
  <c r="B112" i="91"/>
  <c r="B113" i="91"/>
  <c r="B114" i="91"/>
  <c r="B115" i="91"/>
  <c r="B110" i="91"/>
  <c r="F25" i="91" l="1"/>
  <c r="E25" i="91"/>
  <c r="C25" i="91"/>
  <c r="B25" i="91"/>
  <c r="I24" i="91"/>
  <c r="J24" i="91" s="1"/>
  <c r="H24" i="91"/>
  <c r="G24" i="91"/>
  <c r="D24" i="91"/>
  <c r="I23" i="91"/>
  <c r="J23" i="91" s="1"/>
  <c r="H23" i="91"/>
  <c r="G23" i="91"/>
  <c r="D23" i="91"/>
  <c r="I22" i="91"/>
  <c r="J22" i="91" s="1"/>
  <c r="H22" i="91"/>
  <c r="G22" i="91"/>
  <c r="D22" i="91"/>
  <c r="I21" i="91"/>
  <c r="H21" i="91"/>
  <c r="G21" i="91"/>
  <c r="D21" i="91"/>
  <c r="I20" i="91"/>
  <c r="J20" i="91" s="1"/>
  <c r="H20" i="91"/>
  <c r="G20" i="91"/>
  <c r="D20" i="91"/>
  <c r="I19" i="91"/>
  <c r="H19" i="91"/>
  <c r="G19" i="91"/>
  <c r="D19" i="91"/>
  <c r="D25" i="91" l="1"/>
  <c r="H25" i="91"/>
  <c r="G25" i="91"/>
  <c r="J19" i="91"/>
  <c r="I25" i="91"/>
  <c r="J21" i="91"/>
  <c r="E233" i="91"/>
  <c r="J25" i="91" l="1"/>
  <c r="F230" i="91"/>
  <c r="E230" i="91"/>
  <c r="C230" i="91"/>
  <c r="B230" i="91"/>
  <c r="I229" i="91"/>
  <c r="H229" i="91"/>
  <c r="G229" i="91"/>
  <c r="D229" i="91"/>
  <c r="I228" i="91"/>
  <c r="H228" i="91"/>
  <c r="G228" i="91"/>
  <c r="D228" i="91"/>
  <c r="I227" i="91"/>
  <c r="H227" i="91"/>
  <c r="G227" i="91"/>
  <c r="D227" i="91"/>
  <c r="I226" i="91"/>
  <c r="H226" i="91"/>
  <c r="G226" i="91"/>
  <c r="D226" i="91"/>
  <c r="I225" i="91"/>
  <c r="H225" i="91"/>
  <c r="G225" i="91"/>
  <c r="D225" i="91"/>
  <c r="I224" i="91"/>
  <c r="H224" i="91"/>
  <c r="G224" i="91"/>
  <c r="D224" i="91"/>
  <c r="F221" i="91"/>
  <c r="E221" i="91"/>
  <c r="C221" i="91"/>
  <c r="B221" i="91"/>
  <c r="I220" i="91"/>
  <c r="H220" i="91"/>
  <c r="G220" i="91"/>
  <c r="D220" i="91"/>
  <c r="I219" i="91"/>
  <c r="H219" i="91"/>
  <c r="G219" i="91"/>
  <c r="D219" i="91"/>
  <c r="I218" i="91"/>
  <c r="H218" i="91"/>
  <c r="J218" i="91" s="1"/>
  <c r="G218" i="91"/>
  <c r="D218" i="91"/>
  <c r="D221" i="91" s="1"/>
  <c r="I217" i="91"/>
  <c r="H217" i="91"/>
  <c r="G217" i="91"/>
  <c r="D217" i="91"/>
  <c r="I216" i="91"/>
  <c r="H216" i="91"/>
  <c r="G216" i="91"/>
  <c r="D216" i="91"/>
  <c r="I215" i="91"/>
  <c r="H215" i="91"/>
  <c r="J215" i="91" s="1"/>
  <c r="G215" i="91"/>
  <c r="D215" i="91"/>
  <c r="F212" i="91"/>
  <c r="E212" i="91"/>
  <c r="C212" i="91"/>
  <c r="B212" i="91"/>
  <c r="I211" i="91"/>
  <c r="H211" i="91"/>
  <c r="G211" i="91"/>
  <c r="D211" i="91"/>
  <c r="I210" i="91"/>
  <c r="J210" i="91" s="1"/>
  <c r="H210" i="91"/>
  <c r="G210" i="91"/>
  <c r="D210" i="91"/>
  <c r="I209" i="91"/>
  <c r="H209" i="91"/>
  <c r="G209" i="91"/>
  <c r="D209" i="91"/>
  <c r="I208" i="91"/>
  <c r="H208" i="91"/>
  <c r="G208" i="91"/>
  <c r="D208" i="91"/>
  <c r="I207" i="91"/>
  <c r="H207" i="91"/>
  <c r="J207" i="91" s="1"/>
  <c r="G207" i="91"/>
  <c r="D207" i="91"/>
  <c r="I206" i="91"/>
  <c r="H206" i="91"/>
  <c r="G206" i="91"/>
  <c r="D206" i="91"/>
  <c r="F202" i="91"/>
  <c r="E202" i="91"/>
  <c r="C202" i="91"/>
  <c r="B202" i="91"/>
  <c r="I201" i="91"/>
  <c r="H201" i="91"/>
  <c r="G201" i="91"/>
  <c r="D201" i="91"/>
  <c r="I200" i="91"/>
  <c r="H200" i="91"/>
  <c r="G200" i="91"/>
  <c r="D200" i="91"/>
  <c r="I199" i="91"/>
  <c r="J199" i="91" s="1"/>
  <c r="H199" i="91"/>
  <c r="G199" i="91"/>
  <c r="D199" i="91"/>
  <c r="I198" i="91"/>
  <c r="H198" i="91"/>
  <c r="G198" i="91"/>
  <c r="D198" i="91"/>
  <c r="I197" i="91"/>
  <c r="H197" i="91"/>
  <c r="G197" i="91"/>
  <c r="D197" i="91"/>
  <c r="I196" i="91"/>
  <c r="H196" i="91"/>
  <c r="J196" i="91" s="1"/>
  <c r="G196" i="91"/>
  <c r="D196" i="91"/>
  <c r="F192" i="91"/>
  <c r="E192" i="91"/>
  <c r="C192" i="91"/>
  <c r="B192" i="91"/>
  <c r="I191" i="91"/>
  <c r="H191" i="91"/>
  <c r="G191" i="91"/>
  <c r="D191" i="91"/>
  <c r="I190" i="91"/>
  <c r="H190" i="91"/>
  <c r="G190" i="91"/>
  <c r="D190" i="91"/>
  <c r="I189" i="91"/>
  <c r="H189" i="91"/>
  <c r="G189" i="91"/>
  <c r="D189" i="91"/>
  <c r="I188" i="91"/>
  <c r="J188" i="91" s="1"/>
  <c r="H188" i="91"/>
  <c r="G188" i="91"/>
  <c r="D188" i="91"/>
  <c r="I187" i="91"/>
  <c r="H187" i="91"/>
  <c r="G187" i="91"/>
  <c r="D187" i="91"/>
  <c r="I186" i="91"/>
  <c r="H186" i="91"/>
  <c r="G186" i="91"/>
  <c r="D186" i="91"/>
  <c r="F183" i="91"/>
  <c r="E183" i="91"/>
  <c r="C183" i="91"/>
  <c r="B183" i="91"/>
  <c r="I182" i="91"/>
  <c r="J182" i="91" s="1"/>
  <c r="H182" i="91"/>
  <c r="G182" i="91"/>
  <c r="D182" i="91"/>
  <c r="I181" i="91"/>
  <c r="J181" i="91" s="1"/>
  <c r="H181" i="91"/>
  <c r="G181" i="91"/>
  <c r="D181" i="91"/>
  <c r="I180" i="91"/>
  <c r="H180" i="91"/>
  <c r="J180" i="91" s="1"/>
  <c r="G180" i="91"/>
  <c r="D180" i="91"/>
  <c r="I179" i="91"/>
  <c r="H179" i="91"/>
  <c r="G179" i="91"/>
  <c r="D179" i="91"/>
  <c r="I178" i="91"/>
  <c r="H178" i="91"/>
  <c r="G178" i="91"/>
  <c r="D178" i="91"/>
  <c r="I177" i="91"/>
  <c r="H177" i="91"/>
  <c r="G177" i="91"/>
  <c r="D177" i="91"/>
  <c r="F174" i="91"/>
  <c r="E174" i="91"/>
  <c r="C174" i="91"/>
  <c r="B174" i="91"/>
  <c r="I173" i="91"/>
  <c r="H173" i="91"/>
  <c r="G173" i="91"/>
  <c r="D173" i="91"/>
  <c r="I172" i="91"/>
  <c r="H172" i="91"/>
  <c r="G172" i="91"/>
  <c r="D172" i="91"/>
  <c r="I171" i="91"/>
  <c r="H171" i="91"/>
  <c r="G171" i="91"/>
  <c r="D171" i="91"/>
  <c r="I170" i="91"/>
  <c r="H170" i="91"/>
  <c r="G170" i="91"/>
  <c r="D170" i="91"/>
  <c r="I169" i="91"/>
  <c r="H169" i="91"/>
  <c r="G169" i="91"/>
  <c r="D169" i="91"/>
  <c r="I168" i="91"/>
  <c r="H168" i="91"/>
  <c r="G168" i="91"/>
  <c r="D168" i="91"/>
  <c r="F165" i="91"/>
  <c r="E165" i="91"/>
  <c r="C165" i="91"/>
  <c r="B165" i="91"/>
  <c r="I164" i="91"/>
  <c r="H164" i="91"/>
  <c r="G164" i="91"/>
  <c r="D164" i="91"/>
  <c r="I163" i="91"/>
  <c r="H163" i="91"/>
  <c r="G163" i="91"/>
  <c r="D163" i="91"/>
  <c r="I162" i="91"/>
  <c r="H162" i="91"/>
  <c r="G162" i="91"/>
  <c r="D162" i="91"/>
  <c r="I161" i="91"/>
  <c r="J161" i="91" s="1"/>
  <c r="H161" i="91"/>
  <c r="G161" i="91"/>
  <c r="D161" i="91"/>
  <c r="I160" i="91"/>
  <c r="H160" i="91"/>
  <c r="J160" i="91" s="1"/>
  <c r="G160" i="91"/>
  <c r="D160" i="91"/>
  <c r="I159" i="91"/>
  <c r="H159" i="91"/>
  <c r="G159" i="91"/>
  <c r="D159" i="91"/>
  <c r="F156" i="91"/>
  <c r="E156" i="91"/>
  <c r="C156" i="91"/>
  <c r="B156" i="91"/>
  <c r="I155" i="91"/>
  <c r="J155" i="91" s="1"/>
  <c r="H155" i="91"/>
  <c r="G155" i="91"/>
  <c r="D155" i="91"/>
  <c r="I154" i="91"/>
  <c r="H154" i="91"/>
  <c r="G154" i="91"/>
  <c r="D154" i="91"/>
  <c r="I153" i="91"/>
  <c r="H153" i="91"/>
  <c r="G153" i="91"/>
  <c r="D153" i="91"/>
  <c r="I152" i="91"/>
  <c r="J152" i="91" s="1"/>
  <c r="H152" i="91"/>
  <c r="G152" i="91"/>
  <c r="D152" i="91"/>
  <c r="I151" i="91"/>
  <c r="J151" i="91" s="1"/>
  <c r="H151" i="91"/>
  <c r="G151" i="91"/>
  <c r="D151" i="91"/>
  <c r="I150" i="91"/>
  <c r="H150" i="91"/>
  <c r="G150" i="91"/>
  <c r="D150" i="91"/>
  <c r="D156" i="91" s="1"/>
  <c r="F108" i="91"/>
  <c r="E108" i="91"/>
  <c r="C108" i="91"/>
  <c r="B108" i="91"/>
  <c r="I107" i="91"/>
  <c r="H107" i="91"/>
  <c r="G107" i="91"/>
  <c r="D107" i="91"/>
  <c r="I106" i="91"/>
  <c r="J106" i="91" s="1"/>
  <c r="H106" i="91"/>
  <c r="G106" i="91"/>
  <c r="D106" i="91"/>
  <c r="I105" i="91"/>
  <c r="H105" i="91"/>
  <c r="G105" i="91"/>
  <c r="D105" i="91"/>
  <c r="I104" i="91"/>
  <c r="H104" i="91"/>
  <c r="J104" i="91" s="1"/>
  <c r="G104" i="91"/>
  <c r="D104" i="91"/>
  <c r="I103" i="91"/>
  <c r="H103" i="91"/>
  <c r="J103" i="91" s="1"/>
  <c r="G103" i="91"/>
  <c r="D103" i="91"/>
  <c r="I102" i="91"/>
  <c r="H102" i="91"/>
  <c r="G102" i="91"/>
  <c r="D102" i="91"/>
  <c r="F100" i="91"/>
  <c r="E100" i="91"/>
  <c r="C100" i="91"/>
  <c r="B100" i="91"/>
  <c r="I99" i="91"/>
  <c r="H99" i="91"/>
  <c r="G99" i="91"/>
  <c r="D99" i="91"/>
  <c r="I98" i="91"/>
  <c r="H98" i="91"/>
  <c r="G98" i="91"/>
  <c r="D98" i="91"/>
  <c r="I97" i="91"/>
  <c r="H97" i="91"/>
  <c r="G97" i="91"/>
  <c r="D97" i="91"/>
  <c r="I96" i="91"/>
  <c r="H96" i="91"/>
  <c r="G96" i="91"/>
  <c r="D96" i="91"/>
  <c r="I95" i="91"/>
  <c r="H95" i="91"/>
  <c r="J95" i="91" s="1"/>
  <c r="G95" i="91"/>
  <c r="D95" i="91"/>
  <c r="I94" i="91"/>
  <c r="H94" i="91"/>
  <c r="J94" i="91" s="1"/>
  <c r="G94" i="91"/>
  <c r="D94" i="91"/>
  <c r="F92" i="91"/>
  <c r="E92" i="91"/>
  <c r="C92" i="91"/>
  <c r="B92" i="91"/>
  <c r="I91" i="91"/>
  <c r="H91" i="91"/>
  <c r="G91" i="91"/>
  <c r="D91" i="91"/>
  <c r="I90" i="91"/>
  <c r="H90" i="91"/>
  <c r="G90" i="91"/>
  <c r="D90" i="91"/>
  <c r="I89" i="91"/>
  <c r="J89" i="91" s="1"/>
  <c r="H89" i="91"/>
  <c r="G89" i="91"/>
  <c r="D89" i="91"/>
  <c r="I88" i="91"/>
  <c r="H88" i="91"/>
  <c r="G88" i="91"/>
  <c r="D88" i="91"/>
  <c r="I87" i="91"/>
  <c r="H87" i="91"/>
  <c r="G87" i="91"/>
  <c r="D87" i="91"/>
  <c r="I86" i="91"/>
  <c r="H86" i="91"/>
  <c r="G86" i="91"/>
  <c r="D86" i="91"/>
  <c r="F84" i="91"/>
  <c r="E84" i="91"/>
  <c r="C84" i="91"/>
  <c r="B84" i="91"/>
  <c r="I83" i="91"/>
  <c r="H83" i="91"/>
  <c r="G83" i="91"/>
  <c r="D83" i="91"/>
  <c r="I82" i="91"/>
  <c r="H82" i="91"/>
  <c r="G82" i="91"/>
  <c r="D82" i="91"/>
  <c r="I81" i="91"/>
  <c r="H81" i="91"/>
  <c r="G81" i="91"/>
  <c r="D81" i="91"/>
  <c r="I80" i="91"/>
  <c r="J80" i="91" s="1"/>
  <c r="H80" i="91"/>
  <c r="G80" i="91"/>
  <c r="D80" i="91"/>
  <c r="I79" i="91"/>
  <c r="J79" i="91" s="1"/>
  <c r="H79" i="91"/>
  <c r="G79" i="91"/>
  <c r="D79" i="91"/>
  <c r="I78" i="91"/>
  <c r="H78" i="91"/>
  <c r="G78" i="91"/>
  <c r="D78" i="91"/>
  <c r="F76" i="91"/>
  <c r="E76" i="91"/>
  <c r="C76" i="91"/>
  <c r="B76" i="91"/>
  <c r="I75" i="91"/>
  <c r="H75" i="91"/>
  <c r="G75" i="91"/>
  <c r="D75" i="91"/>
  <c r="I74" i="91"/>
  <c r="J74" i="91" s="1"/>
  <c r="H74" i="91"/>
  <c r="G74" i="91"/>
  <c r="D74" i="91"/>
  <c r="I73" i="91"/>
  <c r="H73" i="91"/>
  <c r="G73" i="91"/>
  <c r="D73" i="91"/>
  <c r="I72" i="91"/>
  <c r="H72" i="91"/>
  <c r="H76" i="91" s="1"/>
  <c r="G72" i="91"/>
  <c r="D72" i="91"/>
  <c r="I71" i="91"/>
  <c r="H71" i="91"/>
  <c r="G71" i="91"/>
  <c r="D71" i="91"/>
  <c r="I70" i="91"/>
  <c r="H70" i="91"/>
  <c r="J70" i="91" s="1"/>
  <c r="G70" i="91"/>
  <c r="D70" i="91"/>
  <c r="D76" i="91" s="1"/>
  <c r="F67" i="91"/>
  <c r="E67" i="91"/>
  <c r="C67" i="91"/>
  <c r="B67" i="91"/>
  <c r="I66" i="91"/>
  <c r="H66" i="91"/>
  <c r="G66" i="91"/>
  <c r="D66" i="91"/>
  <c r="I65" i="91"/>
  <c r="J65" i="91" s="1"/>
  <c r="H65" i="91"/>
  <c r="G65" i="91"/>
  <c r="D65" i="91"/>
  <c r="I64" i="91"/>
  <c r="H64" i="91"/>
  <c r="G64" i="91"/>
  <c r="D64" i="91"/>
  <c r="I63" i="91"/>
  <c r="H63" i="91"/>
  <c r="G63" i="91"/>
  <c r="D63" i="91"/>
  <c r="I62" i="91"/>
  <c r="H62" i="91"/>
  <c r="G62" i="91"/>
  <c r="D62" i="91"/>
  <c r="I61" i="91"/>
  <c r="H61" i="91"/>
  <c r="G61" i="91"/>
  <c r="D61" i="91"/>
  <c r="F59" i="91"/>
  <c r="E59" i="91"/>
  <c r="C59" i="91"/>
  <c r="B59" i="91"/>
  <c r="I58" i="91"/>
  <c r="H58" i="91"/>
  <c r="J58" i="91" s="1"/>
  <c r="G58" i="91"/>
  <c r="D58" i="91"/>
  <c r="I57" i="91"/>
  <c r="J57" i="91" s="1"/>
  <c r="H57" i="91"/>
  <c r="G57" i="91"/>
  <c r="D57" i="91"/>
  <c r="I56" i="91"/>
  <c r="H56" i="91"/>
  <c r="G56" i="91"/>
  <c r="D56" i="91"/>
  <c r="I55" i="91"/>
  <c r="H55" i="91"/>
  <c r="G55" i="91"/>
  <c r="D55" i="91"/>
  <c r="I54" i="91"/>
  <c r="H54" i="91"/>
  <c r="J54" i="91" s="1"/>
  <c r="G54" i="91"/>
  <c r="D54" i="91"/>
  <c r="I53" i="91"/>
  <c r="H53" i="91"/>
  <c r="G53" i="91"/>
  <c r="D53" i="91"/>
  <c r="F51" i="91"/>
  <c r="E51" i="91"/>
  <c r="C51" i="91"/>
  <c r="B51" i="91"/>
  <c r="I50" i="91"/>
  <c r="H50" i="91"/>
  <c r="G50" i="91"/>
  <c r="D50" i="91"/>
  <c r="I49" i="91"/>
  <c r="H49" i="91"/>
  <c r="G49" i="91"/>
  <c r="D49" i="91"/>
  <c r="I48" i="91"/>
  <c r="J48" i="91" s="1"/>
  <c r="H48" i="91"/>
  <c r="G48" i="91"/>
  <c r="D48" i="91"/>
  <c r="I47" i="91"/>
  <c r="J47" i="91" s="1"/>
  <c r="H47" i="91"/>
  <c r="G47" i="91"/>
  <c r="D47" i="91"/>
  <c r="I46" i="91"/>
  <c r="J46" i="91" s="1"/>
  <c r="H46" i="91"/>
  <c r="G46" i="91"/>
  <c r="D46" i="91"/>
  <c r="I45" i="91"/>
  <c r="H45" i="91"/>
  <c r="J45" i="91" s="1"/>
  <c r="G45" i="91"/>
  <c r="D45" i="91"/>
  <c r="D51" i="91" s="1"/>
  <c r="F43" i="91"/>
  <c r="E43" i="91"/>
  <c r="C43" i="91"/>
  <c r="B43" i="91"/>
  <c r="I42" i="91"/>
  <c r="H42" i="91"/>
  <c r="G42" i="91"/>
  <c r="D42" i="91"/>
  <c r="I41" i="91"/>
  <c r="H41" i="91"/>
  <c r="G41" i="91"/>
  <c r="D41" i="91"/>
  <c r="I40" i="91"/>
  <c r="H40" i="91"/>
  <c r="G40" i="91"/>
  <c r="D40" i="91"/>
  <c r="I39" i="91"/>
  <c r="J39" i="91" s="1"/>
  <c r="H39" i="91"/>
  <c r="G39" i="91"/>
  <c r="D39" i="91"/>
  <c r="I38" i="91"/>
  <c r="H38" i="91"/>
  <c r="G38" i="91"/>
  <c r="D38" i="91"/>
  <c r="I37" i="91"/>
  <c r="H37" i="91"/>
  <c r="G37" i="91"/>
  <c r="D37" i="91"/>
  <c r="D84" i="91" l="1"/>
  <c r="J81" i="91"/>
  <c r="J90" i="91"/>
  <c r="J99" i="91"/>
  <c r="J153" i="91"/>
  <c r="J163" i="91"/>
  <c r="J169" i="91"/>
  <c r="J173" i="91"/>
  <c r="J179" i="91"/>
  <c r="J189" i="91"/>
  <c r="J200" i="91"/>
  <c r="J211" i="91"/>
  <c r="J227" i="91"/>
  <c r="J40" i="91"/>
  <c r="J49" i="91"/>
  <c r="H84" i="91"/>
  <c r="G192" i="91"/>
  <c r="D43" i="91"/>
  <c r="I84" i="91"/>
  <c r="J82" i="91"/>
  <c r="J96" i="91"/>
  <c r="J154" i="91"/>
  <c r="J164" i="91"/>
  <c r="J170" i="91"/>
  <c r="J197" i="91"/>
  <c r="J201" i="91"/>
  <c r="J208" i="91"/>
  <c r="J228" i="91"/>
  <c r="D183" i="91"/>
  <c r="H100" i="91"/>
  <c r="J187" i="91"/>
  <c r="J209" i="91"/>
  <c r="D100" i="91"/>
  <c r="D174" i="91"/>
  <c r="D212" i="91"/>
  <c r="G212" i="91"/>
  <c r="D59" i="91"/>
  <c r="J71" i="91"/>
  <c r="H212" i="91"/>
  <c r="J98" i="91"/>
  <c r="I212" i="91"/>
  <c r="J72" i="91"/>
  <c r="D165" i="91"/>
  <c r="G84" i="91"/>
  <c r="J75" i="91"/>
  <c r="J73" i="91"/>
  <c r="G76" i="91"/>
  <c r="J50" i="91"/>
  <c r="J51" i="91" s="1"/>
  <c r="G51" i="91"/>
  <c r="H51" i="91"/>
  <c r="H59" i="91"/>
  <c r="J56" i="91"/>
  <c r="J55" i="91"/>
  <c r="I59" i="91"/>
  <c r="G59" i="91"/>
  <c r="J107" i="91"/>
  <c r="D108" i="91"/>
  <c r="H108" i="91"/>
  <c r="J105" i="91"/>
  <c r="I108" i="91"/>
  <c r="G108" i="91"/>
  <c r="J97" i="91"/>
  <c r="J100" i="91" s="1"/>
  <c r="G100" i="91"/>
  <c r="J64" i="91"/>
  <c r="J63" i="91"/>
  <c r="J62" i="91"/>
  <c r="I67" i="91"/>
  <c r="D67" i="91"/>
  <c r="J66" i="91"/>
  <c r="G67" i="91"/>
  <c r="H67" i="91"/>
  <c r="J83" i="91"/>
  <c r="J42" i="91"/>
  <c r="J41" i="91"/>
  <c r="H43" i="91"/>
  <c r="I43" i="91"/>
  <c r="G43" i="91"/>
  <c r="J38" i="91"/>
  <c r="I92" i="91"/>
  <c r="J88" i="91"/>
  <c r="J87" i="91"/>
  <c r="G92" i="91"/>
  <c r="J91" i="91"/>
  <c r="D92" i="91"/>
  <c r="H92" i="91"/>
  <c r="J219" i="91"/>
  <c r="J217" i="91"/>
  <c r="I221" i="91"/>
  <c r="G221" i="91"/>
  <c r="J216" i="91"/>
  <c r="H221" i="91"/>
  <c r="J220" i="91"/>
  <c r="D230" i="91"/>
  <c r="J226" i="91"/>
  <c r="H230" i="91"/>
  <c r="J225" i="91"/>
  <c r="G230" i="91"/>
  <c r="J229" i="91"/>
  <c r="I230" i="91"/>
  <c r="I202" i="91"/>
  <c r="H202" i="91"/>
  <c r="G202" i="91"/>
  <c r="D202" i="91"/>
  <c r="D192" i="91"/>
  <c r="J190" i="91"/>
  <c r="H192" i="91"/>
  <c r="I192" i="91"/>
  <c r="J191" i="91"/>
  <c r="J178" i="91"/>
  <c r="J177" i="91"/>
  <c r="J183" i="91" s="1"/>
  <c r="G183" i="91"/>
  <c r="H183" i="91"/>
  <c r="I174" i="91"/>
  <c r="J172" i="91"/>
  <c r="J171" i="91"/>
  <c r="H174" i="91"/>
  <c r="G174" i="91"/>
  <c r="J162" i="91"/>
  <c r="G165" i="91"/>
  <c r="H165" i="91"/>
  <c r="I165" i="91"/>
  <c r="G156" i="91"/>
  <c r="H156" i="91"/>
  <c r="I156" i="91"/>
  <c r="J224" i="91"/>
  <c r="J206" i="91"/>
  <c r="J198" i="91"/>
  <c r="J202" i="91" s="1"/>
  <c r="J186" i="91"/>
  <c r="I183" i="91"/>
  <c r="J168" i="91"/>
  <c r="J159" i="91"/>
  <c r="J150" i="91"/>
  <c r="J102" i="91"/>
  <c r="I100" i="91"/>
  <c r="J86" i="91"/>
  <c r="J78" i="91"/>
  <c r="I76" i="91"/>
  <c r="J61" i="91"/>
  <c r="J53" i="91"/>
  <c r="I51" i="91"/>
  <c r="J37" i="91"/>
  <c r="J212" i="91" l="1"/>
  <c r="J156" i="91"/>
  <c r="J165" i="91"/>
  <c r="J174" i="91"/>
  <c r="J76" i="91"/>
  <c r="J59" i="91"/>
  <c r="J108" i="91"/>
  <c r="J67" i="91"/>
  <c r="J84" i="91"/>
  <c r="J43" i="91"/>
  <c r="J92" i="91"/>
  <c r="J221" i="91"/>
  <c r="J230" i="91"/>
  <c r="J192" i="91"/>
  <c r="I16" i="102"/>
  <c r="H16" i="102"/>
  <c r="G16" i="102"/>
  <c r="D16" i="102"/>
  <c r="J16" i="102" l="1"/>
  <c r="I17" i="102"/>
  <c r="H17" i="102"/>
  <c r="G17" i="102"/>
  <c r="D17" i="102"/>
  <c r="J17" i="102" l="1"/>
  <c r="Z21" i="39" l="1"/>
  <c r="Y21" i="39"/>
  <c r="X21" i="39"/>
  <c r="W21" i="39"/>
  <c r="V21" i="39"/>
  <c r="U21" i="39"/>
  <c r="T21" i="39"/>
  <c r="S21" i="39"/>
  <c r="R21" i="39"/>
  <c r="Q21" i="39"/>
  <c r="AB20" i="39"/>
  <c r="AA20" i="39"/>
  <c r="AB19" i="39"/>
  <c r="AA19" i="39"/>
  <c r="AB18" i="39"/>
  <c r="AA18" i="39"/>
  <c r="AC18" i="39" s="1"/>
  <c r="AB17" i="39"/>
  <c r="AA17" i="39"/>
  <c r="AC17" i="39" s="1"/>
  <c r="AB16" i="39"/>
  <c r="AA16" i="39"/>
  <c r="AC16" i="39" s="1"/>
  <c r="AB15" i="39"/>
  <c r="AA15" i="39"/>
  <c r="AB14" i="39"/>
  <c r="AA14" i="39"/>
  <c r="AB13" i="39"/>
  <c r="AA13" i="39"/>
  <c r="AB12" i="39"/>
  <c r="AA12" i="39"/>
  <c r="AB11" i="39"/>
  <c r="AA11" i="39"/>
  <c r="AB10" i="39"/>
  <c r="AA10" i="39"/>
  <c r="AN21" i="39"/>
  <c r="AM21" i="39"/>
  <c r="AL21" i="39"/>
  <c r="AK21" i="39"/>
  <c r="AJ21" i="39"/>
  <c r="AI21" i="39"/>
  <c r="AH21" i="39"/>
  <c r="AG21" i="39"/>
  <c r="AF21" i="39"/>
  <c r="AE21" i="39"/>
  <c r="AP20" i="39"/>
  <c r="AO20" i="39"/>
  <c r="AP19" i="39"/>
  <c r="AO19" i="39"/>
  <c r="AP18" i="39"/>
  <c r="AO18" i="39"/>
  <c r="AP17" i="39"/>
  <c r="AO17" i="39"/>
  <c r="AP16" i="39"/>
  <c r="AO16" i="39"/>
  <c r="AP15" i="39"/>
  <c r="AO15" i="39"/>
  <c r="AQ15" i="39" s="1"/>
  <c r="AP14" i="39"/>
  <c r="AO14" i="39"/>
  <c r="AP13" i="39"/>
  <c r="AO13" i="39"/>
  <c r="AP12" i="39"/>
  <c r="AO12" i="39"/>
  <c r="AP11" i="39"/>
  <c r="AO11" i="39"/>
  <c r="AP10" i="39"/>
  <c r="AO10" i="39"/>
  <c r="AC12" i="39" l="1"/>
  <c r="AQ13" i="39"/>
  <c r="AQ20" i="39"/>
  <c r="AP21" i="39"/>
  <c r="AO21" i="39"/>
  <c r="AC20" i="39"/>
  <c r="AC11" i="39"/>
  <c r="AC15" i="39"/>
  <c r="AC19" i="39"/>
  <c r="AC13" i="39"/>
  <c r="AQ18" i="39"/>
  <c r="AA21" i="39"/>
  <c r="AC14" i="39"/>
  <c r="AC10" i="39"/>
  <c r="AB21" i="39"/>
  <c r="AQ19" i="39"/>
  <c r="AQ12" i="39"/>
  <c r="AQ16" i="39"/>
  <c r="AQ10" i="39"/>
  <c r="AQ17" i="39"/>
  <c r="AQ14" i="39"/>
  <c r="AQ11" i="39"/>
  <c r="AQ21" i="39" l="1"/>
  <c r="AC21" i="39"/>
  <c r="L13" i="63" l="1"/>
  <c r="M13" i="63"/>
  <c r="N13" i="63"/>
  <c r="L12" i="63"/>
  <c r="M12" i="63"/>
  <c r="N12" i="63"/>
  <c r="K13" i="63"/>
  <c r="K12" i="63"/>
  <c r="O14" i="113" l="1"/>
  <c r="N14" i="113"/>
  <c r="O27" i="122"/>
  <c r="O28" i="122"/>
  <c r="N27" i="122"/>
  <c r="N28" i="122"/>
  <c r="I20" i="43" l="1"/>
  <c r="H20" i="43"/>
  <c r="G20" i="43"/>
  <c r="D20" i="43"/>
  <c r="J20" i="43" l="1"/>
  <c r="D139" i="121"/>
  <c r="C139" i="121"/>
  <c r="D138" i="121"/>
  <c r="C138" i="121"/>
  <c r="D134" i="121"/>
  <c r="C134" i="121"/>
  <c r="G73" i="120" l="1"/>
  <c r="F73" i="120"/>
  <c r="D73" i="120"/>
  <c r="J29" i="120" l="1"/>
  <c r="I29" i="120"/>
  <c r="K29" i="120" s="1"/>
  <c r="H29" i="120"/>
  <c r="E29" i="120"/>
  <c r="J28" i="120"/>
  <c r="I28" i="120"/>
  <c r="K28" i="120" s="1"/>
  <c r="H28" i="120"/>
  <c r="E28" i="120"/>
  <c r="J26" i="120" l="1"/>
  <c r="I26" i="120"/>
  <c r="H26" i="120"/>
  <c r="E26" i="120"/>
  <c r="J25" i="120"/>
  <c r="I25" i="120"/>
  <c r="H25" i="120"/>
  <c r="E25" i="120"/>
  <c r="K25" i="120" l="1"/>
  <c r="K26" i="120"/>
  <c r="E34" i="120" l="1"/>
  <c r="J34" i="120"/>
  <c r="I34" i="120"/>
  <c r="H34" i="120"/>
  <c r="J69" i="120"/>
  <c r="I69" i="120"/>
  <c r="H69" i="120"/>
  <c r="E69" i="120"/>
  <c r="J68" i="120"/>
  <c r="I68" i="120"/>
  <c r="H68" i="120"/>
  <c r="E68" i="120"/>
  <c r="J63" i="120"/>
  <c r="I63" i="120"/>
  <c r="K63" i="120" s="1"/>
  <c r="H63" i="120"/>
  <c r="E63" i="120"/>
  <c r="J62" i="120"/>
  <c r="I62" i="120"/>
  <c r="H62" i="120"/>
  <c r="E62" i="120"/>
  <c r="J27" i="120"/>
  <c r="I27" i="120"/>
  <c r="K27" i="120" s="1"/>
  <c r="H27" i="120"/>
  <c r="E27" i="120"/>
  <c r="J24" i="120"/>
  <c r="I24" i="120"/>
  <c r="K24" i="120" s="1"/>
  <c r="H24" i="120"/>
  <c r="E24" i="120"/>
  <c r="K68" i="120" l="1"/>
  <c r="K34" i="120"/>
  <c r="K62" i="120"/>
  <c r="K69" i="120"/>
  <c r="J13" i="120" l="1"/>
  <c r="I13" i="120"/>
  <c r="H13" i="120"/>
  <c r="E13" i="120"/>
  <c r="J12" i="120"/>
  <c r="I12" i="120"/>
  <c r="H12" i="120"/>
  <c r="E12" i="120"/>
  <c r="K12" i="120" l="1"/>
  <c r="K13" i="120"/>
  <c r="R11" i="48" l="1"/>
  <c r="S11" i="48"/>
  <c r="G28" i="114" l="1"/>
  <c r="F28" i="114"/>
  <c r="E28" i="114"/>
  <c r="D28" i="114"/>
  <c r="C28" i="114"/>
  <c r="B28" i="114"/>
  <c r="E23" i="97"/>
  <c r="D23" i="97"/>
  <c r="C23" i="97"/>
  <c r="B23" i="97"/>
  <c r="E31" i="96"/>
  <c r="D31" i="96"/>
  <c r="C31" i="96"/>
  <c r="B31" i="96"/>
  <c r="E31" i="95"/>
  <c r="D31" i="95"/>
  <c r="C31" i="95"/>
  <c r="B31" i="95"/>
  <c r="I18" i="93"/>
  <c r="H18" i="93"/>
  <c r="G18" i="93"/>
  <c r="F18" i="93"/>
  <c r="E18" i="93"/>
  <c r="D18" i="93"/>
  <c r="C18" i="93"/>
  <c r="B18" i="93"/>
  <c r="O15" i="38"/>
  <c r="N15" i="38"/>
  <c r="L15" i="38"/>
  <c r="K15" i="38"/>
  <c r="I15" i="38"/>
  <c r="H15" i="38"/>
  <c r="F15" i="38"/>
  <c r="E15" i="38"/>
  <c r="P14" i="38"/>
  <c r="M14" i="38"/>
  <c r="J14" i="38"/>
  <c r="G14" i="38"/>
  <c r="P13" i="38"/>
  <c r="M13" i="38"/>
  <c r="J13" i="38"/>
  <c r="G13" i="38"/>
  <c r="P12" i="38"/>
  <c r="M12" i="38"/>
  <c r="J12" i="38"/>
  <c r="G12" i="38"/>
  <c r="P11" i="38"/>
  <c r="M11" i="38"/>
  <c r="J11" i="38"/>
  <c r="G11" i="38"/>
  <c r="P10" i="38"/>
  <c r="M10" i="38"/>
  <c r="J10" i="38"/>
  <c r="G10" i="38"/>
  <c r="P9" i="38"/>
  <c r="M9" i="38"/>
  <c r="J9" i="38"/>
  <c r="G9" i="38"/>
  <c r="G15" i="38" s="1"/>
  <c r="J113" i="121"/>
  <c r="I113" i="121"/>
  <c r="H113" i="121"/>
  <c r="G113" i="121"/>
  <c r="F113" i="121"/>
  <c r="E113" i="121"/>
  <c r="D113" i="121"/>
  <c r="C113" i="121"/>
  <c r="J107" i="121"/>
  <c r="I107" i="121"/>
  <c r="H107" i="121"/>
  <c r="G107" i="121"/>
  <c r="F107" i="121"/>
  <c r="E107" i="121"/>
  <c r="D107" i="121"/>
  <c r="C107" i="121"/>
  <c r="J100" i="121"/>
  <c r="I100" i="121"/>
  <c r="H100" i="121"/>
  <c r="G100" i="121"/>
  <c r="F100" i="121"/>
  <c r="E100" i="121"/>
  <c r="D100" i="121"/>
  <c r="C100" i="121"/>
  <c r="J90" i="121"/>
  <c r="I90" i="121"/>
  <c r="H90" i="121"/>
  <c r="G90" i="121"/>
  <c r="F90" i="121"/>
  <c r="E90" i="121"/>
  <c r="D90" i="121"/>
  <c r="C90" i="121"/>
  <c r="J64" i="121"/>
  <c r="I64" i="121"/>
  <c r="H64" i="121"/>
  <c r="G64" i="121"/>
  <c r="F64" i="121"/>
  <c r="E64" i="121"/>
  <c r="D64" i="121"/>
  <c r="C64" i="121"/>
  <c r="J60" i="121"/>
  <c r="I60" i="121"/>
  <c r="H60" i="121"/>
  <c r="G60" i="121"/>
  <c r="F60" i="121"/>
  <c r="E60" i="121"/>
  <c r="D60" i="121"/>
  <c r="C60" i="121"/>
  <c r="J52" i="121"/>
  <c r="I52" i="121"/>
  <c r="H52" i="121"/>
  <c r="G52" i="121"/>
  <c r="F52" i="121"/>
  <c r="E52" i="121"/>
  <c r="D52" i="121"/>
  <c r="C52" i="121"/>
  <c r="J22" i="121"/>
  <c r="I22" i="121"/>
  <c r="H22" i="121"/>
  <c r="G22" i="121"/>
  <c r="F22" i="121"/>
  <c r="E22" i="121"/>
  <c r="E121" i="121" s="1"/>
  <c r="D22" i="121"/>
  <c r="C22" i="121"/>
  <c r="C121" i="121" s="1"/>
  <c r="M15" i="38" l="1"/>
  <c r="P15" i="38"/>
  <c r="J15" i="38"/>
  <c r="F121" i="121"/>
  <c r="I121" i="121"/>
  <c r="G121" i="121"/>
  <c r="D121" i="121"/>
  <c r="J121" i="121"/>
  <c r="H121" i="121"/>
  <c r="D17" i="111"/>
  <c r="J16" i="111"/>
  <c r="I16" i="111"/>
  <c r="G16" i="111"/>
  <c r="F16" i="111"/>
  <c r="D16" i="111"/>
  <c r="C16" i="111"/>
  <c r="J15" i="111"/>
  <c r="J17" i="111" s="1"/>
  <c r="I15" i="111"/>
  <c r="G15" i="111"/>
  <c r="F15" i="111"/>
  <c r="D15" i="111"/>
  <c r="C15" i="111"/>
  <c r="C17" i="111" s="1"/>
  <c r="J14" i="111"/>
  <c r="I14" i="111"/>
  <c r="H14" i="111"/>
  <c r="G14" i="111"/>
  <c r="F14" i="111"/>
  <c r="D14" i="111"/>
  <c r="C14" i="111"/>
  <c r="K13" i="111"/>
  <c r="H13" i="111"/>
  <c r="E13" i="111"/>
  <c r="K12" i="111"/>
  <c r="K14" i="111" s="1"/>
  <c r="H12" i="111"/>
  <c r="E12" i="111"/>
  <c r="E14" i="111" s="1"/>
  <c r="J11" i="111"/>
  <c r="I11" i="111"/>
  <c r="G11" i="111"/>
  <c r="F11" i="111"/>
  <c r="D11" i="111"/>
  <c r="C11" i="111"/>
  <c r="K10" i="111"/>
  <c r="K16" i="111" s="1"/>
  <c r="H10" i="111"/>
  <c r="H16" i="111" s="1"/>
  <c r="E10" i="111"/>
  <c r="E16" i="111" s="1"/>
  <c r="K9" i="111"/>
  <c r="K15" i="111" s="1"/>
  <c r="H9" i="111"/>
  <c r="E9" i="111"/>
  <c r="F19" i="15"/>
  <c r="E19" i="15"/>
  <c r="D19" i="15"/>
  <c r="C19" i="15"/>
  <c r="F18" i="15"/>
  <c r="E18" i="15"/>
  <c r="D18" i="15"/>
  <c r="C18" i="15"/>
  <c r="F17" i="15"/>
  <c r="E17" i="15"/>
  <c r="D17" i="15"/>
  <c r="D20" i="15" s="1"/>
  <c r="C17" i="15"/>
  <c r="C20" i="15" s="1"/>
  <c r="F14" i="15"/>
  <c r="F20" i="15" s="1"/>
  <c r="E14" i="15"/>
  <c r="D14" i="15"/>
  <c r="C14" i="15"/>
  <c r="F11" i="15"/>
  <c r="E11" i="15"/>
  <c r="D11" i="15"/>
  <c r="C11" i="15"/>
  <c r="G24" i="11"/>
  <c r="F24" i="11"/>
  <c r="E24" i="11"/>
  <c r="D24" i="11"/>
  <c r="G23" i="11"/>
  <c r="F23" i="11"/>
  <c r="F25" i="11" s="1"/>
  <c r="E23" i="11"/>
  <c r="D23" i="11"/>
  <c r="G21" i="11"/>
  <c r="F21" i="11"/>
  <c r="F27" i="11" s="1"/>
  <c r="E21" i="11"/>
  <c r="D21" i="11"/>
  <c r="G20" i="11"/>
  <c r="F20" i="11"/>
  <c r="E20" i="11"/>
  <c r="D20" i="11"/>
  <c r="G19" i="11"/>
  <c r="F19" i="11"/>
  <c r="E19" i="11"/>
  <c r="D19" i="11"/>
  <c r="G16" i="11"/>
  <c r="F16" i="11"/>
  <c r="E16" i="11"/>
  <c r="D16" i="11"/>
  <c r="G13" i="11"/>
  <c r="F13" i="11"/>
  <c r="E13" i="11"/>
  <c r="D13" i="11"/>
  <c r="G10" i="11"/>
  <c r="F10" i="11"/>
  <c r="E10" i="11"/>
  <c r="D10" i="11"/>
  <c r="F16" i="10"/>
  <c r="E16" i="10"/>
  <c r="D16" i="10"/>
  <c r="C16" i="10"/>
  <c r="F15" i="10"/>
  <c r="E15" i="10"/>
  <c r="D15" i="10"/>
  <c r="C15" i="10"/>
  <c r="F14" i="10"/>
  <c r="E14" i="10"/>
  <c r="D14" i="10"/>
  <c r="C14" i="10"/>
  <c r="F11" i="10"/>
  <c r="E11" i="10"/>
  <c r="D11" i="10"/>
  <c r="D17" i="10" s="1"/>
  <c r="C11" i="10"/>
  <c r="C17" i="10" s="1"/>
  <c r="F19" i="60"/>
  <c r="F18" i="60"/>
  <c r="F17" i="60"/>
  <c r="F16" i="60"/>
  <c r="J21" i="57"/>
  <c r="I21" i="57"/>
  <c r="H21" i="57"/>
  <c r="G21" i="57"/>
  <c r="F21" i="57"/>
  <c r="E21" i="57"/>
  <c r="D21" i="57"/>
  <c r="C21" i="57"/>
  <c r="J17" i="57"/>
  <c r="I17" i="57"/>
  <c r="H17" i="57"/>
  <c r="G17" i="57"/>
  <c r="F17" i="57"/>
  <c r="E17" i="57"/>
  <c r="D17" i="57"/>
  <c r="C17" i="57"/>
  <c r="J16" i="57"/>
  <c r="J18" i="57" s="1"/>
  <c r="I16" i="57"/>
  <c r="I18" i="57" s="1"/>
  <c r="H16" i="57"/>
  <c r="H18" i="57" s="1"/>
  <c r="G16" i="57"/>
  <c r="G18" i="57" s="1"/>
  <c r="F16" i="57"/>
  <c r="F18" i="57" s="1"/>
  <c r="E16" i="57"/>
  <c r="E18" i="57" s="1"/>
  <c r="D16" i="57"/>
  <c r="C16" i="57"/>
  <c r="E20" i="15" l="1"/>
  <c r="F17" i="111"/>
  <c r="K17" i="111"/>
  <c r="D26" i="11"/>
  <c r="G17" i="111"/>
  <c r="E26" i="11"/>
  <c r="I17" i="111"/>
  <c r="E17" i="10"/>
  <c r="F17" i="10"/>
  <c r="F26" i="11"/>
  <c r="C18" i="57"/>
  <c r="D27" i="11"/>
  <c r="E15" i="111"/>
  <c r="E17" i="111" s="1"/>
  <c r="D18" i="57"/>
  <c r="E27" i="11"/>
  <c r="H11" i="111"/>
  <c r="G27" i="11"/>
  <c r="G25" i="11"/>
  <c r="G26" i="11"/>
  <c r="D25" i="11"/>
  <c r="E25" i="11"/>
  <c r="H15" i="111"/>
  <c r="H17" i="111" s="1"/>
  <c r="K11" i="111"/>
  <c r="E11" i="111"/>
  <c r="D22" i="11"/>
  <c r="E22" i="11"/>
  <c r="E28" i="11" s="1"/>
  <c r="F22" i="11"/>
  <c r="F28" i="11" s="1"/>
  <c r="G22" i="11"/>
  <c r="B14" i="101"/>
  <c r="G28" i="11" l="1"/>
  <c r="D28" i="11"/>
  <c r="B14" i="100"/>
  <c r="C135" i="121" l="1"/>
  <c r="D135" i="121"/>
  <c r="C136" i="121"/>
  <c r="D136" i="121"/>
  <c r="C137" i="121"/>
  <c r="D137" i="121"/>
  <c r="D124" i="91" l="1"/>
  <c r="D123" i="91"/>
  <c r="D122" i="91"/>
  <c r="D121" i="91"/>
  <c r="D120" i="91"/>
  <c r="D119" i="91"/>
  <c r="I15" i="102" l="1"/>
  <c r="H15" i="102"/>
  <c r="G15" i="102"/>
  <c r="D15" i="102"/>
  <c r="I19" i="43"/>
  <c r="H19" i="43"/>
  <c r="G19" i="43"/>
  <c r="D19" i="43"/>
  <c r="I18" i="43"/>
  <c r="H18" i="43"/>
  <c r="G18" i="43"/>
  <c r="D18" i="43"/>
  <c r="J18" i="43" l="1"/>
  <c r="J15" i="102"/>
  <c r="J19" i="43"/>
  <c r="CR21" i="39" l="1"/>
  <c r="CQ21" i="39"/>
  <c r="CP21" i="39"/>
  <c r="CO21" i="39"/>
  <c r="CN21" i="39"/>
  <c r="CM21" i="39"/>
  <c r="CL21" i="39"/>
  <c r="CK21" i="39"/>
  <c r="CJ21" i="39"/>
  <c r="CI21" i="39"/>
  <c r="CT20" i="39"/>
  <c r="CS20" i="39"/>
  <c r="CT19" i="39"/>
  <c r="CS19" i="39"/>
  <c r="CT18" i="39"/>
  <c r="CS18" i="39"/>
  <c r="CT17" i="39"/>
  <c r="CS17" i="39"/>
  <c r="CT16" i="39"/>
  <c r="CS16" i="39"/>
  <c r="CT15" i="39"/>
  <c r="CS15" i="39"/>
  <c r="CT14" i="39"/>
  <c r="CS14" i="39"/>
  <c r="CT13" i="39"/>
  <c r="CS13" i="39"/>
  <c r="CT12" i="39"/>
  <c r="CS12" i="39"/>
  <c r="CT11" i="39"/>
  <c r="CS11" i="39"/>
  <c r="CT10" i="39"/>
  <c r="CS10" i="39"/>
  <c r="CD21" i="39"/>
  <c r="CC21" i="39"/>
  <c r="CB21" i="39"/>
  <c r="CA21" i="39"/>
  <c r="BZ21" i="39"/>
  <c r="BY21" i="39"/>
  <c r="BX21" i="39"/>
  <c r="BW21" i="39"/>
  <c r="BV21" i="39"/>
  <c r="BU21" i="39"/>
  <c r="CF20" i="39"/>
  <c r="CE20" i="39"/>
  <c r="CF19" i="39"/>
  <c r="CE19" i="39"/>
  <c r="CG19" i="39" s="1"/>
  <c r="CF18" i="39"/>
  <c r="CE18" i="39"/>
  <c r="CF17" i="39"/>
  <c r="CE17" i="39"/>
  <c r="CF16" i="39"/>
  <c r="CE16" i="39"/>
  <c r="CF15" i="39"/>
  <c r="CE15" i="39"/>
  <c r="CF14" i="39"/>
  <c r="CE14" i="39"/>
  <c r="CG14" i="39" s="1"/>
  <c r="CF13" i="39"/>
  <c r="CE13" i="39"/>
  <c r="CF12" i="39"/>
  <c r="CE12" i="39"/>
  <c r="CF11" i="39"/>
  <c r="CE11" i="39"/>
  <c r="CG11" i="39" s="1"/>
  <c r="CF10" i="39"/>
  <c r="CE10" i="39"/>
  <c r="CG10" i="39" s="1"/>
  <c r="BP21" i="39"/>
  <c r="BO21" i="39"/>
  <c r="BN21" i="39"/>
  <c r="BM21" i="39"/>
  <c r="BL21" i="39"/>
  <c r="BK21" i="39"/>
  <c r="BJ21" i="39"/>
  <c r="BI21" i="39"/>
  <c r="BH21" i="39"/>
  <c r="BG21" i="39"/>
  <c r="BR20" i="39"/>
  <c r="BQ20" i="39"/>
  <c r="BR19" i="39"/>
  <c r="BQ19" i="39"/>
  <c r="BR18" i="39"/>
  <c r="BQ18" i="39"/>
  <c r="BS18" i="39" s="1"/>
  <c r="BR17" i="39"/>
  <c r="BQ17" i="39"/>
  <c r="BR16" i="39"/>
  <c r="BQ16" i="39"/>
  <c r="BS16" i="39" s="1"/>
  <c r="BR15" i="39"/>
  <c r="BQ15" i="39"/>
  <c r="BS15" i="39" s="1"/>
  <c r="BR14" i="39"/>
  <c r="BQ14" i="39"/>
  <c r="BR13" i="39"/>
  <c r="BQ13" i="39"/>
  <c r="BR12" i="39"/>
  <c r="BQ12" i="39"/>
  <c r="BR11" i="39"/>
  <c r="BQ11" i="39"/>
  <c r="BS11" i="39" s="1"/>
  <c r="BR10" i="39"/>
  <c r="BQ10" i="39"/>
  <c r="BB21" i="39"/>
  <c r="BA21" i="39"/>
  <c r="AZ21" i="39"/>
  <c r="AY21" i="39"/>
  <c r="AX21" i="39"/>
  <c r="AW21" i="39"/>
  <c r="AV21" i="39"/>
  <c r="AU21" i="39"/>
  <c r="AT21" i="39"/>
  <c r="AS21" i="39"/>
  <c r="BD20" i="39"/>
  <c r="BC20" i="39"/>
  <c r="BD19" i="39"/>
  <c r="BC19" i="39"/>
  <c r="BD18" i="39"/>
  <c r="BC18" i="39"/>
  <c r="BD17" i="39"/>
  <c r="BC17" i="39"/>
  <c r="BD16" i="39"/>
  <c r="BC16" i="39"/>
  <c r="BD15" i="39"/>
  <c r="BC15" i="39"/>
  <c r="BD14" i="39"/>
  <c r="BC14" i="39"/>
  <c r="BD13" i="39"/>
  <c r="BC13" i="39"/>
  <c r="BD12" i="39"/>
  <c r="BC12" i="39"/>
  <c r="BD11" i="39"/>
  <c r="BC11" i="39"/>
  <c r="BD10" i="39"/>
  <c r="BC10" i="39"/>
  <c r="CG12" i="39" l="1"/>
  <c r="CG18" i="39"/>
  <c r="CU14" i="39"/>
  <c r="CU18" i="39"/>
  <c r="CU20" i="39"/>
  <c r="BE14" i="39"/>
  <c r="BS10" i="39"/>
  <c r="CU10" i="39"/>
  <c r="BE11" i="39"/>
  <c r="BE13" i="39"/>
  <c r="BE15" i="39"/>
  <c r="BE17" i="39"/>
  <c r="BE19" i="39"/>
  <c r="BS14" i="39"/>
  <c r="CU11" i="39"/>
  <c r="BE20" i="39"/>
  <c r="CG13" i="39"/>
  <c r="CG15" i="39"/>
  <c r="CU17" i="39"/>
  <c r="BQ21" i="39"/>
  <c r="BS13" i="39"/>
  <c r="CF21" i="39"/>
  <c r="CG17" i="39"/>
  <c r="CS21" i="39"/>
  <c r="CU13" i="39"/>
  <c r="CU15" i="39"/>
  <c r="BE18" i="39"/>
  <c r="BS12" i="39"/>
  <c r="BS19" i="39"/>
  <c r="CG16" i="39"/>
  <c r="CT21" i="39"/>
  <c r="CU12" i="39"/>
  <c r="CU19" i="39"/>
  <c r="CU16" i="39"/>
  <c r="CG20" i="39"/>
  <c r="BR21" i="39"/>
  <c r="BS20" i="39"/>
  <c r="BS17" i="39"/>
  <c r="CE21" i="39"/>
  <c r="BC21" i="39"/>
  <c r="BD21" i="39"/>
  <c r="BE12" i="39"/>
  <c r="BE16" i="39"/>
  <c r="BE10" i="39"/>
  <c r="CG21" i="39" l="1"/>
  <c r="BS21" i="39"/>
  <c r="CU21" i="39"/>
  <c r="BE21" i="39"/>
  <c r="L113" i="121" l="1"/>
  <c r="D132" i="121" s="1"/>
  <c r="K113" i="121"/>
  <c r="C132" i="121" s="1"/>
  <c r="L107" i="121"/>
  <c r="D133" i="121" s="1"/>
  <c r="K107" i="121"/>
  <c r="C133" i="121" s="1"/>
  <c r="L100" i="121"/>
  <c r="D127" i="121" s="1"/>
  <c r="K100" i="121"/>
  <c r="C127" i="121" s="1"/>
  <c r="L90" i="121"/>
  <c r="D128" i="121" s="1"/>
  <c r="K90" i="121"/>
  <c r="C128" i="121" s="1"/>
  <c r="L64" i="121"/>
  <c r="D131" i="121" s="1"/>
  <c r="K64" i="121"/>
  <c r="C131" i="121" s="1"/>
  <c r="L60" i="121"/>
  <c r="D129" i="121" s="1"/>
  <c r="K60" i="121"/>
  <c r="C129" i="121" s="1"/>
  <c r="L52" i="121"/>
  <c r="D126" i="121" s="1"/>
  <c r="K52" i="121"/>
  <c r="C126" i="121" s="1"/>
  <c r="L22" i="121"/>
  <c r="K22" i="121"/>
  <c r="J72" i="120"/>
  <c r="I72" i="120"/>
  <c r="H72" i="120"/>
  <c r="E72" i="120"/>
  <c r="J71" i="120"/>
  <c r="I71" i="120"/>
  <c r="H71" i="120"/>
  <c r="E71" i="120"/>
  <c r="J70" i="120"/>
  <c r="I70" i="120"/>
  <c r="H70" i="120"/>
  <c r="E70" i="120"/>
  <c r="J67" i="120"/>
  <c r="I67" i="120"/>
  <c r="H67" i="120"/>
  <c r="E67" i="120"/>
  <c r="J66" i="120"/>
  <c r="I66" i="120"/>
  <c r="H66" i="120"/>
  <c r="E66" i="120"/>
  <c r="J65" i="120"/>
  <c r="I65" i="120"/>
  <c r="H65" i="120"/>
  <c r="E65" i="120"/>
  <c r="J61" i="120"/>
  <c r="I61" i="120"/>
  <c r="H61" i="120"/>
  <c r="E61" i="120"/>
  <c r="J60" i="120"/>
  <c r="I60" i="120"/>
  <c r="H60" i="120"/>
  <c r="E60" i="120"/>
  <c r="J59" i="120"/>
  <c r="I59" i="120"/>
  <c r="H59" i="120"/>
  <c r="E59" i="120"/>
  <c r="J58" i="120"/>
  <c r="I58" i="120"/>
  <c r="H58" i="120"/>
  <c r="E58" i="120"/>
  <c r="J57" i="120"/>
  <c r="I57" i="120"/>
  <c r="H57" i="120"/>
  <c r="E57" i="120"/>
  <c r="J56" i="120"/>
  <c r="I56" i="120"/>
  <c r="H56" i="120"/>
  <c r="E56" i="120"/>
  <c r="J55" i="120"/>
  <c r="I55" i="120"/>
  <c r="H55" i="120"/>
  <c r="E55" i="120"/>
  <c r="J54" i="120"/>
  <c r="I54" i="120"/>
  <c r="H54" i="120"/>
  <c r="E54" i="120"/>
  <c r="J53" i="120"/>
  <c r="I53" i="120"/>
  <c r="H53" i="120"/>
  <c r="E53" i="120"/>
  <c r="J52" i="120"/>
  <c r="I52" i="120"/>
  <c r="H52" i="120"/>
  <c r="E52" i="120"/>
  <c r="J51" i="120"/>
  <c r="I51" i="120"/>
  <c r="H51" i="120"/>
  <c r="E51" i="120"/>
  <c r="J50" i="120"/>
  <c r="I50" i="120"/>
  <c r="H50" i="120"/>
  <c r="E50" i="120"/>
  <c r="J49" i="120"/>
  <c r="I49" i="120"/>
  <c r="H49" i="120"/>
  <c r="E49" i="120"/>
  <c r="J48" i="120"/>
  <c r="I48" i="120"/>
  <c r="H48" i="120"/>
  <c r="E48" i="120"/>
  <c r="J47" i="120"/>
  <c r="I47" i="120"/>
  <c r="H47" i="120"/>
  <c r="E47" i="120"/>
  <c r="J46" i="120"/>
  <c r="I46" i="120"/>
  <c r="H46" i="120"/>
  <c r="E46" i="120"/>
  <c r="J45" i="120"/>
  <c r="I45" i="120"/>
  <c r="K45" i="120" s="1"/>
  <c r="H45" i="120"/>
  <c r="E45" i="120"/>
  <c r="J44" i="120"/>
  <c r="I44" i="120"/>
  <c r="H44" i="120"/>
  <c r="E44" i="120"/>
  <c r="J43" i="120"/>
  <c r="I43" i="120"/>
  <c r="H43" i="120"/>
  <c r="E43" i="120"/>
  <c r="J42" i="120"/>
  <c r="I42" i="120"/>
  <c r="H42" i="120"/>
  <c r="E42" i="120"/>
  <c r="J41" i="120"/>
  <c r="I41" i="120"/>
  <c r="H41" i="120"/>
  <c r="E41" i="120"/>
  <c r="J40" i="120"/>
  <c r="I40" i="120"/>
  <c r="H40" i="120"/>
  <c r="E40" i="120"/>
  <c r="J39" i="120"/>
  <c r="I39" i="120"/>
  <c r="H39" i="120"/>
  <c r="E39" i="120"/>
  <c r="J38" i="120"/>
  <c r="I38" i="120"/>
  <c r="H38" i="120"/>
  <c r="E38" i="120"/>
  <c r="J37" i="120"/>
  <c r="I37" i="120"/>
  <c r="H37" i="120"/>
  <c r="E37" i="120"/>
  <c r="J36" i="120"/>
  <c r="I36" i="120"/>
  <c r="H36" i="120"/>
  <c r="E36" i="120"/>
  <c r="J33" i="120"/>
  <c r="I33" i="120"/>
  <c r="H33" i="120"/>
  <c r="E33" i="120"/>
  <c r="J32" i="120"/>
  <c r="I32" i="120"/>
  <c r="H32" i="120"/>
  <c r="E32" i="120"/>
  <c r="J31" i="120"/>
  <c r="I31" i="120"/>
  <c r="H31" i="120"/>
  <c r="E31" i="120"/>
  <c r="J23" i="120"/>
  <c r="I23" i="120"/>
  <c r="H23" i="120"/>
  <c r="E23" i="120"/>
  <c r="J22" i="120"/>
  <c r="I22" i="120"/>
  <c r="K22" i="120" s="1"/>
  <c r="H22" i="120"/>
  <c r="E22" i="120"/>
  <c r="J21" i="120"/>
  <c r="I21" i="120"/>
  <c r="H21" i="120"/>
  <c r="E21" i="120"/>
  <c r="J20" i="120"/>
  <c r="I20" i="120"/>
  <c r="H20" i="120"/>
  <c r="E20" i="120"/>
  <c r="J19" i="120"/>
  <c r="I19" i="120"/>
  <c r="H19" i="120"/>
  <c r="E19" i="120"/>
  <c r="J18" i="120"/>
  <c r="I18" i="120"/>
  <c r="H18" i="120"/>
  <c r="E18" i="120"/>
  <c r="J17" i="120"/>
  <c r="I17" i="120"/>
  <c r="K17" i="120" s="1"/>
  <c r="H17" i="120"/>
  <c r="E17" i="120"/>
  <c r="J16" i="120"/>
  <c r="I16" i="120"/>
  <c r="K16" i="120" s="1"/>
  <c r="H16" i="120"/>
  <c r="E16" i="120"/>
  <c r="J15" i="120"/>
  <c r="I15" i="120"/>
  <c r="H15" i="120"/>
  <c r="E15" i="120"/>
  <c r="J11" i="120"/>
  <c r="I11" i="120"/>
  <c r="H11" i="120"/>
  <c r="E11" i="120"/>
  <c r="J10" i="120"/>
  <c r="I10" i="120"/>
  <c r="H10" i="120"/>
  <c r="E10" i="120"/>
  <c r="N22" i="113"/>
  <c r="O22" i="113"/>
  <c r="O19" i="112"/>
  <c r="N19" i="112"/>
  <c r="C26" i="112"/>
  <c r="D26" i="112"/>
  <c r="E26" i="112"/>
  <c r="F26" i="112"/>
  <c r="G26" i="112"/>
  <c r="H26" i="112"/>
  <c r="I26" i="112"/>
  <c r="J26" i="112"/>
  <c r="K26" i="112"/>
  <c r="L26" i="112"/>
  <c r="M26" i="112"/>
  <c r="K38" i="120" l="1"/>
  <c r="K40" i="120"/>
  <c r="K46" i="120"/>
  <c r="C130" i="121"/>
  <c r="C140" i="121" s="1"/>
  <c r="K121" i="121"/>
  <c r="D130" i="121"/>
  <c r="D140" i="121" s="1"/>
  <c r="L121" i="121"/>
  <c r="K23" i="120"/>
  <c r="K70" i="120"/>
  <c r="K66" i="120"/>
  <c r="K42" i="120"/>
  <c r="K39" i="120"/>
  <c r="K32" i="120"/>
  <c r="K31" i="120"/>
  <c r="K67" i="120"/>
  <c r="K59" i="120"/>
  <c r="K61" i="120"/>
  <c r="K21" i="120"/>
  <c r="K15" i="120"/>
  <c r="K65" i="120"/>
  <c r="K58" i="120"/>
  <c r="K53" i="120"/>
  <c r="K47" i="120"/>
  <c r="K49" i="120"/>
  <c r="K50" i="120"/>
  <c r="K52" i="120"/>
  <c r="K54" i="120"/>
  <c r="K56" i="120"/>
  <c r="K55" i="120"/>
  <c r="K57" i="120"/>
  <c r="K48" i="120"/>
  <c r="K37" i="120"/>
  <c r="K41" i="120"/>
  <c r="K20" i="120"/>
  <c r="J73" i="120"/>
  <c r="K18" i="120"/>
  <c r="K11" i="120"/>
  <c r="H73" i="120"/>
  <c r="E73" i="120"/>
  <c r="I73" i="120"/>
  <c r="K36" i="120"/>
  <c r="K43" i="120"/>
  <c r="K72" i="120"/>
  <c r="K10" i="120"/>
  <c r="K19" i="120"/>
  <c r="K33" i="120"/>
  <c r="K44" i="120"/>
  <c r="K51" i="120"/>
  <c r="K60" i="120"/>
  <c r="K71" i="120"/>
  <c r="I15" i="101"/>
  <c r="H15" i="101"/>
  <c r="G15" i="101"/>
  <c r="D15" i="101"/>
  <c r="F14" i="101"/>
  <c r="F16" i="101" s="1"/>
  <c r="E14" i="101"/>
  <c r="E16" i="101" s="1"/>
  <c r="C14" i="101"/>
  <c r="C16" i="101" s="1"/>
  <c r="B16" i="101"/>
  <c r="I13" i="101"/>
  <c r="H13" i="101"/>
  <c r="G13" i="101"/>
  <c r="D13" i="101"/>
  <c r="I12" i="101"/>
  <c r="H12" i="101"/>
  <c r="J12" i="101" s="1"/>
  <c r="G12" i="101"/>
  <c r="D12" i="101"/>
  <c r="I11" i="101"/>
  <c r="H11" i="101"/>
  <c r="G11" i="101"/>
  <c r="D11" i="101"/>
  <c r="I10" i="101"/>
  <c r="H10" i="101"/>
  <c r="J10" i="101" s="1"/>
  <c r="G10" i="101"/>
  <c r="D10" i="101"/>
  <c r="I9" i="101"/>
  <c r="H9" i="101"/>
  <c r="G9" i="101"/>
  <c r="D9" i="101"/>
  <c r="I8" i="101"/>
  <c r="H8" i="101"/>
  <c r="J8" i="101" s="1"/>
  <c r="G8" i="101"/>
  <c r="D8" i="101"/>
  <c r="H23" i="12"/>
  <c r="G23" i="12"/>
  <c r="F23" i="12"/>
  <c r="E23" i="12"/>
  <c r="D23" i="12"/>
  <c r="C23" i="12"/>
  <c r="J22" i="12"/>
  <c r="I22" i="12"/>
  <c r="J21" i="12"/>
  <c r="I21" i="12"/>
  <c r="H20" i="12"/>
  <c r="G20" i="12"/>
  <c r="F20" i="12"/>
  <c r="E20" i="12"/>
  <c r="D20" i="12"/>
  <c r="C20" i="12"/>
  <c r="J19" i="12"/>
  <c r="I19" i="12"/>
  <c r="J18" i="12"/>
  <c r="I18" i="12"/>
  <c r="H17" i="12"/>
  <c r="G17" i="12"/>
  <c r="F17" i="12"/>
  <c r="E17" i="12"/>
  <c r="I17" i="12" s="1"/>
  <c r="D17" i="12"/>
  <c r="C17" i="12"/>
  <c r="J16" i="12"/>
  <c r="I16" i="12"/>
  <c r="J15" i="12"/>
  <c r="I15" i="12"/>
  <c r="H14" i="12"/>
  <c r="G14" i="12"/>
  <c r="F14" i="12"/>
  <c r="E14" i="12"/>
  <c r="D14" i="12"/>
  <c r="C14" i="12"/>
  <c r="J13" i="12"/>
  <c r="I13" i="12"/>
  <c r="J12" i="12"/>
  <c r="I12" i="12"/>
  <c r="H11" i="12"/>
  <c r="G11" i="12"/>
  <c r="F11" i="12"/>
  <c r="E11" i="12"/>
  <c r="D11" i="12"/>
  <c r="C11" i="12"/>
  <c r="J10" i="12"/>
  <c r="I10" i="12"/>
  <c r="J9" i="12"/>
  <c r="I9" i="12"/>
  <c r="G16" i="10"/>
  <c r="G15" i="10"/>
  <c r="G14" i="10"/>
  <c r="G11" i="10"/>
  <c r="J23" i="12" l="1"/>
  <c r="K19" i="12"/>
  <c r="I20" i="12"/>
  <c r="J20" i="12"/>
  <c r="K18" i="12"/>
  <c r="J14" i="12"/>
  <c r="K10" i="12"/>
  <c r="J11" i="12"/>
  <c r="K73" i="120"/>
  <c r="J15" i="101"/>
  <c r="J9" i="101"/>
  <c r="J13" i="101"/>
  <c r="I23" i="12"/>
  <c r="K23" i="12" s="1"/>
  <c r="K13" i="12"/>
  <c r="C24" i="12"/>
  <c r="K16" i="12"/>
  <c r="D24" i="12"/>
  <c r="H24" i="12"/>
  <c r="J17" i="12"/>
  <c r="K22" i="12"/>
  <c r="H14" i="101"/>
  <c r="H16" i="101" s="1"/>
  <c r="K12" i="12"/>
  <c r="K15" i="12"/>
  <c r="G24" i="12"/>
  <c r="J11" i="101"/>
  <c r="D14" i="101"/>
  <c r="D16" i="101" s="1"/>
  <c r="G17" i="10"/>
  <c r="K9" i="12"/>
  <c r="K21" i="12"/>
  <c r="E24" i="12"/>
  <c r="I11" i="12"/>
  <c r="I14" i="12"/>
  <c r="G14" i="101"/>
  <c r="G16" i="101" s="1"/>
  <c r="I14" i="101"/>
  <c r="I16" i="101" s="1"/>
  <c r="F24" i="12"/>
  <c r="K20" i="12" l="1"/>
  <c r="J24" i="12"/>
  <c r="K11" i="12"/>
  <c r="K17" i="12"/>
  <c r="I24" i="12"/>
  <c r="K14" i="12"/>
  <c r="K24" i="12" s="1"/>
  <c r="J14" i="101"/>
  <c r="J16" i="101" s="1"/>
  <c r="M16" i="111"/>
  <c r="L16" i="111"/>
  <c r="M15" i="111"/>
  <c r="L15" i="111"/>
  <c r="M14" i="111"/>
  <c r="L14" i="111"/>
  <c r="N13" i="111"/>
  <c r="N12" i="111"/>
  <c r="M11" i="111"/>
  <c r="L11" i="111"/>
  <c r="N10" i="111"/>
  <c r="N9" i="111"/>
  <c r="G25" i="16"/>
  <c r="F25" i="16"/>
  <c r="D25" i="16"/>
  <c r="C25" i="16"/>
  <c r="J24" i="16"/>
  <c r="I24" i="16"/>
  <c r="H24" i="16"/>
  <c r="E24" i="16"/>
  <c r="J23" i="16"/>
  <c r="I23" i="16"/>
  <c r="H23" i="16"/>
  <c r="E23" i="16"/>
  <c r="J22" i="16"/>
  <c r="I22" i="16"/>
  <c r="H22" i="16"/>
  <c r="E22" i="16"/>
  <c r="G21" i="16"/>
  <c r="F21" i="16"/>
  <c r="D21" i="16"/>
  <c r="C21" i="16"/>
  <c r="J20" i="16"/>
  <c r="I20" i="16"/>
  <c r="H20" i="16"/>
  <c r="E20" i="16"/>
  <c r="J19" i="16"/>
  <c r="I19" i="16"/>
  <c r="H19" i="16"/>
  <c r="E19" i="16"/>
  <c r="J18" i="16"/>
  <c r="I18" i="16"/>
  <c r="H18" i="16"/>
  <c r="E18" i="16"/>
  <c r="G17" i="16"/>
  <c r="F17" i="16"/>
  <c r="D17" i="16"/>
  <c r="C17" i="16"/>
  <c r="J16" i="16"/>
  <c r="I16" i="16"/>
  <c r="H16" i="16"/>
  <c r="E16" i="16"/>
  <c r="J15" i="16"/>
  <c r="I15" i="16"/>
  <c r="H15" i="16"/>
  <c r="E15" i="16"/>
  <c r="J14" i="16"/>
  <c r="I14" i="16"/>
  <c r="H14" i="16"/>
  <c r="E14" i="16"/>
  <c r="G13" i="16"/>
  <c r="F13" i="16"/>
  <c r="D13" i="16"/>
  <c r="C13" i="16"/>
  <c r="J12" i="16"/>
  <c r="I12" i="16"/>
  <c r="H12" i="16"/>
  <c r="E12" i="16"/>
  <c r="J11" i="16"/>
  <c r="I11" i="16"/>
  <c r="H11" i="16"/>
  <c r="E11" i="16"/>
  <c r="J10" i="16"/>
  <c r="I10" i="16"/>
  <c r="H10" i="16"/>
  <c r="E10" i="16"/>
  <c r="J9" i="16"/>
  <c r="I9" i="16"/>
  <c r="H9" i="16"/>
  <c r="E9" i="16"/>
  <c r="G19" i="15"/>
  <c r="G18" i="15"/>
  <c r="G17" i="15"/>
  <c r="G14" i="15"/>
  <c r="G11" i="15"/>
  <c r="B16" i="100"/>
  <c r="I15" i="100"/>
  <c r="H15" i="100"/>
  <c r="G15" i="100"/>
  <c r="D15" i="100"/>
  <c r="F14" i="100"/>
  <c r="E14" i="100"/>
  <c r="E16" i="100" s="1"/>
  <c r="C14" i="100"/>
  <c r="C16" i="100" s="1"/>
  <c r="I13" i="100"/>
  <c r="H13" i="100"/>
  <c r="J13" i="100" s="1"/>
  <c r="G13" i="100"/>
  <c r="D13" i="100"/>
  <c r="I12" i="100"/>
  <c r="H12" i="100"/>
  <c r="G12" i="100"/>
  <c r="D12" i="100"/>
  <c r="I11" i="100"/>
  <c r="H11" i="100"/>
  <c r="G11" i="100"/>
  <c r="D11" i="100"/>
  <c r="I10" i="100"/>
  <c r="H10" i="100"/>
  <c r="G10" i="100"/>
  <c r="D10" i="100"/>
  <c r="I9" i="100"/>
  <c r="H9" i="100"/>
  <c r="G9" i="100"/>
  <c r="D9" i="100"/>
  <c r="I8" i="100"/>
  <c r="H8" i="100"/>
  <c r="G8" i="100"/>
  <c r="D8" i="100"/>
  <c r="G31" i="48"/>
  <c r="F31" i="48"/>
  <c r="P27" i="48"/>
  <c r="O27" i="48"/>
  <c r="N27" i="48"/>
  <c r="M27" i="48"/>
  <c r="L27" i="48"/>
  <c r="K27" i="48"/>
  <c r="J27" i="48"/>
  <c r="I27" i="48"/>
  <c r="H27" i="48"/>
  <c r="G27" i="48"/>
  <c r="F27" i="48"/>
  <c r="E27" i="48"/>
  <c r="D27" i="48"/>
  <c r="C27" i="48"/>
  <c r="P26" i="48"/>
  <c r="O26" i="48"/>
  <c r="N26" i="48"/>
  <c r="M26" i="48"/>
  <c r="L26" i="48"/>
  <c r="K26" i="48"/>
  <c r="J26" i="48"/>
  <c r="I26" i="48"/>
  <c r="H26" i="48"/>
  <c r="G26" i="48"/>
  <c r="F26" i="48"/>
  <c r="E26" i="48"/>
  <c r="D26" i="48"/>
  <c r="D30" i="48" s="1"/>
  <c r="C26" i="48"/>
  <c r="C30" i="48" s="1"/>
  <c r="S25" i="48"/>
  <c r="R25" i="48"/>
  <c r="Q25" i="48"/>
  <c r="S24" i="48"/>
  <c r="R24" i="48"/>
  <c r="Q24" i="48"/>
  <c r="S23" i="48"/>
  <c r="R23" i="48"/>
  <c r="Q23" i="48"/>
  <c r="S22" i="48"/>
  <c r="R22" i="48"/>
  <c r="Q22" i="48"/>
  <c r="S21" i="48"/>
  <c r="R21" i="48"/>
  <c r="Q21" i="48"/>
  <c r="S20" i="48"/>
  <c r="R20" i="48"/>
  <c r="Q20" i="48"/>
  <c r="S19" i="48"/>
  <c r="R19" i="48"/>
  <c r="Q19" i="48"/>
  <c r="S18" i="48"/>
  <c r="R18" i="48"/>
  <c r="Q18" i="48"/>
  <c r="S17" i="48"/>
  <c r="R17" i="48"/>
  <c r="Q17" i="48"/>
  <c r="S16" i="48"/>
  <c r="R16" i="48"/>
  <c r="Q16" i="48"/>
  <c r="S15" i="48"/>
  <c r="R15" i="48"/>
  <c r="Q15" i="48"/>
  <c r="S14" i="48"/>
  <c r="R14" i="48"/>
  <c r="Q14" i="48"/>
  <c r="S13" i="48"/>
  <c r="R13" i="48"/>
  <c r="Q13" i="48"/>
  <c r="S12" i="48"/>
  <c r="R12" i="48"/>
  <c r="Q12" i="48"/>
  <c r="S10" i="48"/>
  <c r="R10" i="48"/>
  <c r="Q10" i="48"/>
  <c r="G24" i="73"/>
  <c r="F24" i="73"/>
  <c r="E24" i="73"/>
  <c r="D24" i="73"/>
  <c r="C24" i="73"/>
  <c r="G23" i="73"/>
  <c r="F23" i="73"/>
  <c r="E23" i="73"/>
  <c r="D23" i="73"/>
  <c r="C23" i="73"/>
  <c r="G22" i="73"/>
  <c r="F22" i="73"/>
  <c r="E22" i="73"/>
  <c r="D22" i="73"/>
  <c r="C22" i="73"/>
  <c r="N15" i="111" l="1"/>
  <c r="I17" i="16"/>
  <c r="M17" i="111"/>
  <c r="I21" i="16"/>
  <c r="J17" i="16"/>
  <c r="J12" i="100"/>
  <c r="F25" i="73"/>
  <c r="L17" i="111"/>
  <c r="I25" i="16"/>
  <c r="E25" i="16"/>
  <c r="K24" i="16"/>
  <c r="J25" i="16"/>
  <c r="K18" i="16"/>
  <c r="E17" i="16"/>
  <c r="G26" i="16"/>
  <c r="K9" i="16"/>
  <c r="K12" i="16"/>
  <c r="J13" i="16"/>
  <c r="J15" i="100"/>
  <c r="G14" i="100"/>
  <c r="G16" i="100" s="1"/>
  <c r="H14" i="100"/>
  <c r="H16" i="100" s="1"/>
  <c r="R27" i="48"/>
  <c r="S27" i="48"/>
  <c r="J9" i="100"/>
  <c r="J11" i="100"/>
  <c r="K10" i="16"/>
  <c r="K16" i="16"/>
  <c r="K20" i="16"/>
  <c r="N16" i="111"/>
  <c r="N17" i="111" s="1"/>
  <c r="D14" i="100"/>
  <c r="D16" i="100" s="1"/>
  <c r="J21" i="16"/>
  <c r="E13" i="16"/>
  <c r="D25" i="73"/>
  <c r="K11" i="16"/>
  <c r="H25" i="16"/>
  <c r="N14" i="111"/>
  <c r="G25" i="73"/>
  <c r="K14" i="16"/>
  <c r="C25" i="73"/>
  <c r="S26" i="48"/>
  <c r="Q26" i="48"/>
  <c r="H21" i="16"/>
  <c r="D26" i="16"/>
  <c r="C26" i="16"/>
  <c r="E25" i="73"/>
  <c r="R26" i="48"/>
  <c r="Q27" i="48"/>
  <c r="H13" i="16"/>
  <c r="H17" i="16"/>
  <c r="K22" i="16"/>
  <c r="F26" i="16"/>
  <c r="J8" i="100"/>
  <c r="J10" i="100"/>
  <c r="G20" i="15"/>
  <c r="I13" i="16"/>
  <c r="E21" i="16"/>
  <c r="N11" i="111"/>
  <c r="K15" i="16"/>
  <c r="K19" i="16"/>
  <c r="K23" i="16"/>
  <c r="I14" i="100"/>
  <c r="I16" i="100" s="1"/>
  <c r="F16" i="100"/>
  <c r="I26" i="16" l="1"/>
  <c r="K21" i="16"/>
  <c r="H26" i="16"/>
  <c r="K17" i="16"/>
  <c r="J26" i="16"/>
  <c r="K13" i="16"/>
  <c r="E26" i="16"/>
  <c r="K25" i="16"/>
  <c r="J14" i="100"/>
  <c r="J16" i="100" s="1"/>
  <c r="K26" i="16" l="1"/>
  <c r="J33" i="105"/>
  <c r="I33" i="105"/>
  <c r="H33" i="105"/>
  <c r="G33" i="105"/>
  <c r="F33" i="105"/>
  <c r="E33" i="105"/>
  <c r="D33" i="105"/>
  <c r="C33" i="105"/>
  <c r="J29" i="105"/>
  <c r="I29" i="105"/>
  <c r="H29" i="105"/>
  <c r="G29" i="105"/>
  <c r="F29" i="105"/>
  <c r="E29" i="105"/>
  <c r="D29" i="105"/>
  <c r="C29" i="105"/>
  <c r="J25" i="105"/>
  <c r="I25" i="105"/>
  <c r="H25" i="105"/>
  <c r="G25" i="105"/>
  <c r="F25" i="105"/>
  <c r="E25" i="105"/>
  <c r="D25" i="105"/>
  <c r="C25" i="105"/>
  <c r="J21" i="105"/>
  <c r="I21" i="105"/>
  <c r="H21" i="105"/>
  <c r="G21" i="105"/>
  <c r="F21" i="105"/>
  <c r="E21" i="105"/>
  <c r="D21" i="105"/>
  <c r="C21" i="105"/>
  <c r="J17" i="105"/>
  <c r="I17" i="105"/>
  <c r="H17" i="105"/>
  <c r="G17" i="105"/>
  <c r="F17" i="105"/>
  <c r="E17" i="105"/>
  <c r="D17" i="105"/>
  <c r="C17" i="105"/>
  <c r="M32" i="68"/>
  <c r="L32" i="68"/>
  <c r="K32" i="68"/>
  <c r="J32" i="68"/>
  <c r="I32" i="68"/>
  <c r="H32" i="68"/>
  <c r="G32" i="68"/>
  <c r="F32" i="68"/>
  <c r="E32" i="68"/>
  <c r="D32" i="68"/>
  <c r="C32" i="68"/>
  <c r="B32" i="68"/>
  <c r="J34" i="104"/>
  <c r="I34" i="104"/>
  <c r="H34" i="104"/>
  <c r="G34" i="104"/>
  <c r="F34" i="104"/>
  <c r="E34" i="104"/>
  <c r="D34" i="104"/>
  <c r="C34" i="104"/>
  <c r="L33" i="104"/>
  <c r="K33" i="104"/>
  <c r="L32" i="104"/>
  <c r="K32" i="104"/>
  <c r="L31" i="104"/>
  <c r="K31" i="104"/>
  <c r="J30" i="104"/>
  <c r="I30" i="104"/>
  <c r="H30" i="104"/>
  <c r="G30" i="104"/>
  <c r="F30" i="104"/>
  <c r="E30" i="104"/>
  <c r="D30" i="104"/>
  <c r="C30" i="104"/>
  <c r="L29" i="104"/>
  <c r="K29" i="104"/>
  <c r="L28" i="104"/>
  <c r="K28" i="104"/>
  <c r="L27" i="104"/>
  <c r="K27" i="104"/>
  <c r="J26" i="104"/>
  <c r="I26" i="104"/>
  <c r="H26" i="104"/>
  <c r="G26" i="104"/>
  <c r="F26" i="104"/>
  <c r="E26" i="104"/>
  <c r="D26" i="104"/>
  <c r="C26" i="104"/>
  <c r="L25" i="104"/>
  <c r="K25" i="104"/>
  <c r="L24" i="104"/>
  <c r="K24" i="104"/>
  <c r="L23" i="104"/>
  <c r="K23" i="104"/>
  <c r="J22" i="104"/>
  <c r="I22" i="104"/>
  <c r="H22" i="104"/>
  <c r="G22" i="104"/>
  <c r="F22" i="104"/>
  <c r="E22" i="104"/>
  <c r="D22" i="104"/>
  <c r="C22" i="104"/>
  <c r="L21" i="104"/>
  <c r="K21" i="104"/>
  <c r="L20" i="104"/>
  <c r="K20" i="104"/>
  <c r="L19" i="104"/>
  <c r="K19" i="104"/>
  <c r="J18" i="104"/>
  <c r="I18" i="104"/>
  <c r="H18" i="104"/>
  <c r="G18" i="104"/>
  <c r="F18" i="104"/>
  <c r="E18" i="104"/>
  <c r="D18" i="104"/>
  <c r="C18" i="104"/>
  <c r="L17" i="104"/>
  <c r="K17" i="104"/>
  <c r="L16" i="104"/>
  <c r="K16" i="104"/>
  <c r="L15" i="104"/>
  <c r="K15" i="104"/>
  <c r="L14" i="104"/>
  <c r="K14" i="104"/>
  <c r="L13" i="104"/>
  <c r="K13" i="104"/>
  <c r="L12" i="104"/>
  <c r="K12" i="104"/>
  <c r="L11" i="104"/>
  <c r="K11" i="104"/>
  <c r="F19" i="63"/>
  <c r="F29" i="63" s="1"/>
  <c r="E19" i="63"/>
  <c r="E29" i="63" s="1"/>
  <c r="D19" i="63"/>
  <c r="D29" i="63" s="1"/>
  <c r="C19" i="63"/>
  <c r="C29" i="63" s="1"/>
  <c r="F18" i="63"/>
  <c r="E18" i="63"/>
  <c r="D18" i="63"/>
  <c r="C18" i="63"/>
  <c r="C28" i="63" s="1"/>
  <c r="H17" i="63"/>
  <c r="J35" i="63" s="1"/>
  <c r="G17" i="63"/>
  <c r="I35" i="63" s="1"/>
  <c r="H16" i="63"/>
  <c r="J34" i="63" s="1"/>
  <c r="G16" i="63"/>
  <c r="I34" i="63" s="1"/>
  <c r="H15" i="63"/>
  <c r="H35" i="63" s="1"/>
  <c r="G15" i="63"/>
  <c r="G35" i="63" s="1"/>
  <c r="H14" i="63"/>
  <c r="H34" i="63" s="1"/>
  <c r="G14" i="63"/>
  <c r="G34" i="63" s="1"/>
  <c r="H13" i="63"/>
  <c r="F35" i="63" s="1"/>
  <c r="G13" i="63"/>
  <c r="E35" i="63" s="1"/>
  <c r="H12" i="63"/>
  <c r="F34" i="63" s="1"/>
  <c r="G12" i="63"/>
  <c r="E34" i="63" s="1"/>
  <c r="H11" i="63"/>
  <c r="D35" i="63" s="1"/>
  <c r="G11" i="63"/>
  <c r="H10" i="63"/>
  <c r="G10" i="63"/>
  <c r="C34" i="63" s="1"/>
  <c r="F19" i="61"/>
  <c r="E19" i="61"/>
  <c r="D19" i="61"/>
  <c r="C19" i="61"/>
  <c r="F18" i="61"/>
  <c r="E18" i="61"/>
  <c r="D18" i="61"/>
  <c r="C18" i="61"/>
  <c r="H17" i="61"/>
  <c r="G17" i="61"/>
  <c r="H16" i="61"/>
  <c r="G16" i="61"/>
  <c r="H15" i="61"/>
  <c r="G15" i="61"/>
  <c r="H14" i="61"/>
  <c r="G14" i="61"/>
  <c r="H13" i="61"/>
  <c r="G13" i="61"/>
  <c r="H12" i="61"/>
  <c r="G12" i="61"/>
  <c r="H11" i="61"/>
  <c r="G11" i="61"/>
  <c r="H10" i="61"/>
  <c r="G10" i="61"/>
  <c r="E35" i="60"/>
  <c r="D35" i="60"/>
  <c r="C35" i="60"/>
  <c r="E34" i="60"/>
  <c r="D34" i="60"/>
  <c r="C34" i="60"/>
  <c r="E33" i="60"/>
  <c r="D33" i="60"/>
  <c r="C33" i="60"/>
  <c r="E32" i="60"/>
  <c r="D32" i="60"/>
  <c r="C32" i="60"/>
  <c r="F31" i="60"/>
  <c r="F30" i="60"/>
  <c r="F29" i="60"/>
  <c r="F28" i="60"/>
  <c r="F27" i="60"/>
  <c r="F26" i="60"/>
  <c r="F25" i="60"/>
  <c r="F24" i="60"/>
  <c r="F23" i="60"/>
  <c r="F22" i="60"/>
  <c r="F21" i="60"/>
  <c r="F20" i="60"/>
  <c r="F15" i="60"/>
  <c r="F14" i="60"/>
  <c r="F13" i="60"/>
  <c r="F12" i="60"/>
  <c r="F11" i="60"/>
  <c r="F10" i="60"/>
  <c r="F9" i="60"/>
  <c r="F8" i="60"/>
  <c r="H52" i="57"/>
  <c r="O49" i="57"/>
  <c r="M49" i="57"/>
  <c r="K49" i="57"/>
  <c r="I49" i="57"/>
  <c r="G49" i="57"/>
  <c r="I44" i="57"/>
  <c r="H44" i="57"/>
  <c r="G44" i="57"/>
  <c r="F44" i="57"/>
  <c r="E44" i="57"/>
  <c r="I43" i="57"/>
  <c r="H43" i="57"/>
  <c r="G43" i="57"/>
  <c r="F43" i="57"/>
  <c r="E43" i="57"/>
  <c r="I40" i="57"/>
  <c r="H40" i="57"/>
  <c r="G40" i="57"/>
  <c r="F40" i="57"/>
  <c r="E40" i="57"/>
  <c r="L21" i="57"/>
  <c r="P52" i="57" s="1"/>
  <c r="K21" i="57"/>
  <c r="P51" i="57" s="1"/>
  <c r="N52" i="57"/>
  <c r="N51" i="57"/>
  <c r="L52" i="57"/>
  <c r="L51" i="57"/>
  <c r="J52" i="57"/>
  <c r="J51" i="57"/>
  <c r="H51" i="57"/>
  <c r="L17" i="57"/>
  <c r="K17" i="57"/>
  <c r="G42" i="57"/>
  <c r="F42" i="57"/>
  <c r="L16" i="57"/>
  <c r="K16" i="57"/>
  <c r="M51" i="57"/>
  <c r="I51" i="57"/>
  <c r="G52" i="57"/>
  <c r="F33" i="60" l="1"/>
  <c r="L18" i="57"/>
  <c r="O52" i="57" s="1"/>
  <c r="K22" i="104"/>
  <c r="F35" i="104"/>
  <c r="E35" i="104"/>
  <c r="D20" i="63"/>
  <c r="D20" i="61"/>
  <c r="C28" i="61" s="1"/>
  <c r="J34" i="105"/>
  <c r="M32" i="104"/>
  <c r="K30" i="104"/>
  <c r="M23" i="104"/>
  <c r="C35" i="104"/>
  <c r="D35" i="104"/>
  <c r="L22" i="104"/>
  <c r="G35" i="104"/>
  <c r="M21" i="104"/>
  <c r="C20" i="61"/>
  <c r="C27" i="61" s="1"/>
  <c r="H19" i="61"/>
  <c r="E34" i="105"/>
  <c r="M24" i="104"/>
  <c r="M29" i="104"/>
  <c r="K52" i="57"/>
  <c r="F34" i="60"/>
  <c r="H18" i="63"/>
  <c r="D34" i="63"/>
  <c r="M20" i="104"/>
  <c r="M25" i="104"/>
  <c r="K34" i="104"/>
  <c r="F35" i="60"/>
  <c r="G19" i="61"/>
  <c r="G19" i="63"/>
  <c r="C35" i="63"/>
  <c r="E20" i="63"/>
  <c r="L34" i="104"/>
  <c r="M16" i="104"/>
  <c r="H35" i="104"/>
  <c r="L30" i="104"/>
  <c r="M13" i="104"/>
  <c r="M17" i="104"/>
  <c r="K26" i="104"/>
  <c r="M28" i="104"/>
  <c r="M33" i="104"/>
  <c r="F20" i="63"/>
  <c r="H19" i="63"/>
  <c r="E20" i="61"/>
  <c r="D27" i="61" s="1"/>
  <c r="I34" i="105"/>
  <c r="H34" i="105"/>
  <c r="H18" i="61"/>
  <c r="I52" i="57"/>
  <c r="F32" i="60"/>
  <c r="F20" i="61"/>
  <c r="D28" i="61" s="1"/>
  <c r="C20" i="63"/>
  <c r="M11" i="104"/>
  <c r="M15" i="104"/>
  <c r="I35" i="104"/>
  <c r="C34" i="105"/>
  <c r="G34" i="105"/>
  <c r="L18" i="104"/>
  <c r="E41" i="57"/>
  <c r="G41" i="57"/>
  <c r="H42" i="57"/>
  <c r="G18" i="61"/>
  <c r="E28" i="63"/>
  <c r="K18" i="104"/>
  <c r="M14" i="104"/>
  <c r="J35" i="104"/>
  <c r="D34" i="105"/>
  <c r="F34" i="105"/>
  <c r="K18" i="57"/>
  <c r="O51" i="57" s="1"/>
  <c r="M52" i="57"/>
  <c r="E42" i="57"/>
  <c r="H41" i="57"/>
  <c r="I42" i="57"/>
  <c r="K51" i="57"/>
  <c r="M12" i="104"/>
  <c r="L26" i="104"/>
  <c r="M31" i="104"/>
  <c r="M19" i="104"/>
  <c r="M27" i="104"/>
  <c r="D28" i="63"/>
  <c r="F28" i="63"/>
  <c r="G18" i="63"/>
  <c r="I41" i="57"/>
  <c r="G51" i="57"/>
  <c r="F41" i="57"/>
  <c r="K35" i="104" l="1"/>
  <c r="H20" i="63"/>
  <c r="H20" i="61"/>
  <c r="G20" i="61"/>
  <c r="M30" i="104"/>
  <c r="M26" i="104"/>
  <c r="M22" i="104"/>
  <c r="M34" i="104"/>
  <c r="L35" i="104"/>
  <c r="M18" i="104"/>
  <c r="G20" i="63"/>
  <c r="N11" i="108"/>
  <c r="O11" i="108"/>
  <c r="N12" i="108"/>
  <c r="O12" i="108"/>
  <c r="N13" i="108"/>
  <c r="O13" i="108"/>
  <c r="N14" i="108"/>
  <c r="O14" i="108"/>
  <c r="N15" i="108"/>
  <c r="O15" i="108"/>
  <c r="N16" i="108"/>
  <c r="O16" i="108"/>
  <c r="N17" i="108"/>
  <c r="O17" i="108"/>
  <c r="N18" i="108"/>
  <c r="O18" i="108"/>
  <c r="N19" i="108"/>
  <c r="O19" i="108"/>
  <c r="N20" i="108"/>
  <c r="O20" i="108"/>
  <c r="N21" i="108"/>
  <c r="O21" i="108"/>
  <c r="N22" i="108"/>
  <c r="O22" i="108"/>
  <c r="N23" i="108"/>
  <c r="O23" i="108"/>
  <c r="N24" i="108"/>
  <c r="O24" i="108"/>
  <c r="N25" i="108"/>
  <c r="O25" i="108"/>
  <c r="N26" i="108"/>
  <c r="O26" i="108"/>
  <c r="N27" i="108"/>
  <c r="O27" i="108"/>
  <c r="N28" i="108"/>
  <c r="O28" i="108"/>
  <c r="N29" i="108"/>
  <c r="O29" i="108"/>
  <c r="N30" i="108"/>
  <c r="O30" i="108"/>
  <c r="N31" i="108"/>
  <c r="O31" i="108"/>
  <c r="N10" i="108"/>
  <c r="M35" i="104" l="1"/>
  <c r="G15" i="91" l="1"/>
  <c r="G13" i="91"/>
  <c r="G11" i="91"/>
  <c r="G14" i="91"/>
  <c r="G12" i="91"/>
  <c r="G10" i="91"/>
  <c r="D15" i="91"/>
  <c r="D13" i="91"/>
  <c r="D11" i="91"/>
  <c r="D14" i="91"/>
  <c r="D12" i="91"/>
  <c r="D10" i="91"/>
  <c r="H28" i="114" l="1"/>
  <c r="I28" i="114"/>
  <c r="O25" i="112"/>
  <c r="N25" i="112"/>
  <c r="B26" i="112"/>
  <c r="C31" i="122" l="1"/>
  <c r="D31" i="122"/>
  <c r="E31" i="122"/>
  <c r="F31" i="122"/>
  <c r="G31" i="122"/>
  <c r="H31" i="122"/>
  <c r="I31" i="122"/>
  <c r="J31" i="122"/>
  <c r="K31" i="122"/>
  <c r="L31" i="122"/>
  <c r="M31" i="122"/>
  <c r="B31" i="122"/>
  <c r="I14" i="102" l="1"/>
  <c r="H14" i="102"/>
  <c r="G14" i="102"/>
  <c r="D14" i="102"/>
  <c r="J14" i="102" l="1"/>
  <c r="I15" i="43" l="1"/>
  <c r="H15" i="43"/>
  <c r="G15" i="43"/>
  <c r="D15" i="43"/>
  <c r="J15" i="43" l="1"/>
  <c r="B32" i="108" l="1"/>
  <c r="D37" i="20" l="1"/>
  <c r="C37" i="20"/>
  <c r="C29" i="20"/>
  <c r="D29" i="20"/>
  <c r="D15" i="20"/>
  <c r="C15" i="20"/>
  <c r="D38" i="20" l="1"/>
  <c r="F143" i="91"/>
  <c r="F142" i="91"/>
  <c r="F141" i="91"/>
  <c r="F140" i="91"/>
  <c r="F139" i="91"/>
  <c r="F138" i="91"/>
  <c r="E143" i="91"/>
  <c r="E142" i="91"/>
  <c r="E140" i="91"/>
  <c r="E138" i="91"/>
  <c r="C142" i="91"/>
  <c r="C140" i="91"/>
  <c r="B143" i="91"/>
  <c r="B139" i="91"/>
  <c r="B140" i="91"/>
  <c r="B141" i="91"/>
  <c r="B142" i="91"/>
  <c r="H113" i="91" l="1"/>
  <c r="D113" i="91"/>
  <c r="D111" i="91"/>
  <c r="G112" i="91"/>
  <c r="I114" i="91"/>
  <c r="C141" i="91"/>
  <c r="E141" i="91"/>
  <c r="I115" i="91"/>
  <c r="G110" i="91"/>
  <c r="E116" i="91"/>
  <c r="I110" i="91"/>
  <c r="H115" i="91"/>
  <c r="H110" i="91"/>
  <c r="E139" i="91"/>
  <c r="C138" i="91"/>
  <c r="B138" i="91"/>
  <c r="D110" i="91"/>
  <c r="C139" i="91"/>
  <c r="C143" i="91"/>
  <c r="I113" i="91"/>
  <c r="F116" i="91"/>
  <c r="G113" i="91"/>
  <c r="I112" i="91"/>
  <c r="G114" i="91"/>
  <c r="G115" i="91"/>
  <c r="H114" i="91"/>
  <c r="H112" i="91"/>
  <c r="G111" i="91"/>
  <c r="H111" i="91"/>
  <c r="I111" i="91"/>
  <c r="C116" i="91"/>
  <c r="D115" i="91"/>
  <c r="D112" i="91"/>
  <c r="D114" i="91"/>
  <c r="B116" i="91"/>
  <c r="F238" i="91"/>
  <c r="E238" i="91"/>
  <c r="F237" i="91"/>
  <c r="E237" i="91"/>
  <c r="F236" i="91"/>
  <c r="E236" i="91"/>
  <c r="F235" i="91"/>
  <c r="E235" i="91"/>
  <c r="F234" i="91"/>
  <c r="E234" i="91"/>
  <c r="F233" i="91"/>
  <c r="C238" i="91"/>
  <c r="B238" i="91"/>
  <c r="C237" i="91"/>
  <c r="B237" i="91"/>
  <c r="C236" i="91"/>
  <c r="B236" i="91"/>
  <c r="C235" i="91"/>
  <c r="B235" i="91"/>
  <c r="C234" i="91"/>
  <c r="B234" i="91"/>
  <c r="C233" i="91"/>
  <c r="B233" i="91"/>
  <c r="J113" i="91" l="1"/>
  <c r="G116" i="91"/>
  <c r="J110" i="91"/>
  <c r="J115" i="91"/>
  <c r="I116" i="91"/>
  <c r="H116" i="91"/>
  <c r="J112" i="91"/>
  <c r="J114" i="91"/>
  <c r="D116" i="91"/>
  <c r="J111" i="91"/>
  <c r="J116" i="91" l="1"/>
  <c r="I11" i="43" l="1"/>
  <c r="H11" i="43"/>
  <c r="G11" i="43"/>
  <c r="D11" i="43"/>
  <c r="I11" i="102"/>
  <c r="H11" i="102"/>
  <c r="G11" i="102"/>
  <c r="D11" i="102"/>
  <c r="I10" i="102"/>
  <c r="H10" i="102"/>
  <c r="G10" i="102"/>
  <c r="D10" i="102"/>
  <c r="G16" i="43"/>
  <c r="D16" i="43"/>
  <c r="I16" i="43"/>
  <c r="H16" i="43"/>
  <c r="G119" i="91"/>
  <c r="H119" i="91"/>
  <c r="I119" i="91"/>
  <c r="G120" i="91"/>
  <c r="H120" i="91"/>
  <c r="I120" i="91"/>
  <c r="G121" i="91"/>
  <c r="H121" i="91"/>
  <c r="I121" i="91"/>
  <c r="G122" i="91"/>
  <c r="H122" i="91"/>
  <c r="I122" i="91"/>
  <c r="G123" i="91"/>
  <c r="H123" i="91"/>
  <c r="I123" i="91"/>
  <c r="S14" i="38"/>
  <c r="O23" i="113"/>
  <c r="N23" i="113"/>
  <c r="O21" i="113"/>
  <c r="N21" i="113"/>
  <c r="O19" i="113"/>
  <c r="N19" i="113"/>
  <c r="O16" i="113"/>
  <c r="N16" i="113"/>
  <c r="O11" i="113"/>
  <c r="N11" i="113"/>
  <c r="O10" i="108"/>
  <c r="C32" i="108"/>
  <c r="D32" i="108"/>
  <c r="E32" i="108"/>
  <c r="F32" i="108"/>
  <c r="G32" i="108"/>
  <c r="H32" i="108"/>
  <c r="I32" i="108"/>
  <c r="J32" i="108"/>
  <c r="K32" i="108"/>
  <c r="L32" i="108"/>
  <c r="M32" i="108"/>
  <c r="D10" i="43"/>
  <c r="G10" i="43"/>
  <c r="D12" i="43"/>
  <c r="G12" i="43"/>
  <c r="D13" i="43"/>
  <c r="G13" i="43"/>
  <c r="D14" i="43"/>
  <c r="G14" i="43"/>
  <c r="D17" i="43"/>
  <c r="G17" i="43"/>
  <c r="D21" i="43"/>
  <c r="G21" i="43"/>
  <c r="D12" i="102"/>
  <c r="G12" i="102"/>
  <c r="D13" i="102"/>
  <c r="G13" i="102"/>
  <c r="D18" i="102"/>
  <c r="G18" i="102"/>
  <c r="O10" i="122"/>
  <c r="O11" i="122"/>
  <c r="O12" i="122"/>
  <c r="O13" i="122"/>
  <c r="O14" i="122"/>
  <c r="O15" i="122"/>
  <c r="O16" i="122"/>
  <c r="O17" i="122"/>
  <c r="O18" i="122"/>
  <c r="O19" i="122"/>
  <c r="O20" i="122"/>
  <c r="O21" i="122"/>
  <c r="O22" i="122"/>
  <c r="O23" i="122"/>
  <c r="O24" i="122"/>
  <c r="O25" i="122"/>
  <c r="O26" i="122"/>
  <c r="O29" i="122"/>
  <c r="O30" i="122"/>
  <c r="N10" i="122"/>
  <c r="N11" i="122"/>
  <c r="N12" i="122"/>
  <c r="N13" i="122"/>
  <c r="N14" i="122"/>
  <c r="N15" i="122"/>
  <c r="N16" i="122"/>
  <c r="N17" i="122"/>
  <c r="N18" i="122"/>
  <c r="N19" i="122"/>
  <c r="N20" i="122"/>
  <c r="N21" i="122"/>
  <c r="N22" i="122"/>
  <c r="N23" i="122"/>
  <c r="N24" i="122"/>
  <c r="N25" i="122"/>
  <c r="N26" i="122"/>
  <c r="N29" i="122"/>
  <c r="N30" i="122"/>
  <c r="G143" i="91"/>
  <c r="G141" i="91"/>
  <c r="G139" i="91"/>
  <c r="D138" i="91"/>
  <c r="F34" i="91"/>
  <c r="E34" i="91"/>
  <c r="C34" i="91"/>
  <c r="B34" i="91"/>
  <c r="I33" i="91"/>
  <c r="H33" i="91"/>
  <c r="G33" i="91"/>
  <c r="D33" i="91"/>
  <c r="I32" i="91"/>
  <c r="H32" i="91"/>
  <c r="G32" i="91"/>
  <c r="D32" i="91"/>
  <c r="I31" i="91"/>
  <c r="H31" i="91"/>
  <c r="G31" i="91"/>
  <c r="D31" i="91"/>
  <c r="I30" i="91"/>
  <c r="H30" i="91"/>
  <c r="G30" i="91"/>
  <c r="D30" i="91"/>
  <c r="I29" i="91"/>
  <c r="H29" i="91"/>
  <c r="G29" i="91"/>
  <c r="D29" i="91"/>
  <c r="I28" i="91"/>
  <c r="H28" i="91"/>
  <c r="G28" i="91"/>
  <c r="D28" i="91"/>
  <c r="N20" i="113"/>
  <c r="N18" i="113"/>
  <c r="N17" i="113"/>
  <c r="N15" i="113"/>
  <c r="N13" i="113"/>
  <c r="N12" i="113"/>
  <c r="N24" i="112"/>
  <c r="O24" i="112"/>
  <c r="O22" i="112"/>
  <c r="N22" i="112"/>
  <c r="O20" i="112"/>
  <c r="N20" i="112"/>
  <c r="O23" i="112"/>
  <c r="N23" i="112"/>
  <c r="O21" i="112"/>
  <c r="N21" i="112"/>
  <c r="K98" i="39"/>
  <c r="J98" i="39"/>
  <c r="I98" i="39"/>
  <c r="H98" i="39"/>
  <c r="G98" i="39"/>
  <c r="F98" i="39"/>
  <c r="E98" i="39"/>
  <c r="D98" i="39"/>
  <c r="C98" i="39"/>
  <c r="B98" i="39"/>
  <c r="K97" i="39"/>
  <c r="J97" i="39"/>
  <c r="I97" i="39"/>
  <c r="H97" i="39"/>
  <c r="G97" i="39"/>
  <c r="F97" i="39"/>
  <c r="E97" i="39"/>
  <c r="D97" i="39"/>
  <c r="C97" i="39"/>
  <c r="B97" i="39"/>
  <c r="K96" i="39"/>
  <c r="J96" i="39"/>
  <c r="I96" i="39"/>
  <c r="H96" i="39"/>
  <c r="G96" i="39"/>
  <c r="F96" i="39"/>
  <c r="E96" i="39"/>
  <c r="D96" i="39"/>
  <c r="C96" i="39"/>
  <c r="B96" i="39"/>
  <c r="K95" i="39"/>
  <c r="J95" i="39"/>
  <c r="I95" i="39"/>
  <c r="H95" i="39"/>
  <c r="G95" i="39"/>
  <c r="F95" i="39"/>
  <c r="E95" i="39"/>
  <c r="D95" i="39"/>
  <c r="C95" i="39"/>
  <c r="B95" i="39"/>
  <c r="K94" i="39"/>
  <c r="J94" i="39"/>
  <c r="I94" i="39"/>
  <c r="H94" i="39"/>
  <c r="G94" i="39"/>
  <c r="F94" i="39"/>
  <c r="E94" i="39"/>
  <c r="D94" i="39"/>
  <c r="C94" i="39"/>
  <c r="B94" i="39"/>
  <c r="K93" i="39"/>
  <c r="J93" i="39"/>
  <c r="I93" i="39"/>
  <c r="H93" i="39"/>
  <c r="G93" i="39"/>
  <c r="F93" i="39"/>
  <c r="E93" i="39"/>
  <c r="D93" i="39"/>
  <c r="C93" i="39"/>
  <c r="B93" i="39"/>
  <c r="K92" i="39"/>
  <c r="J92" i="39"/>
  <c r="I92" i="39"/>
  <c r="H92" i="39"/>
  <c r="G92" i="39"/>
  <c r="F92" i="39"/>
  <c r="E92" i="39"/>
  <c r="D92" i="39"/>
  <c r="C92" i="39"/>
  <c r="B92" i="39"/>
  <c r="K91" i="39"/>
  <c r="J91" i="39"/>
  <c r="I91" i="39"/>
  <c r="H91" i="39"/>
  <c r="G91" i="39"/>
  <c r="F91" i="39"/>
  <c r="E91" i="39"/>
  <c r="D91" i="39"/>
  <c r="C91" i="39"/>
  <c r="B91" i="39"/>
  <c r="K90" i="39"/>
  <c r="J90" i="39"/>
  <c r="I90" i="39"/>
  <c r="H90" i="39"/>
  <c r="G90" i="39"/>
  <c r="F90" i="39"/>
  <c r="E90" i="39"/>
  <c r="D90" i="39"/>
  <c r="C90" i="39"/>
  <c r="B90" i="39"/>
  <c r="K89" i="39"/>
  <c r="J89" i="39"/>
  <c r="I89" i="39"/>
  <c r="H89" i="39"/>
  <c r="G89" i="39"/>
  <c r="F89" i="39"/>
  <c r="E89" i="39"/>
  <c r="D89" i="39"/>
  <c r="C89" i="39"/>
  <c r="B89" i="39"/>
  <c r="C88" i="39"/>
  <c r="D88" i="39"/>
  <c r="E88" i="39"/>
  <c r="F88" i="39"/>
  <c r="G88" i="39"/>
  <c r="H88" i="39"/>
  <c r="I88" i="39"/>
  <c r="J88" i="39"/>
  <c r="K88" i="39"/>
  <c r="B88" i="39"/>
  <c r="K81" i="39"/>
  <c r="J81" i="39"/>
  <c r="I81" i="39"/>
  <c r="H81" i="39"/>
  <c r="G81" i="39"/>
  <c r="F81" i="39"/>
  <c r="E81" i="39"/>
  <c r="D81" i="39"/>
  <c r="C81" i="39"/>
  <c r="B81" i="39"/>
  <c r="M80" i="39"/>
  <c r="L80" i="39"/>
  <c r="M79" i="39"/>
  <c r="L79" i="39"/>
  <c r="M78" i="39"/>
  <c r="L78" i="39"/>
  <c r="M77" i="39"/>
  <c r="L77" i="39"/>
  <c r="M76" i="39"/>
  <c r="L76" i="39"/>
  <c r="M75" i="39"/>
  <c r="L75" i="39"/>
  <c r="M74" i="39"/>
  <c r="L74" i="39"/>
  <c r="M73" i="39"/>
  <c r="L73" i="39"/>
  <c r="M72" i="39"/>
  <c r="L72" i="39"/>
  <c r="M71" i="39"/>
  <c r="L71" i="39"/>
  <c r="M70" i="39"/>
  <c r="L70" i="39"/>
  <c r="K63" i="39"/>
  <c r="J63" i="39"/>
  <c r="I63" i="39"/>
  <c r="H63" i="39"/>
  <c r="G63" i="39"/>
  <c r="F63" i="39"/>
  <c r="E63" i="39"/>
  <c r="D63" i="39"/>
  <c r="C63" i="39"/>
  <c r="B63" i="39"/>
  <c r="M62" i="39"/>
  <c r="L62" i="39"/>
  <c r="M61" i="39"/>
  <c r="L61" i="39"/>
  <c r="M60" i="39"/>
  <c r="L60" i="39"/>
  <c r="M59" i="39"/>
  <c r="L59" i="39"/>
  <c r="M58" i="39"/>
  <c r="L58" i="39"/>
  <c r="M57" i="39"/>
  <c r="N57" i="39" s="1"/>
  <c r="L57" i="39"/>
  <c r="M56" i="39"/>
  <c r="L56" i="39"/>
  <c r="M55" i="39"/>
  <c r="L55" i="39"/>
  <c r="M54" i="39"/>
  <c r="L54" i="39"/>
  <c r="M53" i="39"/>
  <c r="L53" i="39"/>
  <c r="M52" i="39"/>
  <c r="L52" i="39"/>
  <c r="K45" i="39"/>
  <c r="J45" i="39"/>
  <c r="I45" i="39"/>
  <c r="H45" i="39"/>
  <c r="G45" i="39"/>
  <c r="F45" i="39"/>
  <c r="E45" i="39"/>
  <c r="D45" i="39"/>
  <c r="C45" i="39"/>
  <c r="B45" i="39"/>
  <c r="M44" i="39"/>
  <c r="L44" i="39"/>
  <c r="M43" i="39"/>
  <c r="L43" i="39"/>
  <c r="M42" i="39"/>
  <c r="L42" i="39"/>
  <c r="M41" i="39"/>
  <c r="L41" i="39"/>
  <c r="M40" i="39"/>
  <c r="L40" i="39"/>
  <c r="M39" i="39"/>
  <c r="L39" i="39"/>
  <c r="M38" i="39"/>
  <c r="L38" i="39"/>
  <c r="M37" i="39"/>
  <c r="L37" i="39"/>
  <c r="M36" i="39"/>
  <c r="L36" i="39"/>
  <c r="M35" i="39"/>
  <c r="L35" i="39"/>
  <c r="M34" i="39"/>
  <c r="L34" i="39"/>
  <c r="N59" i="39"/>
  <c r="G31" i="95"/>
  <c r="F31" i="95"/>
  <c r="M24" i="113"/>
  <c r="L24" i="113"/>
  <c r="K24" i="113"/>
  <c r="J24" i="113"/>
  <c r="I24" i="113"/>
  <c r="H24" i="113"/>
  <c r="G24" i="113"/>
  <c r="F24" i="113"/>
  <c r="E24" i="113"/>
  <c r="D24" i="113"/>
  <c r="C24" i="113"/>
  <c r="B24" i="113"/>
  <c r="O20" i="113"/>
  <c r="O18" i="113"/>
  <c r="O17" i="113"/>
  <c r="O15" i="113"/>
  <c r="O13" i="113"/>
  <c r="O12" i="113"/>
  <c r="O10" i="113"/>
  <c r="N10" i="113"/>
  <c r="O18" i="112"/>
  <c r="N18" i="112"/>
  <c r="O17" i="112"/>
  <c r="N17" i="112"/>
  <c r="O16" i="112"/>
  <c r="N16" i="112"/>
  <c r="O15" i="112"/>
  <c r="N15" i="112"/>
  <c r="O14" i="112"/>
  <c r="N14" i="112"/>
  <c r="O13" i="112"/>
  <c r="N13" i="112"/>
  <c r="O12" i="112"/>
  <c r="N12" i="112"/>
  <c r="O11" i="112"/>
  <c r="N11" i="112"/>
  <c r="O10" i="112"/>
  <c r="N10" i="112"/>
  <c r="G23" i="97"/>
  <c r="F23" i="97"/>
  <c r="G31" i="96"/>
  <c r="F31" i="96"/>
  <c r="M18" i="93"/>
  <c r="E34" i="93" s="1"/>
  <c r="L18" i="93"/>
  <c r="D34" i="93" s="1"/>
  <c r="K18" i="93"/>
  <c r="E33" i="93" s="1"/>
  <c r="J18" i="93"/>
  <c r="D33" i="93" s="1"/>
  <c r="O11" i="109"/>
  <c r="N11" i="109"/>
  <c r="O10" i="109"/>
  <c r="N10" i="109"/>
  <c r="I15" i="91"/>
  <c r="H15" i="91"/>
  <c r="I14" i="91"/>
  <c r="H14" i="91"/>
  <c r="I13" i="91"/>
  <c r="H13" i="91"/>
  <c r="I12" i="91"/>
  <c r="H12" i="91"/>
  <c r="I11" i="91"/>
  <c r="H11" i="91"/>
  <c r="I10" i="91"/>
  <c r="H10" i="91"/>
  <c r="D16" i="91"/>
  <c r="I18" i="102"/>
  <c r="H18" i="102"/>
  <c r="I13" i="102"/>
  <c r="H13" i="102"/>
  <c r="I12" i="102"/>
  <c r="H12" i="102"/>
  <c r="F22" i="43"/>
  <c r="E22" i="43"/>
  <c r="C22" i="43"/>
  <c r="B22" i="43"/>
  <c r="I21" i="43"/>
  <c r="H21" i="43"/>
  <c r="I17" i="43"/>
  <c r="H17" i="43"/>
  <c r="I14" i="43"/>
  <c r="H14" i="43"/>
  <c r="I13" i="43"/>
  <c r="H13" i="43"/>
  <c r="I12" i="43"/>
  <c r="H12" i="43"/>
  <c r="I10" i="43"/>
  <c r="H10" i="43"/>
  <c r="G238" i="91"/>
  <c r="G236" i="91"/>
  <c r="F239" i="91"/>
  <c r="E239" i="91"/>
  <c r="D238" i="91"/>
  <c r="B239" i="91"/>
  <c r="D236" i="91"/>
  <c r="D237" i="91"/>
  <c r="D233" i="91"/>
  <c r="F125" i="91"/>
  <c r="E125" i="91"/>
  <c r="C125" i="91"/>
  <c r="B125" i="91"/>
  <c r="I124" i="91"/>
  <c r="H124" i="91"/>
  <c r="G124" i="91"/>
  <c r="M10" i="39"/>
  <c r="C21" i="39"/>
  <c r="D21" i="39"/>
  <c r="E21" i="39"/>
  <c r="F21" i="39"/>
  <c r="G21" i="39"/>
  <c r="H21" i="39"/>
  <c r="I21" i="39"/>
  <c r="J21" i="39"/>
  <c r="K21" i="39"/>
  <c r="B21" i="39"/>
  <c r="L11" i="39"/>
  <c r="M11" i="39"/>
  <c r="L12" i="39"/>
  <c r="M12" i="39"/>
  <c r="L13" i="39"/>
  <c r="M13" i="39"/>
  <c r="L14" i="39"/>
  <c r="M14" i="39"/>
  <c r="L15" i="39"/>
  <c r="M15" i="39"/>
  <c r="L16" i="39"/>
  <c r="M16" i="39"/>
  <c r="L17" i="39"/>
  <c r="M17" i="39"/>
  <c r="L18" i="39"/>
  <c r="M18" i="39"/>
  <c r="L19" i="39"/>
  <c r="M19" i="39"/>
  <c r="L20" i="39"/>
  <c r="M20" i="39"/>
  <c r="L10" i="39"/>
  <c r="D29" i="93"/>
  <c r="M12" i="109"/>
  <c r="L12" i="109"/>
  <c r="K12" i="109"/>
  <c r="J12" i="109"/>
  <c r="I12" i="109"/>
  <c r="H12" i="109"/>
  <c r="G12" i="109"/>
  <c r="F12" i="109"/>
  <c r="E12" i="109"/>
  <c r="D12" i="109"/>
  <c r="C12" i="109"/>
  <c r="B12" i="109"/>
  <c r="F134" i="91"/>
  <c r="E134" i="91"/>
  <c r="B33" i="93"/>
  <c r="B31" i="93"/>
  <c r="B29" i="93"/>
  <c r="C134" i="91"/>
  <c r="B134" i="91"/>
  <c r="F19" i="102"/>
  <c r="E19" i="102"/>
  <c r="C19" i="102"/>
  <c r="B19" i="102"/>
  <c r="I133" i="91"/>
  <c r="H133" i="91"/>
  <c r="G133" i="91"/>
  <c r="D133" i="91"/>
  <c r="I132" i="91"/>
  <c r="H132" i="91"/>
  <c r="G132" i="91"/>
  <c r="D132" i="91"/>
  <c r="I131" i="91"/>
  <c r="H131" i="91"/>
  <c r="G131" i="91"/>
  <c r="D131" i="91"/>
  <c r="I130" i="91"/>
  <c r="H130" i="91"/>
  <c r="G130" i="91"/>
  <c r="D130" i="91"/>
  <c r="I129" i="91"/>
  <c r="H129" i="91"/>
  <c r="G129" i="91"/>
  <c r="D129" i="91"/>
  <c r="I128" i="91"/>
  <c r="H128" i="91"/>
  <c r="G128" i="91"/>
  <c r="D128" i="91"/>
  <c r="I56" i="43"/>
  <c r="F56" i="43"/>
  <c r="I55" i="43"/>
  <c r="F55" i="43"/>
  <c r="E31" i="20"/>
  <c r="E32" i="20"/>
  <c r="E33" i="20"/>
  <c r="E34" i="20"/>
  <c r="E35" i="20"/>
  <c r="E36" i="20"/>
  <c r="E30" i="20"/>
  <c r="E17" i="20"/>
  <c r="E18" i="20"/>
  <c r="E19" i="20"/>
  <c r="E20" i="20"/>
  <c r="E21" i="20"/>
  <c r="E22" i="20"/>
  <c r="E23" i="20"/>
  <c r="E24" i="20"/>
  <c r="E25" i="20"/>
  <c r="E26" i="20"/>
  <c r="E27" i="20"/>
  <c r="E28" i="20"/>
  <c r="E16" i="20"/>
  <c r="E10" i="20"/>
  <c r="E11" i="20"/>
  <c r="E12" i="20"/>
  <c r="E13" i="20"/>
  <c r="E14" i="20"/>
  <c r="E9" i="20"/>
  <c r="E32" i="93"/>
  <c r="D32" i="93"/>
  <c r="E31" i="93"/>
  <c r="D31" i="93"/>
  <c r="C16" i="91"/>
  <c r="E16" i="91"/>
  <c r="F16" i="91"/>
  <c r="E29" i="93"/>
  <c r="D30" i="93"/>
  <c r="E30" i="93"/>
  <c r="B16" i="91"/>
  <c r="S13" i="38"/>
  <c r="Q15" i="38"/>
  <c r="R15" i="38"/>
  <c r="S9" i="38"/>
  <c r="S10" i="38"/>
  <c r="S11" i="38"/>
  <c r="S12" i="38"/>
  <c r="B15" i="38"/>
  <c r="C15" i="38"/>
  <c r="D15" i="38"/>
  <c r="G235" i="91"/>
  <c r="D235" i="91"/>
  <c r="D234" i="91"/>
  <c r="G237" i="91"/>
  <c r="N34" i="39" l="1"/>
  <c r="L91" i="39"/>
  <c r="N43" i="39"/>
  <c r="N54" i="39"/>
  <c r="N58" i="39"/>
  <c r="N72" i="39"/>
  <c r="O31" i="122"/>
  <c r="N31" i="122"/>
  <c r="N78" i="39"/>
  <c r="N75" i="39"/>
  <c r="M89" i="39"/>
  <c r="E99" i="39"/>
  <c r="N76" i="39"/>
  <c r="H99" i="39"/>
  <c r="M98" i="39"/>
  <c r="N37" i="39"/>
  <c r="J130" i="91"/>
  <c r="J129" i="91"/>
  <c r="J132" i="91"/>
  <c r="L90" i="39"/>
  <c r="N36" i="39"/>
  <c r="N13" i="39"/>
  <c r="M92" i="39"/>
  <c r="N56" i="39"/>
  <c r="M90" i="39"/>
  <c r="M91" i="39"/>
  <c r="N91" i="39" s="1"/>
  <c r="J131" i="91"/>
  <c r="J133" i="91"/>
  <c r="H143" i="91"/>
  <c r="N55" i="39"/>
  <c r="N71" i="39"/>
  <c r="N77" i="39"/>
  <c r="N79" i="39"/>
  <c r="M96" i="39"/>
  <c r="I143" i="91"/>
  <c r="N38" i="39"/>
  <c r="N40" i="39"/>
  <c r="L96" i="39"/>
  <c r="N53" i="39"/>
  <c r="C99" i="39"/>
  <c r="D134" i="91"/>
  <c r="N44" i="39"/>
  <c r="N62" i="39"/>
  <c r="L93" i="39"/>
  <c r="F99" i="39"/>
  <c r="H134" i="91"/>
  <c r="J10" i="91"/>
  <c r="J14" i="91"/>
  <c r="N41" i="39"/>
  <c r="M88" i="39"/>
  <c r="M93" i="39"/>
  <c r="L98" i="39"/>
  <c r="L89" i="39"/>
  <c r="L92" i="39"/>
  <c r="N92" i="39" s="1"/>
  <c r="L97" i="39"/>
  <c r="M45" i="39"/>
  <c r="N42" i="39"/>
  <c r="N80" i="39"/>
  <c r="M94" i="39"/>
  <c r="M97" i="39"/>
  <c r="K99" i="39"/>
  <c r="J13" i="102"/>
  <c r="N60" i="39"/>
  <c r="D99" i="39"/>
  <c r="L95" i="39"/>
  <c r="J11" i="102"/>
  <c r="J31" i="91"/>
  <c r="H142" i="91"/>
  <c r="H140" i="91"/>
  <c r="H139" i="91"/>
  <c r="N26" i="112"/>
  <c r="O26" i="112"/>
  <c r="O32" i="108"/>
  <c r="O12" i="109"/>
  <c r="N12" i="109"/>
  <c r="H235" i="91"/>
  <c r="L45" i="39"/>
  <c r="N39" i="39"/>
  <c r="M63" i="39"/>
  <c r="N73" i="39"/>
  <c r="L81" i="39"/>
  <c r="G99" i="39"/>
  <c r="M95" i="39"/>
  <c r="N52" i="39"/>
  <c r="L63" i="39"/>
  <c r="M81" i="39"/>
  <c r="N70" i="39"/>
  <c r="L94" i="39"/>
  <c r="H138" i="91"/>
  <c r="L88" i="39"/>
  <c r="B99" i="39"/>
  <c r="J99" i="39"/>
  <c r="J128" i="91"/>
  <c r="N35" i="39"/>
  <c r="N61" i="39"/>
  <c r="N74" i="39"/>
  <c r="I99" i="39"/>
  <c r="N16" i="39"/>
  <c r="N24" i="113"/>
  <c r="I134" i="91"/>
  <c r="N19" i="39"/>
  <c r="O24" i="113"/>
  <c r="I140" i="91"/>
  <c r="I139" i="91"/>
  <c r="I138" i="91"/>
  <c r="D19" i="102"/>
  <c r="J12" i="43"/>
  <c r="J12" i="102"/>
  <c r="J21" i="43"/>
  <c r="G19" i="102"/>
  <c r="J14" i="43"/>
  <c r="J18" i="102"/>
  <c r="H34" i="91"/>
  <c r="G22" i="43"/>
  <c r="D22" i="43"/>
  <c r="I237" i="91"/>
  <c r="H234" i="91"/>
  <c r="I235" i="91"/>
  <c r="I238" i="91"/>
  <c r="H236" i="91"/>
  <c r="H237" i="91"/>
  <c r="H238" i="91"/>
  <c r="H233" i="91"/>
  <c r="I233" i="91"/>
  <c r="I236" i="91"/>
  <c r="I234" i="91"/>
  <c r="G134" i="91"/>
  <c r="H141" i="91"/>
  <c r="J123" i="91"/>
  <c r="I142" i="91"/>
  <c r="J122" i="91"/>
  <c r="I141" i="91"/>
  <c r="D34" i="91"/>
  <c r="N20" i="39"/>
  <c r="N12" i="39"/>
  <c r="N11" i="39"/>
  <c r="M21" i="39"/>
  <c r="N18" i="39"/>
  <c r="N14" i="39"/>
  <c r="N17" i="39"/>
  <c r="N15" i="39"/>
  <c r="N10" i="39"/>
  <c r="S15" i="38"/>
  <c r="E37" i="20"/>
  <c r="L21" i="39"/>
  <c r="I22" i="43"/>
  <c r="H22" i="43"/>
  <c r="J17" i="43"/>
  <c r="J31" i="43" s="1"/>
  <c r="J13" i="43"/>
  <c r="J11" i="43"/>
  <c r="J16" i="43"/>
  <c r="I19" i="102"/>
  <c r="H19" i="102"/>
  <c r="N32" i="108"/>
  <c r="E29" i="20"/>
  <c r="E15" i="20"/>
  <c r="J15" i="91"/>
  <c r="J11" i="91"/>
  <c r="J13" i="91"/>
  <c r="G34" i="91"/>
  <c r="G125" i="91"/>
  <c r="G140" i="91"/>
  <c r="J124" i="91"/>
  <c r="D125" i="91"/>
  <c r="D140" i="91"/>
  <c r="J121" i="91"/>
  <c r="J32" i="91"/>
  <c r="G233" i="91"/>
  <c r="C239" i="91"/>
  <c r="D239" i="91" s="1"/>
  <c r="I16" i="91"/>
  <c r="J120" i="91"/>
  <c r="D142" i="91"/>
  <c r="I34" i="91"/>
  <c r="G234" i="91"/>
  <c r="J30" i="91"/>
  <c r="J29" i="91"/>
  <c r="J33" i="91"/>
  <c r="D141" i="91"/>
  <c r="G239" i="91"/>
  <c r="B144" i="91"/>
  <c r="E144" i="91"/>
  <c r="G142" i="91"/>
  <c r="D143" i="91"/>
  <c r="C144" i="91"/>
  <c r="J28" i="91"/>
  <c r="J12" i="91"/>
  <c r="G16" i="91"/>
  <c r="F144" i="91"/>
  <c r="J10" i="43"/>
  <c r="H16" i="91"/>
  <c r="H125" i="91"/>
  <c r="G138" i="91"/>
  <c r="I125" i="91"/>
  <c r="J119" i="91"/>
  <c r="D139" i="91"/>
  <c r="J10" i="102"/>
  <c r="N45" i="39" l="1"/>
  <c r="N98" i="39"/>
  <c r="N90" i="39"/>
  <c r="N89" i="39"/>
  <c r="N96" i="39"/>
  <c r="J134" i="91"/>
  <c r="J143" i="91"/>
  <c r="N63" i="39"/>
  <c r="N93" i="39"/>
  <c r="N94" i="39"/>
  <c r="J237" i="91"/>
  <c r="N95" i="39"/>
  <c r="N97" i="39"/>
  <c r="J235" i="91"/>
  <c r="J140" i="91"/>
  <c r="L99" i="39"/>
  <c r="N88" i="39"/>
  <c r="M99" i="39"/>
  <c r="N81" i="39"/>
  <c r="J19" i="102"/>
  <c r="J141" i="91"/>
  <c r="J234" i="91"/>
  <c r="J236" i="91"/>
  <c r="J238" i="91"/>
  <c r="I239" i="91"/>
  <c r="H239" i="91"/>
  <c r="N21" i="39"/>
  <c r="E38" i="20"/>
  <c r="J22" i="43"/>
  <c r="J30" i="43" s="1"/>
  <c r="J16" i="91"/>
  <c r="D144" i="91"/>
  <c r="J139" i="91"/>
  <c r="J142" i="91"/>
  <c r="J138" i="91"/>
  <c r="J233" i="91"/>
  <c r="J34" i="91"/>
  <c r="J125" i="91"/>
  <c r="H144" i="91"/>
  <c r="G144" i="91"/>
  <c r="I144" i="91"/>
  <c r="N99" i="39" l="1"/>
  <c r="J144" i="91"/>
  <c r="J239" i="91"/>
</calcChain>
</file>

<file path=xl/sharedStrings.xml><?xml version="1.0" encoding="utf-8"?>
<sst xmlns="http://schemas.openxmlformats.org/spreadsheetml/2006/main" count="3981" uniqueCount="1409">
  <si>
    <t>إحصاءات التعليم</t>
  </si>
  <si>
    <t>EDUCATION STATISTICS</t>
  </si>
  <si>
    <t>مصادر البيانات :</t>
  </si>
  <si>
    <t xml:space="preserve"> Primary</t>
  </si>
  <si>
    <t xml:space="preserve"> Preparatory</t>
  </si>
  <si>
    <t xml:space="preserve"> General Secondary</t>
  </si>
  <si>
    <t>مدارس</t>
  </si>
  <si>
    <t>المجموع</t>
  </si>
  <si>
    <t>Total</t>
  </si>
  <si>
    <t>ذكور</t>
  </si>
  <si>
    <t>الصف الأول</t>
  </si>
  <si>
    <t>الصف الثاني</t>
  </si>
  <si>
    <t>الصف الثالث</t>
  </si>
  <si>
    <t xml:space="preserve">المجموع العام  </t>
  </si>
  <si>
    <t xml:space="preserve">Grand Total  </t>
  </si>
  <si>
    <t xml:space="preserve">المجموع </t>
  </si>
  <si>
    <t>الدوحة</t>
  </si>
  <si>
    <t>طلاب</t>
  </si>
  <si>
    <t>Students</t>
  </si>
  <si>
    <t xml:space="preserve"> Doha</t>
  </si>
  <si>
    <t>Schools</t>
  </si>
  <si>
    <t>الريان</t>
  </si>
  <si>
    <t>الوكرة</t>
  </si>
  <si>
    <t xml:space="preserve"> Umm Salal</t>
  </si>
  <si>
    <t>الشمال</t>
  </si>
  <si>
    <t xml:space="preserve">Total </t>
  </si>
  <si>
    <t>المجموع العام</t>
  </si>
  <si>
    <t xml:space="preserve">المجموع  </t>
  </si>
  <si>
    <t xml:space="preserve">Total  </t>
  </si>
  <si>
    <t xml:space="preserve">المجموع  العام </t>
  </si>
  <si>
    <t xml:space="preserve"> مدرسون    </t>
  </si>
  <si>
    <t>Teachers</t>
  </si>
  <si>
    <t xml:space="preserve">مدرسون    </t>
  </si>
  <si>
    <t xml:space="preserve">  المجموع</t>
  </si>
  <si>
    <t xml:space="preserve">  Total</t>
  </si>
  <si>
    <t xml:space="preserve">المجموع  العام  </t>
  </si>
  <si>
    <t xml:space="preserve">  الإبتدائية</t>
  </si>
  <si>
    <t xml:space="preserve">  Primary</t>
  </si>
  <si>
    <t xml:space="preserve">  Preparatory</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</si>
  <si>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</si>
  <si>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</si>
  <si>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</si>
  <si>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</si>
  <si>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</si>
  <si>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</si>
  <si>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</si>
  <si>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</si>
  <si>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</si>
  <si>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</si>
  <si>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</si>
  <si>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قطر</t>
  </si>
  <si>
    <t>Qatar</t>
  </si>
  <si>
    <t>البحرين</t>
  </si>
  <si>
    <t>Bahrain</t>
  </si>
  <si>
    <t>المملكة العربية السعودية</t>
  </si>
  <si>
    <t>Saudi Arabia</t>
  </si>
  <si>
    <t>عمان</t>
  </si>
  <si>
    <t>Oman</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</si>
  <si>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</si>
  <si>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</si>
  <si>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</si>
  <si>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</si>
  <si>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</si>
  <si>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</si>
  <si>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</si>
  <si>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</si>
  <si>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</si>
  <si>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</si>
  <si>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</si>
  <si>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</si>
  <si>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</si>
  <si>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</si>
  <si>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</si>
  <si>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</si>
  <si>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</si>
  <si>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</si>
  <si>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</si>
  <si>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</si>
  <si>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</si>
  <si>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</si>
  <si>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</si>
  <si>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</si>
  <si>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</si>
  <si>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</si>
  <si>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</si>
  <si>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</si>
  <si>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</si>
  <si>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</si>
  <si>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</si>
  <si>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</si>
  <si>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</si>
  <si>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</si>
  <si>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</si>
  <si>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خريجو جامعة قطر حسب الجنسية والكلية ونوع التخصص</t>
  </si>
  <si>
    <t>UNIVERSITY OF QATAR GRADUATES BY NATIONALITY, FACULTY AND FIELD OF SPECIALIZATION</t>
  </si>
  <si>
    <t xml:space="preserve">  Others</t>
  </si>
  <si>
    <t xml:space="preserve">  مصر</t>
  </si>
  <si>
    <t xml:space="preserve">  Egypt</t>
  </si>
  <si>
    <t xml:space="preserve">  Canada</t>
  </si>
  <si>
    <t xml:space="preserve">  Jordan</t>
  </si>
  <si>
    <t xml:space="preserve">  سوريا</t>
  </si>
  <si>
    <t xml:space="preserve">  Syria</t>
  </si>
  <si>
    <t xml:space="preserve">  بلدان أخرى</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</si>
  <si>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</si>
  <si>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</si>
  <si>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</si>
  <si>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</si>
  <si>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</si>
  <si>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</si>
  <si>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</si>
  <si>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</si>
  <si>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</si>
  <si>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</si>
  <si>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</si>
  <si>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</si>
  <si>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</si>
  <si>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</si>
  <si>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</si>
  <si>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</si>
  <si>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</si>
  <si>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</si>
  <si>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2000/1999</t>
  </si>
  <si>
    <t xml:space="preserve">1 -  Sharia </t>
  </si>
  <si>
    <t>الإدارة العليا</t>
  </si>
  <si>
    <t>المدرسون</t>
  </si>
  <si>
    <t>Administrators</t>
  </si>
  <si>
    <r>
      <t xml:space="preserve">عدد المدارس
</t>
    </r>
    <r>
      <rPr>
        <b/>
        <sz val="8"/>
        <rFont val="Arial"/>
        <family val="2"/>
      </rPr>
      <t>No. of School</t>
    </r>
  </si>
  <si>
    <r>
      <t xml:space="preserve">عدد الشعب
</t>
    </r>
    <r>
      <rPr>
        <b/>
        <sz val="8"/>
        <rFont val="Arial"/>
        <family val="2"/>
      </rPr>
      <t>No. of Branch</t>
    </r>
  </si>
  <si>
    <t>قطريون
Qataris</t>
  </si>
  <si>
    <t>غير قطريين
Non-Qataris</t>
  </si>
  <si>
    <t>المجموع
Total</t>
  </si>
  <si>
    <t>Courses Study</t>
  </si>
  <si>
    <t>دراسة مقررات</t>
  </si>
  <si>
    <t>(1) Not Including Staff In Admnistration.</t>
  </si>
  <si>
    <t>Art and Science</t>
  </si>
  <si>
    <t>القانون</t>
  </si>
  <si>
    <t>Law</t>
  </si>
  <si>
    <t>B.A In Art &amp; science</t>
  </si>
  <si>
    <t xml:space="preserve">  بكالوريوس في القانون</t>
  </si>
  <si>
    <t>B.Sc. In Law</t>
  </si>
  <si>
    <t>كلية القانون</t>
  </si>
  <si>
    <t>محاضر</t>
  </si>
  <si>
    <t xml:space="preserve"> أستاذ مشارك</t>
  </si>
  <si>
    <t>مساعدي التدريس</t>
  </si>
  <si>
    <t>Teaching Assistant</t>
  </si>
  <si>
    <t xml:space="preserve">  Assistant Professor</t>
  </si>
  <si>
    <t>Lecturer</t>
  </si>
  <si>
    <t>Preparatory</t>
  </si>
  <si>
    <t>Virginia Commonwealth</t>
  </si>
  <si>
    <t>الطلاب</t>
  </si>
  <si>
    <t>1 - Law</t>
  </si>
  <si>
    <t>3 - دراسات اسلامية</t>
  </si>
  <si>
    <t>3 - Islamic Studies</t>
  </si>
  <si>
    <t>B.A In Sharia &amp; Islamic Studies</t>
  </si>
  <si>
    <t>B.Sc. In Engineering</t>
  </si>
  <si>
    <t>B.Sc. In Admin, &amp; Economics</t>
  </si>
  <si>
    <t xml:space="preserve">  بكالوريوس في الإدارة والاقتصاد</t>
  </si>
  <si>
    <t>التربية
Education</t>
  </si>
  <si>
    <t>الهندسة
Engineering</t>
  </si>
  <si>
    <t>القانون
Law</t>
  </si>
  <si>
    <t>ذكور قطريون  Qatari males</t>
  </si>
  <si>
    <t>ذكور غير قطريين  Non-Qatari males</t>
  </si>
  <si>
    <r>
      <t xml:space="preserve">ذكور
</t>
    </r>
    <r>
      <rPr>
        <b/>
        <sz val="8"/>
        <rFont val="Arial"/>
        <family val="2"/>
      </rPr>
      <t>M</t>
    </r>
  </si>
  <si>
    <t>مدارس عربية</t>
  </si>
  <si>
    <t>Arabic Schools</t>
  </si>
  <si>
    <t>المجموع العام
G.Total</t>
  </si>
  <si>
    <t>مجموع</t>
  </si>
  <si>
    <t>خاص</t>
  </si>
  <si>
    <t>Gov.</t>
  </si>
  <si>
    <t>حكومي</t>
  </si>
  <si>
    <t>نوع
التعليم</t>
  </si>
  <si>
    <t>المدرسين</t>
  </si>
  <si>
    <t>Student</t>
  </si>
  <si>
    <t>Classes</t>
  </si>
  <si>
    <t>الصفوف</t>
  </si>
  <si>
    <t>المدارس</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</si>
  <si>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</si>
  <si>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</si>
  <si>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</si>
  <si>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</si>
  <si>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</si>
  <si>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</si>
  <si>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Graph 5</t>
  </si>
  <si>
    <t>Graph 4</t>
  </si>
  <si>
    <t>مجموع الطلاب
(المدارس)</t>
  </si>
  <si>
    <t>مجموع الطلاب
(جامعات)</t>
  </si>
  <si>
    <t>22&lt;</t>
  </si>
  <si>
    <t>&gt;22</t>
  </si>
  <si>
    <t>&lt;3</t>
  </si>
  <si>
    <t>الظعاين</t>
  </si>
  <si>
    <t>الثانوي</t>
  </si>
  <si>
    <t>الابتدائي</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</si>
  <si>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</si>
  <si>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</si>
  <si>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</si>
  <si>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</si>
  <si>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</si>
  <si>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</si>
  <si>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</si>
  <si>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</si>
  <si>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</si>
  <si>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</si>
  <si>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</si>
  <si>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</si>
  <si>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</si>
  <si>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</si>
  <si>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</si>
  <si>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</si>
  <si>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</si>
  <si>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</si>
  <si>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</si>
  <si>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</si>
  <si>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</si>
  <si>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</si>
  <si>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</si>
  <si>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</si>
  <si>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</si>
  <si>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1 -  القانون</t>
  </si>
  <si>
    <t xml:space="preserve">1 -  شريعة </t>
  </si>
  <si>
    <t xml:space="preserve">  كلية الشريعة</t>
  </si>
  <si>
    <t>6   -  English Language</t>
  </si>
  <si>
    <t>5   -  Social Service</t>
  </si>
  <si>
    <t>5   -  خدمة اجتماعية</t>
  </si>
  <si>
    <t>4   -  Sociology</t>
  </si>
  <si>
    <t>3   -  Geography</t>
  </si>
  <si>
    <t>3   -  جغرافيا</t>
  </si>
  <si>
    <t>2   -  History</t>
  </si>
  <si>
    <t>2   -  تاريخ</t>
  </si>
  <si>
    <t>1   -  Arabic Language</t>
  </si>
  <si>
    <t>وايل كورنيل الطبية</t>
  </si>
  <si>
    <t>فيرجينيا كومونويلث</t>
  </si>
  <si>
    <t>تكساس</t>
  </si>
  <si>
    <t>جورج تاون</t>
  </si>
  <si>
    <t>كارينجي ميلون</t>
  </si>
  <si>
    <t>الجسر الاكاديمي</t>
  </si>
  <si>
    <t>Other Degree</t>
  </si>
  <si>
    <t>اخرى</t>
  </si>
  <si>
    <t>Diploma</t>
  </si>
  <si>
    <t>دبلوم</t>
  </si>
  <si>
    <t>زمالة</t>
  </si>
  <si>
    <t>بكالوريوس</t>
  </si>
  <si>
    <t>ماجستير</t>
  </si>
  <si>
    <t>Doctoral</t>
  </si>
  <si>
    <t>دكتوراة</t>
  </si>
  <si>
    <t>Graduates</t>
  </si>
  <si>
    <t xml:space="preserve">English Language and Literature , General </t>
  </si>
  <si>
    <t>Computer Science</t>
  </si>
  <si>
    <t>Arts and Sciences</t>
  </si>
  <si>
    <t>Medical Science</t>
  </si>
  <si>
    <t>STUDENTS ON SCHOLARSHIPS ABROAD BY SPECIALIZATION OF STUDY</t>
  </si>
  <si>
    <t>Other</t>
  </si>
  <si>
    <t>Visual and Performing Arts</t>
  </si>
  <si>
    <t>الفنون البصرية والتمثيلية</t>
  </si>
  <si>
    <t>Philosophy and Religious Studies</t>
  </si>
  <si>
    <t>الفلسفة والدراسات الدينية</t>
  </si>
  <si>
    <t>Legal Professions and Studies</t>
  </si>
  <si>
    <t>Health professions and Related Clinical Sciences</t>
  </si>
  <si>
    <t>Foreign Languages, Literatures, and Linguistics</t>
  </si>
  <si>
    <t xml:space="preserve">Engineering </t>
  </si>
  <si>
    <t xml:space="preserve">هندسة </t>
  </si>
  <si>
    <t>تعليم</t>
  </si>
  <si>
    <t>Computer and Information Sciences and Support Services</t>
  </si>
  <si>
    <t>الحاسوب والمعلوماتية وخدمات الإسناد</t>
  </si>
  <si>
    <t>Business, Management, Marketing, and Related Support Services</t>
  </si>
  <si>
    <t>Biological and Biomedical Sciences</t>
  </si>
  <si>
    <t>Australia</t>
  </si>
  <si>
    <t>Canada</t>
  </si>
  <si>
    <t>كندا</t>
  </si>
  <si>
    <t>Ireland</t>
  </si>
  <si>
    <t>STUDENTS ON SCHOLARSHIPS ABROAD BY COUNTRY OF STUDY</t>
  </si>
  <si>
    <t>دكتوراه</t>
  </si>
  <si>
    <t>STUDENTS ON SCHOLARSHIPS ABROAD BY SPECIALIZATION AND SCIENTIFIC DEGREE</t>
  </si>
  <si>
    <t>الإداريون</t>
  </si>
  <si>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</si>
  <si>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</si>
  <si>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</si>
  <si>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</si>
  <si>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</si>
  <si>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</si>
  <si>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</si>
  <si>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</si>
  <si>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</si>
  <si>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</si>
  <si>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STUDENTS IN PRIVATE SCHOOLS BY NATIONALITY, GENDER AND EDUCATION LEVEL</t>
  </si>
  <si>
    <t>الطلاب في المدارس الخاصة حسب الجنسية والنوع والمرحلة التعليمية</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</si>
  <si>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</si>
  <si>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</si>
  <si>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</si>
  <si>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</si>
  <si>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t>خريجو جامعة قطر حسب الجنسية  والنوع والدرجة العلمية</t>
  </si>
  <si>
    <t xml:space="preserve">       اللقب الجامعي والنوع
  الجنسية </t>
  </si>
  <si>
    <t>STUDENT ON SCHOLARSHIPS AND GRADUATES (ABROAD) BY DEGREE AND GENDER</t>
  </si>
  <si>
    <t>STUDENTS AND TEACHERS BY GENDER, TYPE OF EDUCATION AND LEVEL OF EDUCATIONAL</t>
  </si>
  <si>
    <t>Primary</t>
  </si>
  <si>
    <t>STUDENTS AND INDEPENDENT SCHOOLS BY EDUCATIONAL LEVEL, GENDER AND MUNICIPALITY</t>
  </si>
  <si>
    <t xml:space="preserve">                    Nationality &amp; Gender
   Educational Level </t>
  </si>
  <si>
    <t>Sources of data :</t>
  </si>
  <si>
    <t>طلاب الجامعات (خاص)
 Univ. Students Private</t>
  </si>
  <si>
    <t>طلاب الجامعات (حكومي)
Univ. Students Government</t>
  </si>
  <si>
    <t>طلاب المدارس (حكومي)
Schools Students Government</t>
  </si>
  <si>
    <t>طلاب المدارس (خاص)
 Schools Students Private</t>
  </si>
  <si>
    <t>Academice Bridge Program</t>
  </si>
  <si>
    <t>جامعة نورث وسترن</t>
  </si>
  <si>
    <t>جامعة كالجاري قطر</t>
  </si>
  <si>
    <t>طلاب الجامعات
University Students</t>
  </si>
  <si>
    <t>طلاب المدارس
Schools Students</t>
  </si>
  <si>
    <t>ذكور
Males</t>
  </si>
  <si>
    <t>إناث
Females</t>
  </si>
  <si>
    <t>Al Daayen</t>
  </si>
  <si>
    <t>INDEPENDENT SCHOOLS TEACHERS STAFF BY NATIONALITY, GENDER AND
 EDUCATIONAL LEVEL</t>
  </si>
  <si>
    <t>الصومال</t>
  </si>
  <si>
    <t>تونس</t>
  </si>
  <si>
    <t>Tunisia</t>
  </si>
  <si>
    <t>Mouritani</t>
  </si>
  <si>
    <t>الهند</t>
  </si>
  <si>
    <t>4   -  هندسة معمارية</t>
  </si>
  <si>
    <t>دول مجلس التعاون</t>
  </si>
  <si>
    <t>بقية الدول العربية</t>
  </si>
  <si>
    <t>دول اخرى</t>
  </si>
  <si>
    <t>اليابان</t>
  </si>
  <si>
    <t>Japan</t>
  </si>
  <si>
    <t>بكالوريوس في الصيدلة</t>
  </si>
  <si>
    <t>7   -  شؤون دولية</t>
  </si>
  <si>
    <t>7 - International Affairs</t>
  </si>
  <si>
    <t>الموظفين الاداريون</t>
  </si>
  <si>
    <t>كالكاري</t>
  </si>
  <si>
    <t xml:space="preserve">تعليم  </t>
  </si>
  <si>
    <t>Germany</t>
  </si>
  <si>
    <t>Italy</t>
  </si>
  <si>
    <t>الثانوية التخصصية</t>
  </si>
  <si>
    <t>Pre-primary</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</si>
  <si>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</si>
  <si>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</si>
  <si>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</si>
  <si>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</si>
  <si>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</si>
  <si>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</si>
  <si>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</si>
  <si>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</si>
  <si>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</si>
  <si>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</si>
  <si>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</si>
  <si>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</si>
  <si>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</si>
  <si>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</si>
  <si>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</si>
  <si>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</si>
  <si>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</si>
  <si>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</si>
  <si>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</si>
  <si>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</si>
  <si>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</si>
  <si>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</si>
  <si>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</si>
  <si>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</si>
  <si>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</si>
  <si>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</si>
  <si>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</si>
  <si>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</si>
  <si>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</si>
  <si>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</si>
  <si>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</si>
  <si>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</si>
  <si>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</si>
  <si>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</si>
  <si>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</si>
  <si>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</si>
  <si>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</si>
  <si>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</si>
  <si>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</si>
  <si>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</si>
  <si>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</si>
  <si>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</si>
  <si>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</si>
  <si>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</si>
  <si>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</si>
  <si>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</si>
  <si>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</si>
  <si>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</si>
  <si>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</si>
  <si>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</si>
  <si>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</si>
  <si>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</si>
  <si>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</si>
  <si>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</si>
  <si>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</si>
  <si>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</si>
  <si>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</si>
  <si>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</si>
  <si>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</si>
  <si>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</si>
  <si>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</si>
  <si>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</si>
  <si>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</si>
  <si>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</si>
  <si>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</si>
  <si>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t>HEC Paris - Doha</t>
  </si>
  <si>
    <t>_</t>
  </si>
  <si>
    <t>جامعة قطر</t>
  </si>
  <si>
    <t xml:space="preserve">4   -  Architectural Engineering </t>
  </si>
  <si>
    <t>5   -  هندسة كيميائية</t>
  </si>
  <si>
    <t>6  -   علوم الحاسب</t>
  </si>
  <si>
    <t>8 - الهندسة الصناعية والنظم</t>
  </si>
  <si>
    <t>5   -  Chemical Engineering</t>
  </si>
  <si>
    <t>6 -    Computer Sciences</t>
  </si>
  <si>
    <t xml:space="preserve">7 - Computer Engineering </t>
  </si>
  <si>
    <t>8 - Industerial &amp; System Engineering</t>
  </si>
  <si>
    <t>9 - Computing Masters</t>
  </si>
  <si>
    <t>10 - Engineering Management Masters</t>
  </si>
  <si>
    <t>2 - Doctor of Pharmacy</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</si>
  <si>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</si>
  <si>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</si>
  <si>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</si>
  <si>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</si>
  <si>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</si>
  <si>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</si>
  <si>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</si>
  <si>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</si>
  <si>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</si>
  <si>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</si>
  <si>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</si>
  <si>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</si>
  <si>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</si>
  <si>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</si>
  <si>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</si>
  <si>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</si>
  <si>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</si>
  <si>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STUDENTS BY TYPE OF EDUCATION, GENDER, GRADE AND LEVEL </t>
  </si>
  <si>
    <t>الطلاب حسب نوع التعليم  والنوع والصف والمرحلة</t>
  </si>
  <si>
    <t xml:space="preserve">  Educational Level
</t>
  </si>
  <si>
    <t>الطلاب الناجحون حسب النوع والصف والمرحلة التعليمية</t>
  </si>
  <si>
    <t>SUCCESSFUL STUDENTS BY TYPE, GRADE AND STAGE OF EDUCATION</t>
  </si>
  <si>
    <t>Grade</t>
  </si>
  <si>
    <t xml:space="preserve">  كلية الصيدلة</t>
  </si>
  <si>
    <t xml:space="preserve">كلية المجتمع
Community College </t>
  </si>
  <si>
    <t>General Secondary</t>
  </si>
  <si>
    <t xml:space="preserve"> الثانوية العامة</t>
  </si>
  <si>
    <t>Total of Students
(Schools)</t>
  </si>
  <si>
    <t>Total of Students
(Universities)</t>
  </si>
  <si>
    <t>ـــ</t>
  </si>
  <si>
    <t>Philosophy and Religious Studies.</t>
  </si>
  <si>
    <t>Visual and Performing Arts.</t>
  </si>
  <si>
    <t>11 - ماجستير تخطيط وتصميم عمراني</t>
  </si>
  <si>
    <t>المدارس الحكومية</t>
  </si>
  <si>
    <t>المدارس الحكومية
Covernment Schools</t>
  </si>
  <si>
    <t xml:space="preserve">الصيدلة </t>
  </si>
  <si>
    <t>Spain</t>
  </si>
  <si>
    <t>الصين</t>
  </si>
  <si>
    <t>New Scholarships</t>
  </si>
  <si>
    <t xml:space="preserve">الخريجون من البعثات (خارج دولة قطر) حسب مجال الدراسة والنوع </t>
  </si>
  <si>
    <t xml:space="preserve">الموفدون الجدد (خارج دولة قطر) حسب مجال الدراسة والنوع </t>
  </si>
  <si>
    <t xml:space="preserve"> الإعدادية</t>
  </si>
  <si>
    <t>الإعدادية</t>
  </si>
  <si>
    <t>الإعدادي</t>
  </si>
  <si>
    <t xml:space="preserve">إداريون    </t>
  </si>
  <si>
    <t xml:space="preserve"> إداريون    </t>
  </si>
  <si>
    <t xml:space="preserve">  الإعدادية</t>
  </si>
  <si>
    <t>الآداب والعلوم</t>
  </si>
  <si>
    <t xml:space="preserve">  كلية الآداب والعلوم</t>
  </si>
  <si>
    <t>8   - إعلام</t>
  </si>
  <si>
    <t>مساعدو التدريس</t>
  </si>
  <si>
    <t xml:space="preserve">  الأرد ن</t>
  </si>
  <si>
    <t>الموظفون الإداريون</t>
  </si>
  <si>
    <t>أخرى</t>
  </si>
  <si>
    <t>إيطاليا</t>
  </si>
  <si>
    <t>إسبانيا</t>
  </si>
  <si>
    <t>الولايات المتحدة الأمريكية</t>
  </si>
  <si>
    <t>الخريجون</t>
  </si>
  <si>
    <t>إدارة الأعمال والإدارة العامة</t>
  </si>
  <si>
    <t>الاتصال، صحافة، وبرامج ذات علاقة</t>
  </si>
  <si>
    <t>ألمانيا</t>
  </si>
  <si>
    <t>إيرلنده</t>
  </si>
  <si>
    <t>أستراليا</t>
  </si>
  <si>
    <t>الموفدون الجدد (خارج دولة قطر) حسب مجال الدراسة والدرجة العلمية والنوع</t>
  </si>
  <si>
    <t>الجسر الأكاديمي</t>
  </si>
  <si>
    <t>شمال الأطلنطي</t>
  </si>
  <si>
    <t>إناث Females</t>
  </si>
  <si>
    <t>الخريجون
Graduates</t>
  </si>
  <si>
    <t>الإعدادية
Preparatory</t>
  </si>
  <si>
    <t>الهندسة المعمارية والخدمات ذات الصلة</t>
  </si>
  <si>
    <t>Psychology.</t>
  </si>
  <si>
    <t>جامعة حمد بن خليفة</t>
  </si>
  <si>
    <t>المنطقة العرقية والثقافية، ودراسات النوع الاجتماعي</t>
  </si>
  <si>
    <t>الاتصالات، الصحافة، والبرامج ذات الصلة</t>
  </si>
  <si>
    <t>المهن والدراسات القانونية</t>
  </si>
  <si>
    <t>الدراسات العامة في العلوم الانسانية</t>
  </si>
  <si>
    <t>3 - ماجستير صيدلة</t>
  </si>
  <si>
    <t>12 -Electrical Engineering Master</t>
  </si>
  <si>
    <t>13 - ماجستير هندسة بيئية</t>
  </si>
  <si>
    <t>13 -Environmental Engineering Master</t>
  </si>
  <si>
    <t xml:space="preserve">Grade II   </t>
  </si>
  <si>
    <t>باريس</t>
  </si>
  <si>
    <t>نورث ويسترن</t>
  </si>
  <si>
    <t>لندن</t>
  </si>
  <si>
    <t>فرجينيا</t>
  </si>
  <si>
    <t xml:space="preserve">                       الدرجه العلمية والنوع
 مجال الدراسة</t>
  </si>
  <si>
    <t>Grand Total</t>
  </si>
  <si>
    <t>المجموع  العام</t>
  </si>
  <si>
    <t>نوع 
المدرسة</t>
  </si>
  <si>
    <t xml:space="preserve">The State of Qatar has achieved a noticeable increase in number of students in all educational levels. This was accompanied with an increase in education inputs such as schools, teachers, curricula, etc.   </t>
  </si>
  <si>
    <t>PERSONS ATTENDING NIGHT SCHOOLS AND ILLITERACY ERADICATION
CENTERS BY LEVEL OF EDUCATION AND GENDER</t>
  </si>
  <si>
    <t>The State of Qatar believes that education is the main foundation for development and that the quality of the individual as a human capital is the most important element in the development process.</t>
  </si>
  <si>
    <t>رياض الأطفال</t>
  </si>
  <si>
    <t>G.C.C</t>
  </si>
  <si>
    <t>Al-Sheehaniya</t>
  </si>
  <si>
    <t>14 -Civil Engineering Master</t>
  </si>
  <si>
    <t>14 - ماجستير هندسة مدنية</t>
  </si>
  <si>
    <t xml:space="preserve">16 - دكتوراة علوم الحاسب  </t>
  </si>
  <si>
    <t>15 - ماجستير هندسة ميكانيكية</t>
  </si>
  <si>
    <t>15 -Mechanical Engineering Master</t>
  </si>
  <si>
    <t>الفنون البصرية والمسرحية</t>
  </si>
  <si>
    <t>نوع المدرسة</t>
  </si>
  <si>
    <t>الجنسية</t>
  </si>
  <si>
    <t>Nationality</t>
  </si>
  <si>
    <t>Type of School</t>
  </si>
  <si>
    <t>إناث</t>
  </si>
  <si>
    <t>Males</t>
  </si>
  <si>
    <t>Females</t>
  </si>
  <si>
    <t>The chapter also contains data related to  students, graduates by specialization and teachers by qualification and nationality in puplic and private universities.</t>
  </si>
  <si>
    <t>The tables in this chapter include data on number of students, schools  and grades in  public and private education. They also reflect data on specialized schools, illiteracy eradication centers, night education as well as Qataris on scholarships internally and abroad.</t>
  </si>
  <si>
    <t>جدول (61)</t>
  </si>
  <si>
    <t>TABLE (61)</t>
  </si>
  <si>
    <t>جدول (62)</t>
  </si>
  <si>
    <t>TABLE (62)</t>
  </si>
  <si>
    <t>جدول (63)</t>
  </si>
  <si>
    <t>TABLE (63)</t>
  </si>
  <si>
    <t>جدول (64)</t>
  </si>
  <si>
    <t>TABLE (64)</t>
  </si>
  <si>
    <t>جدول (65)</t>
  </si>
  <si>
    <t>TABLE (65)</t>
  </si>
  <si>
    <t>TABLE (66)</t>
  </si>
  <si>
    <t>جدول (67)</t>
  </si>
  <si>
    <t>TABLE (67)</t>
  </si>
  <si>
    <t>TABLE (68)</t>
  </si>
  <si>
    <t>جدول (69)</t>
  </si>
  <si>
    <t>TABLE (69)</t>
  </si>
  <si>
    <t>جدول (70)</t>
  </si>
  <si>
    <t>TABLE (70)</t>
  </si>
  <si>
    <t>جدول (71)</t>
  </si>
  <si>
    <t>TABLE (71)</t>
  </si>
  <si>
    <t>TABLE (72)</t>
  </si>
  <si>
    <t>جدول (72)</t>
  </si>
  <si>
    <t>جدول (73)</t>
  </si>
  <si>
    <t>TABLE (73)</t>
  </si>
  <si>
    <t>جدول (74)</t>
  </si>
  <si>
    <t>TABLE (74)</t>
  </si>
  <si>
    <t>TABLE (75)</t>
  </si>
  <si>
    <t>جدول (75)</t>
  </si>
  <si>
    <t>TABLE (76)</t>
  </si>
  <si>
    <t>جدول (77)</t>
  </si>
  <si>
    <t>TABLE (77)</t>
  </si>
  <si>
    <t>جدول (78)</t>
  </si>
  <si>
    <t>TABLE (78)</t>
  </si>
  <si>
    <t>TABLE (79)</t>
  </si>
  <si>
    <t>جدول (79)</t>
  </si>
  <si>
    <t>TABLE (80)</t>
  </si>
  <si>
    <t>جدول (81)</t>
  </si>
  <si>
    <t>TABLE (81)</t>
  </si>
  <si>
    <t>TABLE (82)</t>
  </si>
  <si>
    <t>جدول (82)</t>
  </si>
  <si>
    <t>TABLE (83)</t>
  </si>
  <si>
    <t>جدول (83)</t>
  </si>
  <si>
    <t>جدول (84)</t>
  </si>
  <si>
    <t>TABLE (84)</t>
  </si>
  <si>
    <t>TABLE (85)</t>
  </si>
  <si>
    <t>جدول (85)</t>
  </si>
  <si>
    <t>جدول (86)</t>
  </si>
  <si>
    <t>TABLE (86)</t>
  </si>
  <si>
    <t>TABLE (88)</t>
  </si>
  <si>
    <t>جدول (88)</t>
  </si>
  <si>
    <t>جدول (89)</t>
  </si>
  <si>
    <t>TABLE (89)</t>
  </si>
  <si>
    <t>TABLE (90)</t>
  </si>
  <si>
    <t>جدول (90)</t>
  </si>
  <si>
    <t>TABLE (91)</t>
  </si>
  <si>
    <t>TABLE (92)</t>
  </si>
  <si>
    <t>جدول (92)</t>
  </si>
  <si>
    <t>TABLE (93)</t>
  </si>
  <si>
    <t>جدول (93)</t>
  </si>
  <si>
    <t>جدول (94)</t>
  </si>
  <si>
    <t>TABLE (94)</t>
  </si>
  <si>
    <t>9   -  السياسات والتخطيط والتنمية</t>
  </si>
  <si>
    <t>17 - دكتوراة هندسة مدنية</t>
  </si>
  <si>
    <t>4 - Management Information System</t>
  </si>
  <si>
    <t>5   -  دراسات مالية ومصرفية</t>
  </si>
  <si>
    <t>5  - Finance and Bankng studies</t>
  </si>
  <si>
    <t>6 -  Master in Buissness Mangement</t>
  </si>
  <si>
    <t>7   -  ماجستير محاسبة</t>
  </si>
  <si>
    <t>7 -  Accounting Masters</t>
  </si>
  <si>
    <t>كوريا الجنوبية</t>
  </si>
  <si>
    <t>ماليزيا</t>
  </si>
  <si>
    <t>بيئة</t>
  </si>
  <si>
    <t>Environment</t>
  </si>
  <si>
    <t>المالية والاقتصاد والاستثمار والمحاسبة</t>
  </si>
  <si>
    <t>Finance, Economy,Investment and Accounting</t>
  </si>
  <si>
    <t>علوم المكتبات</t>
  </si>
  <si>
    <t>Library Science</t>
  </si>
  <si>
    <t>Medical</t>
  </si>
  <si>
    <t>Policy, Planning and Statistics</t>
  </si>
  <si>
    <t>Politics - International Affairs - Public Relationship</t>
  </si>
  <si>
    <t>السياسات والتخطيط والاحصاء</t>
  </si>
  <si>
    <t>اسبانيا</t>
  </si>
  <si>
    <t>إناث
F</t>
  </si>
  <si>
    <t>إناث قطريات  Qatari females</t>
  </si>
  <si>
    <t>إناث غير قطريات  Non-Qatari females</t>
  </si>
  <si>
    <t>Private</t>
  </si>
  <si>
    <t>PRIVATE  SCHOOLS’ TEACHING AND ADMINISTRATIVE  STAFF 
BY  TYPE OF SCHOOL AND GENDER</t>
  </si>
  <si>
    <t xml:space="preserve">Pharmacy </t>
  </si>
  <si>
    <r>
      <t xml:space="preserve">ذكور
</t>
    </r>
    <r>
      <rPr>
        <b/>
        <sz val="8"/>
        <rFont val="Arial"/>
        <family val="2"/>
      </rPr>
      <t>Males</t>
    </r>
  </si>
  <si>
    <r>
      <t xml:space="preserve">إناث
</t>
    </r>
    <r>
      <rPr>
        <b/>
        <sz val="8"/>
        <rFont val="Arial"/>
        <family val="2"/>
      </rPr>
      <t>Females</t>
    </r>
  </si>
  <si>
    <t>Other Arab countries</t>
  </si>
  <si>
    <t>Other countries</t>
  </si>
  <si>
    <t>The rest of the Arab countries</t>
  </si>
  <si>
    <t>B.Sc. Pharmacy</t>
  </si>
  <si>
    <t>1 -  تربية فنية</t>
  </si>
  <si>
    <t>2 -  تربية رياضية</t>
  </si>
  <si>
    <t>4- التعليم الثانوي</t>
  </si>
  <si>
    <t>1 -  Arts Education</t>
  </si>
  <si>
    <t>2 -  Physical Education</t>
  </si>
  <si>
    <t xml:space="preserve">3 - Primary Education  </t>
  </si>
  <si>
    <t>4 - Secondary Education</t>
  </si>
  <si>
    <t>8 - Information</t>
  </si>
  <si>
    <t xml:space="preserve">                  University 
                   Title &amp; Gender
  Nationality</t>
  </si>
  <si>
    <t>جامعة كالجاري الطبية</t>
  </si>
  <si>
    <t>الموفدون الجدد</t>
  </si>
  <si>
    <t>2016/2017</t>
  </si>
  <si>
    <t>التربية الخاصة</t>
  </si>
  <si>
    <t>Primary Education</t>
  </si>
  <si>
    <t>Special Education</t>
  </si>
  <si>
    <t>Masters</t>
  </si>
  <si>
    <t>العلوم الحيوية الطبية</t>
  </si>
  <si>
    <t>العلوم البيئية</t>
  </si>
  <si>
    <t>دراسات الخليج العربي</t>
  </si>
  <si>
    <t>علم المواد والتكنولوجيا</t>
  </si>
  <si>
    <t>Arabic Language &amp; Literature</t>
  </si>
  <si>
    <t>Biomedical Sciences</t>
  </si>
  <si>
    <t>Environmental Sciences</t>
  </si>
  <si>
    <t>Gulf Studies</t>
  </si>
  <si>
    <t>محاسبة</t>
  </si>
  <si>
    <t>Accounting</t>
  </si>
  <si>
    <t>Business Administration</t>
  </si>
  <si>
    <t>مناهج الدراسة في التعليم والتقييم</t>
  </si>
  <si>
    <t>القيادة التربوية</t>
  </si>
  <si>
    <t>Curriculum,Instruc. &amp; Assessm.</t>
  </si>
  <si>
    <t>Education Leadership</t>
  </si>
  <si>
    <t>الهندسة المدنية</t>
  </si>
  <si>
    <t>الحوسبة</t>
  </si>
  <si>
    <t>الهندسة الكهربائية</t>
  </si>
  <si>
    <t>الهندسة البيئية</t>
  </si>
  <si>
    <t>الهندسة الميكانيكية</t>
  </si>
  <si>
    <t>التخطيط و التصميم العمراني</t>
  </si>
  <si>
    <t>Civil Engineering</t>
  </si>
  <si>
    <t>Computing</t>
  </si>
  <si>
    <t>Electrical Engineering</t>
  </si>
  <si>
    <t>Engineering Management</t>
  </si>
  <si>
    <t>Environmental Engineering</t>
  </si>
  <si>
    <t>Mechanical Engineering</t>
  </si>
  <si>
    <t>Urban Planning and Design</t>
  </si>
  <si>
    <t>الصحة العامة</t>
  </si>
  <si>
    <t>Public Health</t>
  </si>
  <si>
    <t>القانون الخاص</t>
  </si>
  <si>
    <t>القانون العام</t>
  </si>
  <si>
    <t>Private Law</t>
  </si>
  <si>
    <t>Public Law</t>
  </si>
  <si>
    <t>الصيدلة</t>
  </si>
  <si>
    <t>Pharmacy</t>
  </si>
  <si>
    <t>الفقه وأصول الفقه</t>
  </si>
  <si>
    <t>التفسير وعلوم القرآن</t>
  </si>
  <si>
    <t>Doctorate</t>
  </si>
  <si>
    <t>العلوم البيولوجية و البيئة</t>
  </si>
  <si>
    <t>B.Sc Health Sciences</t>
  </si>
  <si>
    <t>10   - علم النفس</t>
  </si>
  <si>
    <t>11   -  كيمياء</t>
  </si>
  <si>
    <t>12   - بيولوجيا</t>
  </si>
  <si>
    <t>14 -  صحة عامة</t>
  </si>
  <si>
    <t>15 - علوم الغذاء والتغذية</t>
  </si>
  <si>
    <t>16 - الإحصاء</t>
  </si>
  <si>
    <t>17 - العلوم البيئية</t>
  </si>
  <si>
    <t>18 - علوم الرياضة</t>
  </si>
  <si>
    <t>20 - ماجستير علوم حيوية طبية</t>
  </si>
  <si>
    <t>21 - ماجستير علوم حيوية</t>
  </si>
  <si>
    <t xml:space="preserve">22 - ماجستير دراسات الخليج العربي </t>
  </si>
  <si>
    <t xml:space="preserve">23 - ماجستير اللغة العربية وآدابها </t>
  </si>
  <si>
    <t>24 - ماجستير تكنولوجيا علم المادة</t>
  </si>
  <si>
    <t>10 -  Psychology</t>
  </si>
  <si>
    <t>11   -  Chemistry</t>
  </si>
  <si>
    <t>12   -  Biology</t>
  </si>
  <si>
    <t>13  -  Biomedical Sciences</t>
  </si>
  <si>
    <t>14- Public Health</t>
  </si>
  <si>
    <t>15 - Food Seience</t>
  </si>
  <si>
    <t>16 - Staistics</t>
  </si>
  <si>
    <t>17 -Enviromental Sciences</t>
  </si>
  <si>
    <t>18 - Sport Science</t>
  </si>
  <si>
    <t>19 -Enviromental Sciences Masters</t>
  </si>
  <si>
    <t>20 - Biomedical Laboratory Sciences Master</t>
  </si>
  <si>
    <t>21 -Master of Biomedical Sciences</t>
  </si>
  <si>
    <t>22 -Gulf Studies Master</t>
  </si>
  <si>
    <t>23 -Arabic Language &amp; Literature Master</t>
  </si>
  <si>
    <t>4- دعوة</t>
  </si>
  <si>
    <t>4- Dawa</t>
  </si>
  <si>
    <t>6 - Master of Quranic Sciences and Exegesis</t>
  </si>
  <si>
    <t>2 -  ماجستير القانون العام</t>
  </si>
  <si>
    <t>3 - ماجستير القانون الخاص</t>
  </si>
  <si>
    <t>2 -Masters Public Law</t>
  </si>
  <si>
    <t>3 -Masters Private Law</t>
  </si>
  <si>
    <t>18 - دكتوراة في التخطيط العمراني</t>
  </si>
  <si>
    <t>3   -  اقتصاد / وتسويق</t>
  </si>
  <si>
    <t>3   -  Economics / Marketing</t>
  </si>
  <si>
    <t>كلية العلوم الصحية</t>
  </si>
  <si>
    <t>1 - العلوم الحيوية الطبية</t>
  </si>
  <si>
    <t>2 - التغذية البشرية</t>
  </si>
  <si>
    <t>3 - الصحة العامة</t>
  </si>
  <si>
    <t>1 - Biomedical Sciences</t>
  </si>
  <si>
    <t>2 - Human Nutrition</t>
  </si>
  <si>
    <t>4 - ماجستر العلوم الحيوية الطبية</t>
  </si>
  <si>
    <t>5 - ماجستير الصحة العامة</t>
  </si>
  <si>
    <t>مجتمع</t>
  </si>
  <si>
    <t>راس لفان</t>
  </si>
  <si>
    <t>Liberal Arts and Sciences , General Studies</t>
  </si>
  <si>
    <t>طب</t>
  </si>
  <si>
    <t>الاقتصاد والمحاسبة</t>
  </si>
  <si>
    <t>كلية المجتمع</t>
  </si>
  <si>
    <t>معهد الدوحه</t>
  </si>
  <si>
    <t>حمد بن خليفة</t>
  </si>
  <si>
    <t>كارينجي</t>
  </si>
  <si>
    <t>بندن</t>
  </si>
  <si>
    <t>جورج</t>
  </si>
  <si>
    <t>نورث</t>
  </si>
  <si>
    <t>وايل</t>
  </si>
  <si>
    <t>لاتنسى توضع التأسيس</t>
  </si>
  <si>
    <t>- Public and private universities.</t>
  </si>
  <si>
    <t xml:space="preserve">الطلاب والمدارس والصفوف والمدرسون  
حسب المرحلة التعليمية ونوع المدرسة </t>
  </si>
  <si>
    <t>STUDENTS, SCHOOLS, GRADES AND TEACHERS
BY LEVEL OF EDUCATION AND SCHOOL TYPE</t>
  </si>
  <si>
    <t xml:space="preserve"> Girls Schools</t>
  </si>
  <si>
    <t xml:space="preserve"> Boys Schools</t>
  </si>
  <si>
    <t xml:space="preserve">                 السنة الدراسية  
                        والنوع
  المرحلة التعليمية </t>
  </si>
  <si>
    <t>(1) Includes nurseries.</t>
  </si>
  <si>
    <t>(1) تشمل الحضانات.</t>
  </si>
  <si>
    <t xml:space="preserve"> Secondary Specialized</t>
  </si>
  <si>
    <t xml:space="preserve">             نوع التعليم
المرحلة
 التعليمية والنوع</t>
  </si>
  <si>
    <t xml:space="preserve">الطلاب والمدرسون حسب المرحلة التعليمية والنوع ونوع التعليم </t>
  </si>
  <si>
    <t xml:space="preserve">            Education Type
 Educational
 Level &amp; Gender</t>
  </si>
  <si>
    <t xml:space="preserve">STUDENTS AND TEACHERS BY LEVEL OF EDUCATION, GENDER AND TYPE OF EDUCATION  </t>
  </si>
  <si>
    <t xml:space="preserve">               نوع التعليم 
                 والجنسية
المرحلة 
التعليمية والنوع</t>
  </si>
  <si>
    <r>
      <t>Pre-primary</t>
    </r>
    <r>
      <rPr>
        <b/>
        <vertAlign val="superscript"/>
        <sz val="11"/>
        <rFont val="Arial"/>
        <family val="2"/>
      </rPr>
      <t>(1)</t>
    </r>
  </si>
  <si>
    <t xml:space="preserve">STUDENTS BY LEVEL OF EDUCATION, GENDER, TYPE OF EDUCATION AND NATIONALITY </t>
  </si>
  <si>
    <t xml:space="preserve">الطلاب حسب المرحلة التعليمية والنوع ونوع التعليم والجنسية </t>
  </si>
  <si>
    <r>
      <t>Pre-primary</t>
    </r>
    <r>
      <rPr>
        <b/>
        <vertAlign val="superscript"/>
        <sz val="11"/>
        <rFont val="Arial"/>
        <family val="2"/>
      </rPr>
      <t>(2)</t>
    </r>
  </si>
  <si>
    <r>
      <t>Private Schools</t>
    </r>
    <r>
      <rPr>
        <b/>
        <vertAlign val="superscript"/>
        <sz val="10"/>
        <rFont val="Arial"/>
        <family val="2"/>
      </rPr>
      <t>(1)</t>
    </r>
  </si>
  <si>
    <t>(1) Include Qatar Foundation schools.</t>
  </si>
  <si>
    <t>(2) Include nurseries.</t>
  </si>
  <si>
    <t>(1) تشمل مدارس مؤسسة قطر.</t>
  </si>
  <si>
    <t>(2) تشمل الحضانات.</t>
  </si>
  <si>
    <r>
      <t>رياض الأطفال</t>
    </r>
    <r>
      <rPr>
        <b/>
        <vertAlign val="superscript"/>
        <sz val="12"/>
        <rFont val="Arial"/>
        <family val="2"/>
      </rPr>
      <t>(2)</t>
    </r>
  </si>
  <si>
    <t>الطلاب حسب المرحلة التعليمية والصف ونوع التعليم والجنسية والنوع</t>
  </si>
  <si>
    <t>STUDENTS BY LEVEL OF EDUCATION, GRADE, TYPE OF EDUCATION, NATIONALITY AND GENDER</t>
  </si>
  <si>
    <t>Secondary Specialized</t>
  </si>
  <si>
    <t>-</t>
  </si>
  <si>
    <t>(2)  تشمل الحضانات.</t>
  </si>
  <si>
    <t xml:space="preserve"> الثانوية التخصصية</t>
  </si>
  <si>
    <t>الثانوية</t>
  </si>
  <si>
    <t xml:space="preserve"> Secondary</t>
  </si>
  <si>
    <r>
      <t>STUDENTS BY AGE, LEVEL OF EDUCATION (PUBLIC AND PRIVATE</t>
    </r>
    <r>
      <rPr>
        <b/>
        <vertAlign val="superscript"/>
        <sz val="12"/>
        <rFont val="Arial"/>
        <family val="2"/>
      </rPr>
      <t>(1)</t>
    </r>
    <r>
      <rPr>
        <b/>
        <sz val="12"/>
        <rFont val="Arial"/>
        <family val="2"/>
      </rPr>
      <t xml:space="preserve">) AND GENDER </t>
    </r>
  </si>
  <si>
    <t xml:space="preserve">المرحلة التعليمية </t>
  </si>
  <si>
    <t>الصف</t>
  </si>
  <si>
    <t xml:space="preserve">Education Level </t>
  </si>
  <si>
    <r>
      <t xml:space="preserve">مسجل
</t>
    </r>
    <r>
      <rPr>
        <b/>
        <sz val="8"/>
        <rFont val="Arial"/>
        <family val="2"/>
      </rPr>
      <t>Registered</t>
    </r>
  </si>
  <si>
    <t xml:space="preserve">(1) تشمل مدارس مؤسسة قطر. </t>
  </si>
  <si>
    <t>الطلاب الناجحون حسب المرحلة التعليمية والصف ونوع التعليم والنوع</t>
  </si>
  <si>
    <t>PASSED STUDENTS BY LEVEL OF EDUCATION, GRADE, TYPE OF EDUCATION AND GENDER</t>
  </si>
  <si>
    <r>
      <t xml:space="preserve">الطلاب
</t>
    </r>
    <r>
      <rPr>
        <b/>
        <sz val="8"/>
        <rFont val="Arial"/>
        <family val="2"/>
      </rPr>
      <t>Students</t>
    </r>
  </si>
  <si>
    <r>
      <t xml:space="preserve">ذكور 
</t>
    </r>
    <r>
      <rPr>
        <b/>
        <sz val="8"/>
        <rFont val="Arial"/>
        <family val="2"/>
      </rPr>
      <t>Males</t>
    </r>
  </si>
  <si>
    <r>
      <t xml:space="preserve">المدارس
</t>
    </r>
    <r>
      <rPr>
        <b/>
        <sz val="8"/>
        <rFont val="Arial"/>
        <family val="2"/>
      </rPr>
      <t>Schools</t>
    </r>
  </si>
  <si>
    <r>
      <t xml:space="preserve">الفصول
</t>
    </r>
    <r>
      <rPr>
        <b/>
        <sz val="8"/>
        <rFont val="Arial"/>
        <family val="2"/>
      </rPr>
      <t>Classrooms</t>
    </r>
  </si>
  <si>
    <t>بنين</t>
  </si>
  <si>
    <t>بنات</t>
  </si>
  <si>
    <t>المرحلة التعليمية</t>
  </si>
  <si>
    <t>Education Level</t>
  </si>
  <si>
    <t>Gender of School</t>
  </si>
  <si>
    <r>
      <t xml:space="preserve">المدرسون
</t>
    </r>
    <r>
      <rPr>
        <b/>
        <sz val="8"/>
        <rFont val="Arial"/>
        <family val="2"/>
      </rPr>
      <t>Teachers</t>
    </r>
  </si>
  <si>
    <t>Secondary</t>
  </si>
  <si>
    <t>STUDENTS AND PUBLIC SCHOOLS BY MUNICIPALITY, LEVEL OF EDUCATION AND GENDER</t>
  </si>
  <si>
    <t>الطلاب والمدارس الحكومية حسب البلدية والمرحلة التعليمية والنوع</t>
  </si>
  <si>
    <t xml:space="preserve">                      الجنسية والنوع 
المرحلة التعليمية</t>
  </si>
  <si>
    <t xml:space="preserve">                          السنة 
  نوع المدرسة  والنوع  </t>
  </si>
  <si>
    <t xml:space="preserve">                                          Year
  Type of
 School &amp; Gender</t>
  </si>
  <si>
    <t>(1) المدارس العربية : مدارس  تتبع المعايير الوطنية لدولة قطر.</t>
  </si>
  <si>
    <t>(1) Arab schools: schools that follow the national standards of Qatar.</t>
  </si>
  <si>
    <t>(2) Foreign schools: schools that follow the standards of their own or their countries.</t>
  </si>
  <si>
    <t xml:space="preserve">الطلاب في المدارس الخاصة حسب المرحلة التعليمية والجنسية والنوع </t>
  </si>
  <si>
    <t xml:space="preserve">STUDENTS IN PRIVATE SCHOOLS BY LEVEL OF EDUCATION, NATIONALITY AND GENDER  </t>
  </si>
  <si>
    <t xml:space="preserve">                                  السنة 
نوع المدرسة والنوع</t>
  </si>
  <si>
    <t xml:space="preserve">                                                   Year
  Type of School &amp; Gender </t>
  </si>
  <si>
    <t xml:space="preserve">الهيئة التدريسية والإدارية في المدارس الخاصة حسب المرحلة التعليمية والجنسية والنوع </t>
  </si>
  <si>
    <t xml:space="preserve">PRIVATE  SCHOOLS’ TEACHING AND ADMINISTRATIVE  STAFF BY  LEVEL OF EDUCATION,
 NATIONALITY AND  GENDER 
</t>
  </si>
  <si>
    <t xml:space="preserve">                                                  Year
 Education Level  &amp; Gender</t>
  </si>
  <si>
    <t xml:space="preserve">                               السنة 
المرحلة التعليمية والنوع</t>
  </si>
  <si>
    <r>
      <t>إناث</t>
    </r>
    <r>
      <rPr>
        <b/>
        <sz val="8"/>
        <rFont val="Arial"/>
        <family val="2"/>
      </rPr>
      <t xml:space="preserve">
Females</t>
    </r>
  </si>
  <si>
    <t xml:space="preserve">                            الجنسية والنوع
 المرحلة التعليمية  والصف</t>
  </si>
  <si>
    <r>
      <t>الدارسون</t>
    </r>
    <r>
      <rPr>
        <b/>
        <vertAlign val="superscript"/>
        <sz val="16"/>
        <rFont val="Arial"/>
        <family val="2"/>
      </rPr>
      <t>(1)</t>
    </r>
    <r>
      <rPr>
        <b/>
        <sz val="16"/>
        <rFont val="Arial"/>
        <family val="2"/>
      </rPr>
      <t xml:space="preserve"> في المدارس الليلية ومراكز محو الأمية حسب المرحلة التعليمية والصف والجنسية والنوع</t>
    </r>
  </si>
  <si>
    <r>
      <t>PERSONS</t>
    </r>
    <r>
      <rPr>
        <b/>
        <vertAlign val="superscript"/>
        <sz val="12"/>
        <rFont val="Arial"/>
        <family val="2"/>
      </rPr>
      <t>(1)</t>
    </r>
    <r>
      <rPr>
        <b/>
        <sz val="12"/>
        <rFont val="Arial"/>
        <family val="2"/>
      </rPr>
      <t xml:space="preserve"> ATTENDING NIGHT SCHOOLS AND ILLITERACY ERADICATION
CENTERS BY LEVEL OF EDUCATION, GRADE, NATIONALITY AND GENDER  </t>
    </r>
  </si>
  <si>
    <t>(1) الطلاب المسجلين في مراكز تعليم الكبار والذين حضروا المقررات كاملة.</t>
  </si>
  <si>
    <t>(2) الطلاب المسجلين في مراكز تعليم الكبار ودرسوا في منازلهم.</t>
  </si>
  <si>
    <t>(1) Students enrolled in adult education centers who attended full courses.</t>
  </si>
  <si>
    <t>الناجحون في الشهادة الثانوية العامة بالمدارس المسائية والمنازل حسب الجنسية والنوع</t>
  </si>
  <si>
    <t>SUCCESSFUL STUDENTS IN SECONDARY SCHOOL CERTIFICATE
 (FORM EVENING SCHOOLS AND HOMES) BY NATIONALITY AND GENDER</t>
  </si>
  <si>
    <t>جدول (76)</t>
  </si>
  <si>
    <t>Administration &amp; Economics</t>
  </si>
  <si>
    <r>
      <t>طلاب الكليات والجامعات الحكومية</t>
    </r>
    <r>
      <rPr>
        <b/>
        <vertAlign val="superscript"/>
        <sz val="16"/>
        <rFont val="Arial"/>
        <family val="2"/>
      </rPr>
      <t>(1)</t>
    </r>
    <r>
      <rPr>
        <b/>
        <sz val="16"/>
        <rFont val="Arial"/>
        <family val="2"/>
      </rPr>
      <t xml:space="preserve"> حسب الجنسية والنوع</t>
    </r>
  </si>
  <si>
    <r>
      <t>STUDENTS OF PUBLIC</t>
    </r>
    <r>
      <rPr>
        <b/>
        <vertAlign val="superscript"/>
        <sz val="12"/>
        <rFont val="Arial"/>
        <family val="2"/>
      </rPr>
      <t>(1)</t>
    </r>
    <r>
      <rPr>
        <b/>
        <sz val="12"/>
        <rFont val="Arial"/>
        <family val="2"/>
      </rPr>
      <t xml:space="preserve"> COLLEGES AND UNIVERSITIES  
BY NATIONALITY AND GENDER  </t>
    </r>
  </si>
  <si>
    <t>جدول (80)</t>
  </si>
  <si>
    <t xml:space="preserve">خريجو الجامعات والكليات الحكومية حسب الدرجة العلمية والجنسية والنوع </t>
  </si>
  <si>
    <t xml:space="preserve">GRADUATES OF PUBLIC COLLEGES AND UNIVERSITIES  BY  ACADEMIC DEGREE,
 NATIONALITY AND GENDER 
</t>
  </si>
  <si>
    <t xml:space="preserve"> 1- صيدلة</t>
  </si>
  <si>
    <t>5 - Masters in Public Health</t>
  </si>
  <si>
    <t>4 - Masters in Biomedical Sciences</t>
  </si>
  <si>
    <t>3 - Public Health</t>
  </si>
  <si>
    <t>1 - Pharmacy</t>
  </si>
  <si>
    <t>3 - Pharmacy Master</t>
  </si>
  <si>
    <t>Non-Qataris</t>
  </si>
  <si>
    <t>17 -PhD in Civil Engineering</t>
  </si>
  <si>
    <t>16 -PhD in Computer Science</t>
  </si>
  <si>
    <t>24 -Material Sciences and Technology Masters</t>
  </si>
  <si>
    <t>9-  Policy, Planning and Dev.</t>
  </si>
  <si>
    <t xml:space="preserve">خريجو الكليات والجامعات الحكومية حسب الكلية ونوع التخصص والجنسية </t>
  </si>
  <si>
    <r>
      <t>هيئة التدريس بالكليات والجامعات الحكومية</t>
    </r>
    <r>
      <rPr>
        <b/>
        <vertAlign val="superscript"/>
        <sz val="16"/>
        <rFont val="Arial"/>
        <family val="2"/>
      </rPr>
      <t>(1)</t>
    </r>
    <r>
      <rPr>
        <b/>
        <sz val="16"/>
        <rFont val="Arial"/>
        <family val="2"/>
      </rPr>
      <t xml:space="preserve">حسب اللقب الجامعي والجنسية </t>
    </r>
  </si>
  <si>
    <t>Top Admnistration</t>
  </si>
  <si>
    <t>Assistant Prof.</t>
  </si>
  <si>
    <t>Associate Prof.</t>
  </si>
  <si>
    <t>أستاذ مشارك</t>
  </si>
  <si>
    <r>
      <t>هيئة التدريس</t>
    </r>
    <r>
      <rPr>
        <b/>
        <vertAlign val="superscript"/>
        <sz val="16"/>
        <rFont val="Arial"/>
        <family val="2"/>
      </rPr>
      <t xml:space="preserve">(1) </t>
    </r>
    <r>
      <rPr>
        <b/>
        <sz val="16"/>
        <rFont val="Arial"/>
        <family val="2"/>
      </rPr>
      <t>بالكليات والجامعات الحكومية</t>
    </r>
    <r>
      <rPr>
        <b/>
        <vertAlign val="superscript"/>
        <sz val="16"/>
        <rFont val="Arial"/>
        <family val="2"/>
      </rPr>
      <t>(2)</t>
    </r>
    <r>
      <rPr>
        <b/>
        <sz val="16"/>
        <rFont val="Arial"/>
        <family val="2"/>
      </rPr>
      <t xml:space="preserve"> حسب الجنسية واللقب الجامعي والنوع </t>
    </r>
  </si>
  <si>
    <t xml:space="preserve">  الأردن</t>
  </si>
  <si>
    <t xml:space="preserve">         اللقب الجامعي والنوع
  الجنسية </t>
  </si>
  <si>
    <t>الطلاب في الجامعات والكليات الخاصة حسب الجنسية والنوع</t>
  </si>
  <si>
    <t>STUDENTS IN PRIVATE COLLEGES AND UNIVERSITIES BY NATIONALITY AND GENDER</t>
  </si>
  <si>
    <t>الخريجون في الجامعات والكليات الخاصة حسب الجنسية والنوع</t>
  </si>
  <si>
    <t>GRADUATES  IN PRIVATE COLLEGES AND UNIVERSITIES BY NATIONALITY AND GENDER</t>
  </si>
  <si>
    <t>Assistant Professor</t>
  </si>
  <si>
    <t xml:space="preserve">                              الجنسية والنوع
   اللقب الجامعي </t>
  </si>
  <si>
    <t xml:space="preserve">                             Nationality &amp; Gender
  University Title</t>
  </si>
  <si>
    <t xml:space="preserve">                                 Nationality &amp; Gender
  University and Collage</t>
  </si>
  <si>
    <t>TABLE (87)</t>
  </si>
  <si>
    <t>جدول (87)</t>
  </si>
  <si>
    <t xml:space="preserve">إجمالي الموفدين (خارج دولة قطر) حسب بلد الدراسة والدرجة العلمية والنوع </t>
  </si>
  <si>
    <t xml:space="preserve">                                            Scientific Degree                                                       &amp; Gender
 Field of Study</t>
  </si>
  <si>
    <t>Area, Ethnic, Cultural, and Gender Studies</t>
  </si>
  <si>
    <t>Communication, Journalism, and Related Programs</t>
  </si>
  <si>
    <t>الآداب والعلوم الليبرالية، الدراسات العامة</t>
  </si>
  <si>
    <t>إجمالي الموفدين (خارج دولة قطر) حسب مجال الدراسة والدرجه العلمية والنوع</t>
  </si>
  <si>
    <t>TOTAL STUDENTS ON SCHOLARSHIPS (ABROAD) BY FIELD OF STUDY, SCIENTIFIC DEGREE AND GENDER</t>
  </si>
  <si>
    <t xml:space="preserve">                     السنة والنوع
 الدرجه العلمية</t>
  </si>
  <si>
    <t xml:space="preserve"> الموفدون الجدد والخريجون من البعثات (خارج دولة قطر) حسب الدرجة العلمية والنوع</t>
  </si>
  <si>
    <t>الموفدون الجدد
New Scholarships</t>
  </si>
  <si>
    <t>الموفدون الجدد (خارج دولة قطر) حسب بلد الدراسة والنوع</t>
  </si>
  <si>
    <t>NEW STUDENTS ON SCHOLARSHIPS (ABROAD) BY
 COUNTRY OF STUDY AND GENDER</t>
  </si>
  <si>
    <t xml:space="preserve">                         السنة والنوع
   بلد الدراسة</t>
  </si>
  <si>
    <t>NEW STUDENT ON SCHOLARSHIPS AT UNIVERSITIES  
AND COLLEGES INSIDE QATAR BY GENDER</t>
  </si>
  <si>
    <t xml:space="preserve">                                   Year &amp; Gender
 Unversities and Colleges</t>
  </si>
  <si>
    <t>جامعة الدراسات العليا للإدارة</t>
  </si>
  <si>
    <t xml:space="preserve">                          السنة والنوع
 الكلية </t>
  </si>
  <si>
    <t>الثانوية العامة</t>
  </si>
  <si>
    <t xml:space="preserve"> الموفدون الجدد للجامعات والكليات داخل دولة قطر حسب النوع</t>
  </si>
  <si>
    <t xml:space="preserve">                                        Scientific Degree                                                          &amp; Gender
 Field of Study</t>
  </si>
  <si>
    <t>Liberal Arts and Sciences, General Studies</t>
  </si>
  <si>
    <t>Politics, International Affairs and Public Relationship</t>
  </si>
  <si>
    <t>سياسة وشؤون الدولية والعلاقات العامة</t>
  </si>
  <si>
    <t>Politics,International Affairs and Public Relationship</t>
  </si>
  <si>
    <t>سياسة وشؤون دولية وعلاقات عامة</t>
  </si>
  <si>
    <t>Communication,Journalism and Related Programs</t>
  </si>
  <si>
    <t>Finance, Economy, Investment and Accounting</t>
  </si>
  <si>
    <t>GRADUATES ON SCHOLARSHIPS (ABROAD)
BY FIELD OF STUDY AND GENDER</t>
  </si>
  <si>
    <t xml:space="preserve">                               السنة والنوع
 مجال الدراسة</t>
  </si>
  <si>
    <t xml:space="preserve">               الدرجه العلمية والنوع
 مجال الدراسة</t>
  </si>
  <si>
    <t>NEW STUDENTS ON SCHOLARSHIPS (ABROAD) BY FIELD OF STUDY, SCIENTIFIC DEGREE AND GENDER</t>
  </si>
  <si>
    <t>GRADUATES ON SCHOLARSHIPS (ABROAD)  BY FIELD OF STUDY, SCIENTIFIC DEGREE AND GENDER</t>
  </si>
  <si>
    <t xml:space="preserve">                                   Year &amp; Gender
 Field of Study</t>
  </si>
  <si>
    <t>NEW STUDENTS ON SCHOLARSHIPS (ABROAD) BY FIELD 
OF STUDY AND GENDER</t>
  </si>
  <si>
    <t>Civil Engineering, General</t>
  </si>
  <si>
    <t>NEW STUDENTS ON SCHOLARSHIPS AND GRADUATES (ABROAD)
 BY SCIENTIFIC DEGREE AND GENDER</t>
  </si>
  <si>
    <t>الهيئة الإدارية والتدريسية بالجامعات والكليات الخاصة حسب اللقب الجامعي والجنسية والنوع</t>
  </si>
  <si>
    <t>TEACHING AND ADMINISTRATIVE STAFF OF PRIVATE COLLEGES AND UNIVERSITIES 
BY UNIVERSITY TITLE, NATIONALITY AND GENDER</t>
  </si>
  <si>
    <r>
      <t>TEACHERS IN PUBLIC</t>
    </r>
    <r>
      <rPr>
        <b/>
        <vertAlign val="superscript"/>
        <sz val="14"/>
        <rFont val="Arial"/>
        <family val="2"/>
      </rPr>
      <t>(1)</t>
    </r>
    <r>
      <rPr>
        <b/>
        <sz val="12"/>
        <rFont val="Arial"/>
        <family val="2"/>
      </rPr>
      <t xml:space="preserve"> COLLEGES AND UNIVERSITIES BY UNIVERSITY TITLE
AND NATIONALITY</t>
    </r>
  </si>
  <si>
    <t>TOTAL STUDENTS ON SCHOLARSHIPS (ABROAD) BY COUNTRY OF STUDY,
SCIENTIFIC DEGREE AND GENDER</t>
  </si>
  <si>
    <t>(1) لا تشمل الإدارة العليا.</t>
  </si>
  <si>
    <t>Hamad Bin Khalifa University</t>
  </si>
  <si>
    <t>(1) هذه البيانات تشمل فقط الموفدين عن طريق وزارة التعليم والتعليم العالي.</t>
  </si>
  <si>
    <t>(1) This data covers only student on scholarships by Ministry of Education and Higher Education.</t>
  </si>
  <si>
    <t>Qatar University</t>
  </si>
  <si>
    <t>Carneige Mellon University</t>
  </si>
  <si>
    <t>Georgetown University</t>
  </si>
  <si>
    <t>Texas A&amp;m University</t>
  </si>
  <si>
    <t>Weill Cornell Medical College</t>
  </si>
  <si>
    <t>Calgary University Qatar</t>
  </si>
  <si>
    <t>North Western University in Qatar</t>
  </si>
  <si>
    <t>College of the North Atlantic</t>
  </si>
  <si>
    <t>الخريجون من البعثات (خارج دولة قطر) حسب مجال الدراسة والدرجة العلمية والنوع</t>
  </si>
  <si>
    <t>Community College of Qatar</t>
  </si>
  <si>
    <t>جامعة لندن، قطر</t>
  </si>
  <si>
    <t>University College London, Qatar</t>
  </si>
  <si>
    <t>Family and Consumer Sciences/ Human Sciences</t>
  </si>
  <si>
    <t>Liberal Art and Science, General Studies and Humanities</t>
  </si>
  <si>
    <t>جدول (91)</t>
  </si>
  <si>
    <t xml:space="preserve">Business Adminstration and Management </t>
  </si>
  <si>
    <t xml:space="preserve">                        Year &amp; Gender
 Scientific Degree</t>
  </si>
  <si>
    <t xml:space="preserve">                               Nationality &amp; Gender
  Universities and Collages</t>
  </si>
  <si>
    <t>Calgary University in Qtatar</t>
  </si>
  <si>
    <t xml:space="preserve">جامعة كالجاري الطبية </t>
  </si>
  <si>
    <t xml:space="preserve">                   Nationality &amp; Gender
 Education Level </t>
  </si>
  <si>
    <r>
      <t xml:space="preserve">  مدارس عربية</t>
    </r>
    <r>
      <rPr>
        <b/>
        <vertAlign val="superscript"/>
        <sz val="12"/>
        <rFont val="Arial"/>
        <family val="2"/>
      </rPr>
      <t>(1)</t>
    </r>
  </si>
  <si>
    <r>
      <t xml:space="preserve">  مدارس أجنبية</t>
    </r>
    <r>
      <rPr>
        <b/>
        <vertAlign val="superscript"/>
        <sz val="12"/>
        <rFont val="Arial"/>
        <family val="2"/>
      </rPr>
      <t>(2)</t>
    </r>
  </si>
  <si>
    <t xml:space="preserve">PUBLIC SCHOOLS’ TEACHING AND ADMINISTRATIVE STAFF BY LEVEL OF EDUCATION,
 NATIONALITY, AND GENDER </t>
  </si>
  <si>
    <t xml:space="preserve">                       Educational Level
                                   Gender
   Municipality </t>
  </si>
  <si>
    <t xml:space="preserve">                  المرحلة التعليمية
                         والنوع
  العمر</t>
  </si>
  <si>
    <t xml:space="preserve">                          Educational Level
                                      &amp; Gender
    Age </t>
  </si>
  <si>
    <t xml:space="preserve">                             School Type
Education Level</t>
  </si>
  <si>
    <t xml:space="preserve">                        نوع المدرسة
المرحلة التعليمية</t>
  </si>
  <si>
    <r>
      <t>الطلاب حسب العمر والمرحلة التعليمية (حكومي وخاص</t>
    </r>
    <r>
      <rPr>
        <b/>
        <vertAlign val="superscript"/>
        <sz val="12"/>
        <rFont val="Arial"/>
        <family val="2"/>
      </rPr>
      <t>(1)</t>
    </r>
    <r>
      <rPr>
        <b/>
        <sz val="16"/>
        <rFont val="Arial"/>
        <family val="2"/>
      </rPr>
      <t>) والنوع</t>
    </r>
  </si>
  <si>
    <t xml:space="preserve">                                Year &amp; Gender
 College </t>
  </si>
  <si>
    <t>GRADUATES OF PUBLIC COLLEGES AND UNIVERSITIES BY COLLEGE,
 TYPE OF SPECIALIZATION AND NATIONALITY</t>
  </si>
  <si>
    <t>+</t>
  </si>
  <si>
    <t>.</t>
  </si>
  <si>
    <t>Boys</t>
  </si>
  <si>
    <t>Girls</t>
  </si>
  <si>
    <t xml:space="preserve">  Others Countries</t>
  </si>
  <si>
    <t>Administrative Staff</t>
  </si>
  <si>
    <t>Master</t>
  </si>
  <si>
    <t>Bachelor</t>
  </si>
  <si>
    <t>Associate</t>
  </si>
  <si>
    <t>Faculty of Education</t>
  </si>
  <si>
    <t xml:space="preserve"> Faculty of Science &amp; Art</t>
  </si>
  <si>
    <t xml:space="preserve"> Faculty of Sharia</t>
  </si>
  <si>
    <t>Faculty of  Law</t>
  </si>
  <si>
    <t xml:space="preserve"> Faculty of Engineering</t>
  </si>
  <si>
    <t xml:space="preserve"> Faculty of Admin &amp; Economics</t>
  </si>
  <si>
    <t xml:space="preserve"> Faculty of  Health Sciences</t>
  </si>
  <si>
    <t xml:space="preserve"> Faculty of Pharmacy</t>
  </si>
  <si>
    <t>2017/2018</t>
  </si>
  <si>
    <t>سويسرا</t>
  </si>
  <si>
    <t>ايرلندا</t>
  </si>
  <si>
    <t>تركيا</t>
  </si>
  <si>
    <t>المجر</t>
  </si>
  <si>
    <t>صيدلة</t>
  </si>
  <si>
    <t>معهد الدوحه للدراسات العليا</t>
  </si>
  <si>
    <t>Doha Institute of Graduate Studies</t>
  </si>
  <si>
    <t>كلية ستندن قطر</t>
  </si>
  <si>
    <t>Stenden university Qatar</t>
  </si>
  <si>
    <t>Applied Statistics</t>
  </si>
  <si>
    <t>تسويق</t>
  </si>
  <si>
    <t>Marketing</t>
  </si>
  <si>
    <t>25 - ماجستير علوم تطبيقية</t>
  </si>
  <si>
    <t>19 -دكتوراة الهندسة الكيميائية</t>
  </si>
  <si>
    <t>20 - دكتوراة الهندسة الكهربائية</t>
  </si>
  <si>
    <t>19 - PhD Chemical Engineering</t>
  </si>
  <si>
    <t>20 - PhD Electrical Engineering</t>
  </si>
  <si>
    <t>21 - PhD Engineering Management</t>
  </si>
  <si>
    <t>8   -  ماجستير تسويق</t>
  </si>
  <si>
    <t>8 -  Marketing Masters</t>
  </si>
  <si>
    <t>Ras Laffan Emergency and Safety College</t>
  </si>
  <si>
    <t>كلية التاسيس الجامعي</t>
  </si>
  <si>
    <t>ابروداين</t>
  </si>
  <si>
    <t>Doha Institute for Graduate Studies</t>
  </si>
  <si>
    <r>
      <t>جامعات المدينة التعليمية</t>
    </r>
    <r>
      <rPr>
        <b/>
        <vertAlign val="superscript"/>
        <sz val="12"/>
        <rFont val="Arial"/>
        <family val="2"/>
      </rPr>
      <t>(1)</t>
    </r>
  </si>
  <si>
    <r>
      <rPr>
        <b/>
        <sz val="8"/>
        <rFont val="Arial"/>
        <family val="2"/>
      </rPr>
      <t xml:space="preserve"> and Education City Universities</t>
    </r>
    <r>
      <rPr>
        <b/>
        <vertAlign val="superscript"/>
        <sz val="11"/>
        <rFont val="Arial"/>
        <family val="2"/>
      </rPr>
      <t>(1)</t>
    </r>
  </si>
  <si>
    <t>مختلط</t>
  </si>
  <si>
    <t>Mixed</t>
  </si>
  <si>
    <t>الطلاب والمدرسون في المدارس الحكومية (بنين، بنات ، مختلط) حسب المرحلة التعليمية</t>
  </si>
  <si>
    <t>STUDENTS AND TEACHERS IN PUBLIC SCHOOLS (BOYS, GIRLS, MIXED)  BY LEVEL OF EDUCATION</t>
  </si>
  <si>
    <t>وايل كورنيل</t>
  </si>
  <si>
    <t>مجموع خاص</t>
  </si>
  <si>
    <r>
      <t>الطلاب في المدارس والجامعات الحكومية</t>
    </r>
    <r>
      <rPr>
        <b/>
        <vertAlign val="superscript"/>
        <sz val="16"/>
        <rFont val="Arial"/>
        <family val="2"/>
      </rPr>
      <t xml:space="preserve"> </t>
    </r>
    <r>
      <rPr>
        <b/>
        <sz val="16"/>
        <rFont val="Arial"/>
        <family val="2"/>
      </rPr>
      <t>والخاصة</t>
    </r>
    <r>
      <rPr>
        <b/>
        <vertAlign val="superscript"/>
        <sz val="16"/>
        <rFont val="Arial"/>
        <family val="2"/>
      </rPr>
      <t>(1)</t>
    </r>
    <r>
      <rPr>
        <b/>
        <sz val="16"/>
        <rFont val="Arial"/>
        <family val="2"/>
      </rPr>
      <t xml:space="preserve"> حسب المراحل التعليمية والنوع </t>
    </r>
  </si>
  <si>
    <t>- Ministry of Education and Higher Education.</t>
  </si>
  <si>
    <t xml:space="preserve">والجداول التي يحتويها هذا الفصل تتضمن بيانات عن عدد الطلاب والمدارس والشعب في مختلف المراحل الدراسية  الحكومية والخاصة، كما تعكس بيانات عن المدراس التخصصية ومراكز محو الأمية والمدارس الليلية والمبتعثين القطريين للدراسة بالداخل والخارج. </t>
  </si>
  <si>
    <t>كما يتناول الفصل  بيانات عن الجامعات الحكومية والخاصة من حيث عدد الطلاب والخريجين حسب تخصصاتهم والهيئة التدريسية حسب مؤهلاتها وجنسياتها.</t>
  </si>
  <si>
    <t>- مؤسسة قطر للتربية والثقافة والعلوم وتنمية المجتمع.</t>
  </si>
  <si>
    <t xml:space="preserve"> الإبتدائية</t>
  </si>
  <si>
    <r>
      <t xml:space="preserve"> Pre-primary</t>
    </r>
    <r>
      <rPr>
        <b/>
        <vertAlign val="superscript"/>
        <sz val="11"/>
        <rFont val="Arial"/>
        <family val="2"/>
      </rPr>
      <t>(2)</t>
    </r>
  </si>
  <si>
    <t>غير قطريون</t>
  </si>
  <si>
    <t>قطريون</t>
  </si>
  <si>
    <t>غير قطريين</t>
  </si>
  <si>
    <t>الإبتدائية</t>
  </si>
  <si>
    <t xml:space="preserve">غير قطريين
</t>
  </si>
  <si>
    <t xml:space="preserve"> Non-Qataris</t>
  </si>
  <si>
    <r>
      <t xml:space="preserve"> قطريون </t>
    </r>
    <r>
      <rPr>
        <b/>
        <sz val="8"/>
        <rFont val="Arial"/>
        <family val="2"/>
      </rPr>
      <t>Qataris</t>
    </r>
  </si>
  <si>
    <r>
      <t xml:space="preserve">غير قطريين </t>
    </r>
    <r>
      <rPr>
        <b/>
        <sz val="8"/>
        <rFont val="Arial"/>
        <family val="2"/>
      </rPr>
      <t>Non-Qataris</t>
    </r>
  </si>
  <si>
    <r>
      <t xml:space="preserve">قطريون </t>
    </r>
    <r>
      <rPr>
        <b/>
        <sz val="8"/>
        <rFont val="Arial"/>
        <family val="2"/>
      </rPr>
      <t>Qataris</t>
    </r>
  </si>
  <si>
    <r>
      <t xml:space="preserve">غيرقطريين </t>
    </r>
    <r>
      <rPr>
        <b/>
        <sz val="8"/>
        <rFont val="Arial"/>
        <family val="2"/>
      </rPr>
      <t>Non- Qataris</t>
    </r>
  </si>
  <si>
    <r>
      <t xml:space="preserve">غيرقطريين </t>
    </r>
    <r>
      <rPr>
        <b/>
        <sz val="8"/>
        <rFont val="Arial"/>
        <family val="2"/>
      </rPr>
      <t>Non-Qataris</t>
    </r>
  </si>
  <si>
    <r>
      <t xml:space="preserve">غير قطريين
</t>
    </r>
    <r>
      <rPr>
        <b/>
        <sz val="8"/>
        <rFont val="Arial"/>
        <family val="2"/>
      </rPr>
      <t>Non-Qataris</t>
    </r>
  </si>
  <si>
    <r>
      <t xml:space="preserve">قطريون
</t>
    </r>
    <r>
      <rPr>
        <b/>
        <sz val="8"/>
        <rFont val="Arial"/>
        <family val="2"/>
      </rPr>
      <t>Qataris</t>
    </r>
  </si>
  <si>
    <r>
      <t xml:space="preserve">ناجح
</t>
    </r>
    <r>
      <rPr>
        <b/>
        <sz val="8"/>
        <rFont val="Arial"/>
        <family val="2"/>
      </rPr>
      <t>Pass</t>
    </r>
  </si>
  <si>
    <t xml:space="preserve"> الإبتدائية </t>
  </si>
  <si>
    <t xml:space="preserve"> Al-Rayyan</t>
  </si>
  <si>
    <t xml:space="preserve"> Al-Wakrah</t>
  </si>
  <si>
    <t xml:space="preserve"> Al-Shamal</t>
  </si>
  <si>
    <t>أم صلال</t>
  </si>
  <si>
    <t>الهيئة التدريسية والإدارية في المدارس الحكومية حسب المرحلة التعليمية والجنسية والنوع</t>
  </si>
  <si>
    <t>الإبتدائي</t>
  </si>
  <si>
    <t>(2) المدارس الاجنبية : مدارس تتبع المعايير الخاصة بها أو بدولها.</t>
  </si>
  <si>
    <t xml:space="preserve"> عربية</t>
  </si>
  <si>
    <t>حضانات أطفال</t>
  </si>
  <si>
    <t>أجنبية</t>
  </si>
  <si>
    <t xml:space="preserve">رياض أطفال  </t>
  </si>
  <si>
    <t>مدارس ابتدائية</t>
  </si>
  <si>
    <t>Nurseries</t>
  </si>
  <si>
    <t xml:space="preserve">Kindergartens </t>
  </si>
  <si>
    <t xml:space="preserve">Primary Schools </t>
  </si>
  <si>
    <t>عربية</t>
  </si>
  <si>
    <t xml:space="preserve">Arabic </t>
  </si>
  <si>
    <t>Foreign</t>
  </si>
  <si>
    <t>Arabic</t>
  </si>
  <si>
    <t xml:space="preserve">Foreign </t>
  </si>
  <si>
    <t xml:space="preserve">                          الجنسية والنوع
 المرحلة التعليمية </t>
  </si>
  <si>
    <t>(1) تشمل الثانوية التخصصية.</t>
  </si>
  <si>
    <r>
      <t xml:space="preserve">  الإبتدائية</t>
    </r>
    <r>
      <rPr>
        <b/>
        <vertAlign val="superscript"/>
        <sz val="12"/>
        <rFont val="Arial"/>
        <family val="2"/>
      </rPr>
      <t xml:space="preserve"> (2)</t>
    </r>
  </si>
  <si>
    <t xml:space="preserve">    الحلقة الثالثة تقابل الصف الخامس من المرحلة الإبتدائية.</t>
  </si>
  <si>
    <t xml:space="preserve">    الحلقة الرابعة تقابل الصف السادس من المرحلة الإبتدائية.</t>
  </si>
  <si>
    <t>(2) الحلقة الأولى تقابل الصفين الأول والثاني من المرحلة الإبتدائية.</t>
  </si>
  <si>
    <t xml:space="preserve">    الحلقة الثانية تقابل الصفين الثالث والرابع من المرحلة الإبتدائية.</t>
  </si>
  <si>
    <t xml:space="preserve">     Grade IIl  = Equivalent to 5th ordinary primary.</t>
  </si>
  <si>
    <t xml:space="preserve">     Grade lV  = Equivalent to 6th ordinary primary.</t>
  </si>
  <si>
    <t xml:space="preserve">     Grade Il  = Equivalent to 3nd and 4th ordinary primary.</t>
  </si>
  <si>
    <t>(2) Grade l  = Equivalent to 1st and 2nd ordinary primary.</t>
  </si>
  <si>
    <t>(2) Students enrolled in adult education centers and studied in their homes.</t>
  </si>
  <si>
    <t>Community College</t>
  </si>
  <si>
    <t xml:space="preserve">                                                 النوع
 الجنسية                                           </t>
  </si>
  <si>
    <t>دبلوم ما قبل الجامعة</t>
  </si>
  <si>
    <t>Pre-University Diploma</t>
  </si>
  <si>
    <t xml:space="preserve">                                       Nationality &amp; Gender
   Academic Degree</t>
  </si>
  <si>
    <t xml:space="preserve">  بكالوريوس في الآداب والعلوم</t>
  </si>
  <si>
    <t>بكالوريوس العلوم الصحية</t>
  </si>
  <si>
    <t>التعليم الإبتدائي</t>
  </si>
  <si>
    <t xml:space="preserve">                                 الجنسية والنوع 
   الدرجة العلمية</t>
  </si>
  <si>
    <t xml:space="preserve">Ras Laffan Emergency &amp; Safety College </t>
  </si>
  <si>
    <t>كلية راس لفان للطوارئ والسلامة</t>
  </si>
  <si>
    <t>5 - Master of Fiqh &amp; Usul Al Fiqh</t>
  </si>
  <si>
    <t>11 -Urban Planning &amp; Design  Masters</t>
  </si>
  <si>
    <t>19 - ماجستيرالعلوم البيئية</t>
  </si>
  <si>
    <t>3 - التعليم الإبتدائي</t>
  </si>
  <si>
    <t xml:space="preserve">6   -  اللغة الإنجليزية </t>
  </si>
  <si>
    <t>1   -  اللغة العربية</t>
  </si>
  <si>
    <t>13 -  العلوم الحيوية الطبية</t>
  </si>
  <si>
    <t>5 - ماجسترالفقه وأصول الفقه</t>
  </si>
  <si>
    <t>7 - هندسة الحاسب الآلي</t>
  </si>
  <si>
    <t>9 - ماجستير حوسبة</t>
  </si>
  <si>
    <t>10 - ماجستير إدارة هندسية</t>
  </si>
  <si>
    <t>21- دكتوارة  الإدارة الهندسية</t>
  </si>
  <si>
    <t>12 - ماجستير الهندسة الكهربائية</t>
  </si>
  <si>
    <t>4 - نظم المعلومات الإدارية</t>
  </si>
  <si>
    <t>2 - دكتور صيدلة</t>
  </si>
  <si>
    <t>6   -  ماجستير إدارة الأعمال</t>
  </si>
  <si>
    <t>18 -PhD in Urban Planning &amp; Design</t>
  </si>
  <si>
    <t xml:space="preserve">                  University 
                   Title &amp; Gender
  Nationality</t>
  </si>
  <si>
    <t>معهد الدوحة للدراسات العليا</t>
  </si>
  <si>
    <r>
      <rPr>
        <b/>
        <sz val="8"/>
        <rFont val="Arial"/>
        <family val="2"/>
      </rPr>
      <t>Education City Universities</t>
    </r>
    <r>
      <rPr>
        <b/>
        <vertAlign val="superscript"/>
        <sz val="11"/>
        <rFont val="Arial"/>
        <family val="2"/>
      </rPr>
      <t>(1)</t>
    </r>
  </si>
  <si>
    <t>الموفدين خارج دولة قطر (إيفاد خارجي)</t>
  </si>
  <si>
    <t>الموفدين داخل دولة قطر (إيفاد داخلي)</t>
  </si>
  <si>
    <t>Students on Scholarships Abroad (external)</t>
  </si>
  <si>
    <t>Students on scholarships (internal)</t>
  </si>
  <si>
    <t>Malaysia</t>
  </si>
  <si>
    <t>اللغة والأدب الإنجليزي، عامة</t>
  </si>
  <si>
    <t>علم الحاسوب</t>
  </si>
  <si>
    <t>العلوم الحيوية والطبية الحيوية</t>
  </si>
  <si>
    <t>مهن صحة وعلوم سريرية ذات علاقة</t>
  </si>
  <si>
    <t>إدارة أعمال، تسويق، وخدمات إسناد ذات علاقة</t>
  </si>
  <si>
    <t>اللغات الأجنبية وآداب وعلم لغة</t>
  </si>
  <si>
    <t>Mathematics and Statistics</t>
  </si>
  <si>
    <t>الرياضيات والإحصاء</t>
  </si>
  <si>
    <t>- Qatar Foundation for Education, Science, &amp; Community Development.</t>
  </si>
  <si>
    <t>Type of
Educ.</t>
  </si>
  <si>
    <r>
      <t>Private Schools</t>
    </r>
    <r>
      <rPr>
        <b/>
        <vertAlign val="superscript"/>
        <sz val="11"/>
        <rFont val="Arial"/>
        <family val="2"/>
      </rPr>
      <t>(1)</t>
    </r>
  </si>
  <si>
    <t>(1) Include Qatar Foundation Schools.</t>
  </si>
  <si>
    <t>Covernment Schools</t>
  </si>
  <si>
    <t xml:space="preserve">                        Education Type 
                         &amp; Nationality
 Educational
 Level &amp; Gender</t>
  </si>
  <si>
    <t xml:space="preserve"> الإبتدائية
Primary</t>
  </si>
  <si>
    <t>الهيئة التدريسية والإدارية في المدارس الخاصة حسب نوع المدرسة والنوع</t>
  </si>
  <si>
    <t xml:space="preserve">                          Nationality &amp; Gender
 Education Level &amp; Grade</t>
  </si>
  <si>
    <t>دول عربية أخرى</t>
  </si>
  <si>
    <t>4   - اجتماع</t>
  </si>
  <si>
    <t>6 - ماجستير التفسير وعلوم القرآن</t>
  </si>
  <si>
    <t xml:space="preserve"> الآداب والعلوم
Art &amp; science</t>
  </si>
  <si>
    <t>الإدارة والاقتصاد
Admin &amp; Economics</t>
  </si>
  <si>
    <t>كلية راس لفان للطوارئ والسلامة
Ras Laffan Emergency and Safety College</t>
  </si>
  <si>
    <t xml:space="preserve">الشريعة
Sharia </t>
  </si>
  <si>
    <t xml:space="preserve"> العلوم الصحية
  Health Sciences</t>
  </si>
  <si>
    <t xml:space="preserve">                  Year &amp; Nationality
  University Title</t>
  </si>
  <si>
    <t xml:space="preserve">           السنة والجنسية
  اللقب الجامعي </t>
  </si>
  <si>
    <t xml:space="preserve">                            السنة والنوع
   مجال الدراسة</t>
  </si>
  <si>
    <t xml:space="preserve">                                           Year &amp; Gender
   Field of Study</t>
  </si>
  <si>
    <t>الهندسة المدنية، عامة</t>
  </si>
  <si>
    <r>
      <t xml:space="preserve">                            </t>
    </r>
    <r>
      <rPr>
        <b/>
        <sz val="9"/>
        <rFont val="Arial"/>
        <family val="2"/>
      </rPr>
      <t xml:space="preserve">   Year &amp; Gender
  Country of Study</t>
    </r>
  </si>
  <si>
    <t xml:space="preserve">                                  Scientific Dgree 
                                             &amp; Gender
  Students on Scholarships</t>
  </si>
  <si>
    <t xml:space="preserve">                                  Scientific Degree                                                  &amp; Gender
 Field of Study</t>
  </si>
  <si>
    <t>إن دولة قطر تؤمن بأن التعليم هو أســاس التنمية لأي بلد. لذا فهي تُعنى بمستوى جودة الفرد باعتباره رأس المال البشري الذي يعد أهم عنصر في عملية التنمية.</t>
  </si>
  <si>
    <r>
      <t>المدارس الخاصة</t>
    </r>
    <r>
      <rPr>
        <b/>
        <vertAlign val="superscript"/>
        <sz val="12"/>
        <rFont val="Arial"/>
        <family val="2"/>
      </rPr>
      <t>(1)</t>
    </r>
  </si>
  <si>
    <r>
      <t>ماقبل الإبتدائية</t>
    </r>
    <r>
      <rPr>
        <b/>
        <vertAlign val="superscript"/>
        <sz val="12"/>
        <rFont val="Arial"/>
        <family val="2"/>
      </rPr>
      <t>(2)</t>
    </r>
  </si>
  <si>
    <r>
      <t xml:space="preserve">  الثانوية</t>
    </r>
    <r>
      <rPr>
        <b/>
        <vertAlign val="superscript"/>
        <sz val="12"/>
        <rFont val="Arial"/>
        <family val="2"/>
      </rPr>
      <t>(1)</t>
    </r>
  </si>
  <si>
    <t xml:space="preserve">                       الدرجة العلمية والنوع
   الموفدون</t>
  </si>
  <si>
    <t xml:space="preserve"> كلية راس لفان للطوارئ والسلامة</t>
  </si>
  <si>
    <t>الإمارات العربية المتحدة</t>
  </si>
  <si>
    <t xml:space="preserve"> - الجامعات الحكومية والخاصة.</t>
  </si>
  <si>
    <t xml:space="preserve">دبلوم </t>
  </si>
  <si>
    <t xml:space="preserve">ماجستير </t>
  </si>
  <si>
    <t xml:space="preserve">دكتوراه </t>
  </si>
  <si>
    <t xml:space="preserve">                                    السنة والجنسية
 الكلية ونوع التخصص </t>
  </si>
  <si>
    <t>2018/2019</t>
  </si>
  <si>
    <t>الادارة الهندسية</t>
  </si>
  <si>
    <t>5- التربية الخاصة</t>
  </si>
  <si>
    <t>5 - Special Education</t>
  </si>
  <si>
    <t>6 - دبلوم الطفولة المبكرة</t>
  </si>
  <si>
    <t>7- دبلوم التربية الخاصة</t>
  </si>
  <si>
    <t>8 - دبلوم التعليم الإبتدائي</t>
  </si>
  <si>
    <t>9 - دبلوم التعليم الثانوي</t>
  </si>
  <si>
    <t>10 - ماجستير قيادة تربوية</t>
  </si>
  <si>
    <t>11 - ماجستير تربية خاصة</t>
  </si>
  <si>
    <t>12 - ماجستير مناهج الدراسة في التعليم والتقييم</t>
  </si>
  <si>
    <t>13 - ماجستير تعليم خاص</t>
  </si>
  <si>
    <t>6 - Early Childshood Diploma</t>
  </si>
  <si>
    <t>7- Special Education Diploma</t>
  </si>
  <si>
    <t>8 - Primary Education Diploma</t>
  </si>
  <si>
    <t xml:space="preserve">10 -  Education Leadership Masters </t>
  </si>
  <si>
    <t xml:space="preserve"> 11 - Special Education Masters </t>
  </si>
  <si>
    <t xml:space="preserve"> 12 -Curriculum,Instruc. &amp; Assessm. Masters </t>
  </si>
  <si>
    <t xml:space="preserve"> 13 - Master of Special Education</t>
  </si>
  <si>
    <t xml:space="preserve"> 9 - Secondery Education Diploma</t>
  </si>
  <si>
    <t>22- دكتوارة هندسة الحاسب الآلي</t>
  </si>
  <si>
    <t>22 - PhD Computer Engineering</t>
  </si>
  <si>
    <t xml:space="preserve">23- دكتوارة مواد العلوم والهندسة  </t>
  </si>
  <si>
    <t>23 - PhD Material Sci and Engin</t>
  </si>
  <si>
    <t>4 -  صيدلة مسائي</t>
  </si>
  <si>
    <t>4 - Pharmacy-Part Time</t>
  </si>
  <si>
    <t>B.Sc.  Ras Laffan Emergency and Safety College</t>
  </si>
  <si>
    <t xml:space="preserve"> بكالوريوس كلية راس لفان للطوارئ والسلامة</t>
  </si>
  <si>
    <t>جامعة ابرادين - قطر</t>
  </si>
  <si>
    <t>University of Aberdeen- Qatar</t>
  </si>
  <si>
    <t>AUSTRALIA</t>
  </si>
  <si>
    <t>CANADA</t>
  </si>
  <si>
    <t>CHINA</t>
  </si>
  <si>
    <t>FRANCE</t>
  </si>
  <si>
    <t>GERMANY</t>
  </si>
  <si>
    <t>HUNGARY</t>
  </si>
  <si>
    <t>IRELAND</t>
  </si>
  <si>
    <t>ITALY</t>
  </si>
  <si>
    <t>JAPAN</t>
  </si>
  <si>
    <t>JORDAN</t>
  </si>
  <si>
    <t>KOREA, SOUTH</t>
  </si>
  <si>
    <t>MALAYSIA</t>
  </si>
  <si>
    <t>SPAIN</t>
  </si>
  <si>
    <t>SWITZERLAND</t>
  </si>
  <si>
    <t>TURKEY</t>
  </si>
  <si>
    <t>UNITED KINGDOM</t>
  </si>
  <si>
    <t>UNITED STATES</t>
  </si>
  <si>
    <t>RUSSIA</t>
  </si>
  <si>
    <t>المانيا</t>
  </si>
  <si>
    <t>روسيا</t>
  </si>
  <si>
    <t>*مفقود</t>
  </si>
  <si>
    <t>النقل ونقل المواد</t>
  </si>
  <si>
    <t>الاداب والعلوم</t>
  </si>
  <si>
    <t>Qatar Aeronautical College (QAC)</t>
  </si>
  <si>
    <t>اكاديمية قطر للطيران</t>
  </si>
  <si>
    <t>الشيحانية</t>
  </si>
  <si>
    <t xml:space="preserve">                   السنة والنوع
   الجامعات والكليات</t>
  </si>
  <si>
    <t>جدول (59)</t>
  </si>
  <si>
    <t>TABLE (59)</t>
  </si>
  <si>
    <t>جدول (60)</t>
  </si>
  <si>
    <t>TABLE (60)</t>
  </si>
  <si>
    <t>جدول  (66)</t>
  </si>
  <si>
    <t>جدول (68)</t>
  </si>
  <si>
    <t xml:space="preserve">                           الجنسية والنوع
   الجامعة والكلية</t>
  </si>
  <si>
    <t xml:space="preserve">                        الجنسية والنوع
   الجامعات والكليات</t>
  </si>
  <si>
    <t>2019/2020</t>
  </si>
  <si>
    <r>
      <t xml:space="preserve"> الثانوية</t>
    </r>
    <r>
      <rPr>
        <b/>
        <vertAlign val="superscript"/>
        <sz val="12"/>
        <rFont val="Arial"/>
        <family val="2"/>
      </rPr>
      <t>(4)</t>
    </r>
  </si>
  <si>
    <r>
      <t xml:space="preserve"> Secondary</t>
    </r>
    <r>
      <rPr>
        <b/>
        <vertAlign val="superscript"/>
        <sz val="11"/>
        <rFont val="Arial"/>
        <family val="2"/>
      </rPr>
      <t>(4)</t>
    </r>
  </si>
  <si>
    <t>(3) تشمل الاعدادية التخصصية.</t>
  </si>
  <si>
    <t>(3) Including specialized preparatory</t>
  </si>
  <si>
    <t>(4) تشمل الثانوية التخصصية.</t>
  </si>
  <si>
    <t>(4) Include Specialized Secondary.</t>
  </si>
  <si>
    <t xml:space="preserve"> الإعدادية التخصصية</t>
  </si>
  <si>
    <t xml:space="preserve"> Preparatory Specialized</t>
  </si>
  <si>
    <t>(3) Include Specialized  Preparatory.</t>
  </si>
  <si>
    <t>الإعدادية التخصصية</t>
  </si>
  <si>
    <t>Preparatory Specialized</t>
  </si>
  <si>
    <t xml:space="preserve">  الإعدادية التخصصية</t>
  </si>
  <si>
    <t>الإعدادي التخصصي</t>
  </si>
  <si>
    <t>الثانوي التخصصي</t>
  </si>
  <si>
    <t>(1) تشمل الاعدادي التخصصي.</t>
  </si>
  <si>
    <t>(2) تشمل الثانوي التخصصي.</t>
  </si>
  <si>
    <t>(2)Include specialized Secondary.</t>
  </si>
  <si>
    <t>(1) تشمل المدارس التخصصية.</t>
  </si>
  <si>
    <t>الاعدادي</t>
  </si>
  <si>
    <t>بلغاريا</t>
  </si>
  <si>
    <t>BULGARIA</t>
  </si>
  <si>
    <t>الإدارة</t>
  </si>
  <si>
    <t>الاعلام والثقافة</t>
  </si>
  <si>
    <t>التخصصات الطبية والطبية المساعدة</t>
  </si>
  <si>
    <t>التصميم</t>
  </si>
  <si>
    <t>التعليم</t>
  </si>
  <si>
    <t>الحاسب الالي</t>
  </si>
  <si>
    <t>الزراعة والثروة الحيوانية والسمكية</t>
  </si>
  <si>
    <t>السياسة والعلاقات الدولية والعلاقات العامة</t>
  </si>
  <si>
    <t>العلوم الأدبية</t>
  </si>
  <si>
    <t>العلوم والمختبرات والتقييس</t>
  </si>
  <si>
    <t>النقل والمواصلات</t>
  </si>
  <si>
    <t>لغات اجنبية</t>
  </si>
  <si>
    <t>Administration</t>
  </si>
  <si>
    <t>Economics and Accounting</t>
  </si>
  <si>
    <t>Medical and paramedical specialties</t>
  </si>
  <si>
    <t>Agriculture, livestock and fisheries</t>
  </si>
  <si>
    <t>Policies, planning and statistics</t>
  </si>
  <si>
    <t>Politics, International Relations and Public Relations</t>
  </si>
  <si>
    <t>Literary Sciences</t>
  </si>
  <si>
    <t>Science, laboratories and standardization</t>
  </si>
  <si>
    <t>Foreign languages</t>
  </si>
  <si>
    <t>Bulgaria</t>
  </si>
  <si>
    <t>الحاسب الآلي</t>
  </si>
  <si>
    <t>السياسات والتخطيط والاححصاء</t>
  </si>
  <si>
    <t>Politics, international relations and public relations</t>
  </si>
  <si>
    <t>The design</t>
  </si>
  <si>
    <t>Computer</t>
  </si>
  <si>
    <t>Transportation</t>
  </si>
  <si>
    <t>Media and culture</t>
  </si>
  <si>
    <t>Rchitectural engineering and related services</t>
  </si>
  <si>
    <t>The pharmacy</t>
  </si>
  <si>
    <t>السياسات والعلاقات الدولية والعلاقات العامة</t>
  </si>
  <si>
    <t>الطب</t>
  </si>
  <si>
    <t>Medicine</t>
  </si>
  <si>
    <t>العلوم الصحية</t>
  </si>
  <si>
    <t>Health Sciences</t>
  </si>
  <si>
    <t>طب الاسنان</t>
  </si>
  <si>
    <t>Dentist</t>
  </si>
  <si>
    <t>الدراسات العليا  لجامعة قطر</t>
  </si>
  <si>
    <t>Postgraduate studies Qatar University</t>
  </si>
  <si>
    <t>معهد جسور / دبلوم عالي كلية بوكوني</t>
  </si>
  <si>
    <t>Jossor Institute / Higher Diploma Bocconi College</t>
  </si>
  <si>
    <t>مركز قيادات قطر /ماجستير تنفيذي كلية ماكدونو لللاعمال</t>
  </si>
  <si>
    <t>Qatar Leadership Center / Executive Master McDonough School of Business</t>
  </si>
  <si>
    <t>(1) Include the following</t>
  </si>
  <si>
    <t>الإحصاء التطبيقي</t>
  </si>
  <si>
    <t>اللغة العربيه وأدابها</t>
  </si>
  <si>
    <t>Material Sci and Technology</t>
  </si>
  <si>
    <t>ماجستير ادارة الاعمال</t>
  </si>
  <si>
    <t>Fiqh and Usul Al Fiqh</t>
  </si>
  <si>
    <t>Quranic Sciences and Exegesis</t>
  </si>
  <si>
    <t>الأديان وحوار الحضارات</t>
  </si>
  <si>
    <t>Religions &amp; Dialog of Civiliz.</t>
  </si>
  <si>
    <t>Biological &amp; Environmental Sci</t>
  </si>
  <si>
    <t>25-applied Sciences</t>
  </si>
  <si>
    <t>26 - ماجستير الإحصاء التطبيقي</t>
  </si>
  <si>
    <t>26-Applied Statistics</t>
  </si>
  <si>
    <t>2 - الفقه وأصول الفقه</t>
  </si>
  <si>
    <t>2 -  Fiqh &amp; Usul Al Fiqh</t>
  </si>
  <si>
    <t>7 - ماجستير الأديان وحوار الحضارات</t>
  </si>
  <si>
    <t>7 - Master of Religions &amp; Dialog of Civiliz.</t>
  </si>
  <si>
    <t xml:space="preserve">24- دكتوارة الهندسة الميكانيكية </t>
  </si>
  <si>
    <t>24 - PhD Mechanical Engineering</t>
  </si>
  <si>
    <t xml:space="preserve">معهد جسور
Jossor Institute </t>
  </si>
  <si>
    <t>جسور</t>
  </si>
  <si>
    <t>لفان</t>
  </si>
  <si>
    <t>كلية التأسيس الجامعي</t>
  </si>
  <si>
    <t>University Foundation College</t>
  </si>
  <si>
    <t>مركز قطر للمال والاعمال/ بالتعاون مع جامعة نورث امبريا</t>
  </si>
  <si>
    <t xml:space="preserve">  QFBA - Northumbria University</t>
  </si>
  <si>
    <t>كلية سيتي كولج</t>
  </si>
  <si>
    <t>City University College</t>
  </si>
  <si>
    <t>سيتي كولج</t>
  </si>
  <si>
    <t>كلية قطر للمال والاعمال</t>
  </si>
  <si>
    <r>
      <t xml:space="preserve"> الإعدادية</t>
    </r>
    <r>
      <rPr>
        <b/>
        <vertAlign val="superscript"/>
        <sz val="12"/>
        <rFont val="Arial"/>
        <family val="2"/>
      </rPr>
      <t>(3)</t>
    </r>
  </si>
  <si>
    <r>
      <t xml:space="preserve"> Preparatory</t>
    </r>
    <r>
      <rPr>
        <b/>
        <vertAlign val="superscript"/>
        <sz val="11"/>
        <rFont val="Arial"/>
        <family val="2"/>
      </rPr>
      <t>(3)</t>
    </r>
  </si>
  <si>
    <r>
      <t>رياض الأطفال</t>
    </r>
    <r>
      <rPr>
        <b/>
        <vertAlign val="superscript"/>
        <sz val="12"/>
        <rFont val="Arial"/>
        <family val="2"/>
      </rPr>
      <t>(1)</t>
    </r>
  </si>
  <si>
    <r>
      <rPr>
        <b/>
        <sz val="10"/>
        <rFont val="Arial"/>
        <family val="2"/>
      </rPr>
      <t>رياض الأطفال</t>
    </r>
    <r>
      <rPr>
        <b/>
        <vertAlign val="superscript"/>
        <sz val="12"/>
        <rFont val="Arial"/>
        <family val="2"/>
      </rPr>
      <t>(2)</t>
    </r>
  </si>
  <si>
    <r>
      <rPr>
        <b/>
        <sz val="10"/>
        <rFont val="Arial"/>
        <family val="2"/>
      </rPr>
      <t>الإعدادية</t>
    </r>
    <r>
      <rPr>
        <b/>
        <vertAlign val="superscript"/>
        <sz val="12"/>
        <rFont val="Arial"/>
        <family val="2"/>
      </rPr>
      <t>(3)</t>
    </r>
  </si>
  <si>
    <r>
      <rPr>
        <b/>
        <sz val="10"/>
        <rFont val="Arial"/>
        <family val="2"/>
      </rPr>
      <t>الثانوية</t>
    </r>
    <r>
      <rPr>
        <b/>
        <vertAlign val="superscript"/>
        <sz val="12"/>
        <rFont val="Arial"/>
        <family val="2"/>
      </rPr>
      <t>(4)</t>
    </r>
  </si>
  <si>
    <r>
      <rPr>
        <b/>
        <sz val="8"/>
        <rFont val="Arial"/>
        <family val="2"/>
      </rPr>
      <t>Pre-primary</t>
    </r>
    <r>
      <rPr>
        <b/>
        <vertAlign val="superscript"/>
        <sz val="11"/>
        <rFont val="Arial"/>
        <family val="2"/>
      </rPr>
      <t>(2)</t>
    </r>
  </si>
  <si>
    <r>
      <rPr>
        <b/>
        <sz val="8"/>
        <rFont val="Arial"/>
        <family val="2"/>
      </rPr>
      <t>Preparatory</t>
    </r>
    <r>
      <rPr>
        <b/>
        <vertAlign val="superscript"/>
        <sz val="11"/>
        <rFont val="Arial"/>
        <family val="2"/>
      </rPr>
      <t>(3)</t>
    </r>
  </si>
  <si>
    <r>
      <t xml:space="preserve"> </t>
    </r>
    <r>
      <rPr>
        <b/>
        <sz val="8"/>
        <rFont val="Arial"/>
        <family val="2"/>
      </rPr>
      <t>Secondary</t>
    </r>
    <r>
      <rPr>
        <b/>
        <vertAlign val="superscript"/>
        <sz val="11"/>
        <rFont val="Arial"/>
        <family val="2"/>
      </rPr>
      <t>(4)</t>
    </r>
  </si>
  <si>
    <t>(3) تشمل الإعدادية التخصصية.</t>
  </si>
  <si>
    <r>
      <rPr>
        <b/>
        <sz val="8"/>
        <rFont val="Arial"/>
        <family val="2"/>
      </rPr>
      <t xml:space="preserve"> Secondary</t>
    </r>
    <r>
      <rPr>
        <b/>
        <vertAlign val="superscript"/>
        <sz val="11"/>
        <rFont val="Arial"/>
        <family val="2"/>
      </rPr>
      <t>(4)</t>
    </r>
  </si>
  <si>
    <t>رياض الأطفال
Pre-primary</t>
  </si>
  <si>
    <t>General 
Secondary</t>
  </si>
  <si>
    <r>
      <t xml:space="preserve">  Arabic Schools</t>
    </r>
    <r>
      <rPr>
        <b/>
        <vertAlign val="superscript"/>
        <sz val="11"/>
        <rFont val="Arial"/>
        <family val="2"/>
      </rPr>
      <t>(1)</t>
    </r>
  </si>
  <si>
    <r>
      <t xml:space="preserve">  Foreign Schools</t>
    </r>
    <r>
      <rPr>
        <b/>
        <vertAlign val="superscript"/>
        <sz val="11"/>
        <rFont val="Arial"/>
        <family val="2"/>
      </rPr>
      <t>(2)</t>
    </r>
  </si>
  <si>
    <r>
      <t>مدارس إعدادية</t>
    </r>
    <r>
      <rPr>
        <b/>
        <vertAlign val="superscript"/>
        <sz val="12"/>
        <rFont val="Arial"/>
        <family val="2"/>
      </rPr>
      <t>(1)</t>
    </r>
  </si>
  <si>
    <r>
      <t>مدارس ثانوية</t>
    </r>
    <r>
      <rPr>
        <b/>
        <vertAlign val="superscript"/>
        <sz val="12"/>
        <rFont val="Arial"/>
        <family val="2"/>
      </rPr>
      <t>(2)</t>
    </r>
  </si>
  <si>
    <t>(1)Include specialized  Preparatory.</t>
  </si>
  <si>
    <r>
      <t>Secondery Schools</t>
    </r>
    <r>
      <rPr>
        <b/>
        <vertAlign val="superscript"/>
        <sz val="11"/>
        <rFont val="Arial"/>
        <family val="2"/>
      </rPr>
      <t>(2)</t>
    </r>
  </si>
  <si>
    <t xml:space="preserve">                     Nationality &amp; Gender
 Education Level </t>
  </si>
  <si>
    <r>
      <t>مدارس أجنبية</t>
    </r>
    <r>
      <rPr>
        <b/>
        <vertAlign val="superscript"/>
        <sz val="12"/>
        <rFont val="Arial"/>
        <family val="2"/>
      </rPr>
      <t>(1)</t>
    </r>
  </si>
  <si>
    <r>
      <t>Foreign Schools</t>
    </r>
    <r>
      <rPr>
        <b/>
        <vertAlign val="superscript"/>
        <sz val="11"/>
        <rFont val="Arial"/>
        <family val="2"/>
      </rPr>
      <t>(1)</t>
    </r>
  </si>
  <si>
    <r>
      <t xml:space="preserve">   Secondary</t>
    </r>
    <r>
      <rPr>
        <b/>
        <vertAlign val="superscript"/>
        <sz val="11"/>
        <rFont val="Arial"/>
        <family val="2"/>
      </rPr>
      <t>(1)</t>
    </r>
  </si>
  <si>
    <r>
      <t xml:space="preserve">  Primary</t>
    </r>
    <r>
      <rPr>
        <b/>
        <vertAlign val="superscript"/>
        <sz val="11"/>
        <rFont val="Arial"/>
        <family val="2"/>
      </rPr>
      <t xml:space="preserve"> (2)</t>
    </r>
  </si>
  <si>
    <r>
      <t>Evening</t>
    </r>
    <r>
      <rPr>
        <b/>
        <vertAlign val="superscript"/>
        <sz val="11"/>
        <rFont val="Arial"/>
        <family val="2"/>
      </rPr>
      <t>(1)</t>
    </r>
  </si>
  <si>
    <r>
      <t>Homes</t>
    </r>
    <r>
      <rPr>
        <b/>
        <vertAlign val="superscript"/>
        <sz val="11"/>
        <rFont val="Arial"/>
        <family val="2"/>
      </rPr>
      <t>(2)</t>
    </r>
  </si>
  <si>
    <r>
      <t>مسائي</t>
    </r>
    <r>
      <rPr>
        <b/>
        <vertAlign val="superscript"/>
        <sz val="12"/>
        <rFont val="Arial"/>
        <family val="2"/>
      </rPr>
      <t>(1)</t>
    </r>
  </si>
  <si>
    <r>
      <t>منازل</t>
    </r>
    <r>
      <rPr>
        <b/>
        <vertAlign val="superscript"/>
        <sz val="12"/>
        <rFont val="Arial"/>
        <family val="2"/>
      </rPr>
      <t>(2)</t>
    </r>
  </si>
  <si>
    <t xml:space="preserve">(1) تشمل مايلي </t>
  </si>
  <si>
    <r>
      <t>TEACHERS</t>
    </r>
    <r>
      <rPr>
        <b/>
        <vertAlign val="superscript"/>
        <sz val="14"/>
        <rFont val="Arial"/>
        <family val="2"/>
      </rPr>
      <t>(1)</t>
    </r>
    <r>
      <rPr>
        <b/>
        <sz val="12"/>
        <rFont val="Arial"/>
        <family val="2"/>
      </rPr>
      <t xml:space="preserve"> IN PUBLIC</t>
    </r>
    <r>
      <rPr>
        <b/>
        <vertAlign val="superscript"/>
        <sz val="14"/>
        <rFont val="Arial"/>
        <family val="2"/>
      </rPr>
      <t>(2)</t>
    </r>
    <r>
      <rPr>
        <b/>
        <sz val="14"/>
        <rFont val="Arial"/>
        <family val="2"/>
      </rPr>
      <t xml:space="preserve"> </t>
    </r>
    <r>
      <rPr>
        <b/>
        <sz val="12"/>
        <rFont val="Arial"/>
        <family val="2"/>
      </rPr>
      <t xml:space="preserve">COLLEGES AND UNIVERSITIES BY NATIONALITY,
 UNIVERSITY TITLE AND GENDER </t>
    </r>
  </si>
  <si>
    <r>
      <t>إجمالي الموفدين</t>
    </r>
    <r>
      <rPr>
        <b/>
        <vertAlign val="superscript"/>
        <sz val="16"/>
        <rFont val="Arial"/>
        <family val="2"/>
      </rPr>
      <t xml:space="preserve">(1) </t>
    </r>
    <r>
      <rPr>
        <b/>
        <sz val="16"/>
        <rFont val="Arial"/>
        <family val="2"/>
        <charset val="178"/>
      </rPr>
      <t xml:space="preserve">(خارج وداخل دولة قطر) حسب الدرجة العلمية والنوع </t>
    </r>
  </si>
  <si>
    <r>
      <t>TOTAL STUDENTS ON SCHOLARSHIPS</t>
    </r>
    <r>
      <rPr>
        <b/>
        <vertAlign val="superscript"/>
        <sz val="14"/>
        <rFont val="Arial"/>
        <family val="2"/>
      </rPr>
      <t>(1)</t>
    </r>
    <r>
      <rPr>
        <b/>
        <sz val="12"/>
        <rFont val="Arial"/>
        <family val="2"/>
        <charset val="178"/>
      </rPr>
      <t xml:space="preserve"> (INTERNAL AND ABROAD) 
BY SCIENTIFIC DEGREE AND GENDER</t>
    </r>
  </si>
  <si>
    <t xml:space="preserve">                      Scientific Dgree                                  &amp; Gender
  Country of Study</t>
  </si>
  <si>
    <t xml:space="preserve">                          الدرجه العلمية                                      والنوع
 مجال الدراسة</t>
  </si>
  <si>
    <t>Transportation and Materials Moving</t>
  </si>
  <si>
    <r>
      <t>STUDENTS IN PUBLIC AND PRIVATE</t>
    </r>
    <r>
      <rPr>
        <b/>
        <vertAlign val="superscript"/>
        <sz val="14"/>
        <rFont val="Arial"/>
        <family val="2"/>
      </rPr>
      <t>(1)</t>
    </r>
    <r>
      <rPr>
        <b/>
        <sz val="12"/>
        <rFont val="Arial"/>
        <family val="2"/>
      </rPr>
      <t xml:space="preserve"> SCHOOLS AND UNIVERSITIES 
BY LEVEL OF EDUCATION AND GENDER </t>
    </r>
  </si>
  <si>
    <r>
      <t xml:space="preserve"> Preparatory Schools</t>
    </r>
    <r>
      <rPr>
        <b/>
        <vertAlign val="superscript"/>
        <sz val="11"/>
        <rFont val="Arial"/>
        <family val="2"/>
      </rPr>
      <t>(1)</t>
    </r>
    <r>
      <rPr>
        <b/>
        <sz val="8"/>
        <rFont val="Arial"/>
        <family val="2"/>
      </rPr>
      <t xml:space="preserve"> </t>
    </r>
  </si>
  <si>
    <r>
      <t>STUDENTS OF PUBLIC</t>
    </r>
    <r>
      <rPr>
        <b/>
        <vertAlign val="superscript"/>
        <sz val="14"/>
        <rFont val="Arial"/>
        <family val="2"/>
      </rPr>
      <t>(1)</t>
    </r>
    <r>
      <rPr>
        <b/>
        <sz val="12"/>
        <rFont val="Arial"/>
        <family val="2"/>
      </rPr>
      <t xml:space="preserve"> COLLEGES AND UNIVERSITIES BY COLLEGE AND GENDER</t>
    </r>
  </si>
  <si>
    <r>
      <t>طلاب الكليات والجامعات الحكومية</t>
    </r>
    <r>
      <rPr>
        <b/>
        <vertAlign val="superscript"/>
        <sz val="16"/>
        <rFont val="Arial"/>
        <family val="2"/>
      </rPr>
      <t>(1)</t>
    </r>
    <r>
      <rPr>
        <b/>
        <vertAlign val="superscript"/>
        <sz val="12"/>
        <rFont val="Arial"/>
        <family val="2"/>
      </rPr>
      <t xml:space="preserve"> </t>
    </r>
    <r>
      <rPr>
        <b/>
        <sz val="16"/>
        <rFont val="Arial"/>
        <family val="2"/>
      </rPr>
      <t>حسب الكلية والنوع</t>
    </r>
  </si>
  <si>
    <t>(1) Include specialized Secondary.</t>
  </si>
  <si>
    <t>(1) Includes specialized schools .</t>
  </si>
  <si>
    <t xml:space="preserve">                        الدرجة العلمية                                والنوع
   بلد الدراسة</t>
  </si>
  <si>
    <t xml:space="preserve">                                                          Gender 
 Nationality                                                           </t>
  </si>
  <si>
    <t xml:space="preserve">المجموع العام </t>
  </si>
  <si>
    <t xml:space="preserve"> حققت دولة  قطر  زيادة واضحة في عدد طلاب المراحل الدراسـية المختلفة . ورافق ذلك تطور في مُدخلات التعليم من مدارس ومعلمين ومناهج … الخ. </t>
  </si>
  <si>
    <t>2020/2021</t>
  </si>
  <si>
    <t>2017/2016 - 2021/2020</t>
  </si>
  <si>
    <t>2016/2017 - 2020/2021</t>
  </si>
  <si>
    <t>2021/2020</t>
  </si>
  <si>
    <t>2021/2021</t>
  </si>
  <si>
    <t>2018/2017 - 2021/2020</t>
  </si>
  <si>
    <t>2017/2018 - 2020/2021</t>
  </si>
  <si>
    <t>2016/2017- 2020/2021</t>
  </si>
  <si>
    <t>2019/2018 - 2021/2020</t>
  </si>
  <si>
    <t>2018/2019 - 2020/2021</t>
  </si>
  <si>
    <t>2018/2017 -2021/2020</t>
  </si>
  <si>
    <t xml:space="preserve"> 2017/2018 - 2020/2021</t>
  </si>
  <si>
    <t>أكاديمية قطر لعلوم الطيران</t>
  </si>
  <si>
    <t>Qatar Aeronautical Academy</t>
  </si>
  <si>
    <t>جامعة الدوحة للعلوم والتكنلوجيا</t>
  </si>
  <si>
    <t>University of Doha for Science and Technology</t>
  </si>
  <si>
    <t>جامعة قطر - كلية المجتمع - كلية راس لفان - معهد جسور
جامعة الدوحة للعلوم والتكنولوجيا - اكاديمية قطر لعوم الطيران</t>
  </si>
  <si>
    <t>Qatar University - Community College - Ras Laffan College - Josoor Institute 
University of Doha for Science and Technology-Qatar Aeronautical Academy</t>
  </si>
  <si>
    <t>بكالوريوس طب بشري</t>
  </si>
  <si>
    <t>B.Sc.Medicine</t>
  </si>
  <si>
    <t>التعليم الثانوي</t>
  </si>
  <si>
    <t>Secondary Education</t>
  </si>
  <si>
    <t>الدراسات الدفاعية</t>
  </si>
  <si>
    <t>Defense studies</t>
  </si>
  <si>
    <t>الاستشارات الوراثية</t>
  </si>
  <si>
    <t>Genetic Counselling</t>
  </si>
  <si>
    <t>ادارة الأعمال</t>
  </si>
  <si>
    <t>العلوم الصيدلية</t>
  </si>
  <si>
    <t>Pharmaceutical Sciences</t>
  </si>
  <si>
    <t>B.Sc. In Admin, &amp; Economics 
University of Doha for Science and Technology</t>
  </si>
  <si>
    <t>بكالوريوس في إدارة الأعمال التطبيقية - إدارة الموارد البشريةجامعة الدوحة للعلوم التتطبيقية</t>
  </si>
  <si>
    <t>B.Sc - Medical Radiography
University of Doha for Science and Technology</t>
  </si>
  <si>
    <t>بكالوريوس العلوم التطبيقية - التصوير الشعاعي الطبي جامعة الدوحه للعلوم التطبيقية</t>
  </si>
  <si>
    <t>جامعة الدوحة للعلوم والتكنولوجيا</t>
  </si>
  <si>
    <t>بكالوريوس في الاداب - كلية المجتمع</t>
  </si>
  <si>
    <t xml:space="preserve">B.SC - of Arts in Public Administration
Community College </t>
  </si>
  <si>
    <t xml:space="preserve">Bachelor of Science in Electrical Engineering Technology
Community College </t>
  </si>
  <si>
    <t xml:space="preserve">Bachelor of Science in Information Technology - Cyber and Network Security
Community College </t>
  </si>
  <si>
    <t>بكالوريوس العلوم في تكنولوجيا الهندسة الكهربائية كلية المجتمع</t>
  </si>
  <si>
    <t>بكالوريوس العلوم في تكنولوجيا المعلومات - الأمن السيبراني والشبكات كلية المجتمع</t>
  </si>
  <si>
    <t>0</t>
  </si>
  <si>
    <t>اكاديمية قطر لعلوم الطيران</t>
  </si>
  <si>
    <t>اكاديمية  قطر لعلوم الطيران</t>
  </si>
  <si>
    <t>27 - ماجستير دراسات دفاعية</t>
  </si>
  <si>
    <t>27-Defense studies</t>
  </si>
  <si>
    <t>28 - دكتوارة العلوم البيولوجية و البيئة</t>
  </si>
  <si>
    <t>29 - دكتوارة  دراسات الخليج العربي</t>
  </si>
  <si>
    <t>28-Doctorate Biological &amp; Environmental Sci</t>
  </si>
  <si>
    <t>29-Doctorate Gulf Studies</t>
  </si>
  <si>
    <t xml:space="preserve">25- دكتوارة الهندسة البيئية </t>
  </si>
  <si>
    <t>25 - PhD Environmental Engineering</t>
  </si>
  <si>
    <t>9   -  دكتوراة  إدارة اعمال</t>
  </si>
  <si>
    <t>9 - Phd Business Administration</t>
  </si>
  <si>
    <t>6 - ماجستير الاستشارات الوراثية</t>
  </si>
  <si>
    <t>6 - Masters in Genetic Counselling</t>
  </si>
  <si>
    <t xml:space="preserve">كلية  الطب </t>
  </si>
  <si>
    <t>Faculty of  Medicine</t>
  </si>
  <si>
    <t>5 - دكتوراة  العلوم الصيدلية</t>
  </si>
  <si>
    <t>كلية الطب
Medicine</t>
  </si>
  <si>
    <t xml:space="preserve">كلية الدوحة </t>
  </si>
  <si>
    <t>كلية الطيران</t>
  </si>
  <si>
    <t>(1)جامعة قطر - كلية المجتمع - كلية راس لفان - معهد جسور
-جامعة الدوحة للعلوم والتكنولوجيا - اكاديمية قطر لعوم الطيران</t>
  </si>
  <si>
    <t>(1)Qatar University - Community College - Ras Laffan College - Josoor Institute 
University of Doha for Science and Technology-Qatar Aeronautical Academy</t>
  </si>
  <si>
    <t>(2) جامعة قطر -كلية المجتمع - كلية راس لفان - معهد جسور
-جامعة الدوحة للعلوم والتكنولوجيا - اكاديمية قطر لعوم الطيران</t>
  </si>
  <si>
    <t>(2) Qatar University  - Community College - Ras Laffan College - Josoor Institute 
University of Doha for Science and Technology-Qatar Aeronautical Academy</t>
  </si>
  <si>
    <t xml:space="preserve">(1) 1- الجسر الاكاديمي 2- جامعة فرجينيا 3- جامعة جورج تاون 4- جامعة كارينجي ميلون
 5- كلية وايل كورنيل 6- جامعة تكساس 7- جامعة نورث وسترن 8-جامعة باريس في قطر.  
</t>
  </si>
  <si>
    <t xml:space="preserve">(1) 1- Academice Bridge Program 2- Virginia 3- Georgetown 4- Carneige Mellon 
5- Weill Cornell 6- Texas A&amp;M 7- North Western 8- HEC Paris in Qatar.
</t>
  </si>
  <si>
    <t>كلية الريان الجامعية الدولية</t>
  </si>
  <si>
    <t>Al Rayyan International University College</t>
  </si>
  <si>
    <t>اوريكس</t>
  </si>
  <si>
    <t>الاكاديمية الأولمبية القطرية</t>
  </si>
  <si>
    <t>Oryx Universal College</t>
  </si>
  <si>
    <t>Qatar olympic academy</t>
  </si>
  <si>
    <t>Lusail University</t>
  </si>
  <si>
    <t>جامعة الوسيل</t>
  </si>
  <si>
    <t>هولندا</t>
  </si>
  <si>
    <t>NETHERLANDS</t>
  </si>
  <si>
    <t>جنوب افريقيا</t>
  </si>
  <si>
    <t>SOUTH AFRICA</t>
  </si>
  <si>
    <t>بلجيكا</t>
  </si>
  <si>
    <t>BELGIUM</t>
  </si>
  <si>
    <t>الرياضيات والاحصاء</t>
  </si>
  <si>
    <t>البيئة</t>
  </si>
  <si>
    <t>The environment</t>
  </si>
  <si>
    <t>العلوم الطبية</t>
  </si>
  <si>
    <t>طيران</t>
  </si>
  <si>
    <t>الاطلنطي</t>
  </si>
  <si>
    <t>(1) 1- الجسر الاكاديمي 2- جامعة فرجينيا 3- جامعة جورج تاون 4- جامعة كارينجي ميلون
 5- كلية وايل كورنيل 6- جامعة تكساس 7- جامعة نورث وسترن 8- جامعة باريس في قطر.</t>
  </si>
  <si>
    <t>(1) 1- Academice Bridge Program 2- Virginia 3- Georgetown 4- Carneige Mellon 
5- Weill Cornell 6- Texas A&amp;M 7- North Western 8- HEC Paris in Qatar.</t>
  </si>
  <si>
    <t>الوسيل</t>
  </si>
  <si>
    <t>الاكاديمية الأولمبية</t>
  </si>
  <si>
    <t xml:space="preserve">                                            Year &amp; Nationality
  College &amp; Field
  of Specialization </t>
  </si>
  <si>
    <t>5 -PHd Pharmaceutical Sciences</t>
  </si>
  <si>
    <t xml:space="preserve">                       Years &amp; Gender
 Educational Level </t>
  </si>
  <si>
    <t xml:space="preserve">            المرحلة التعليمية
                      والنوع
  البلدية</t>
  </si>
  <si>
    <t>الخور والذخيرة</t>
  </si>
  <si>
    <t>Al Khor &amp; Al Thakhira</t>
  </si>
  <si>
    <t>- وزارة التربية والتعليم والتعليم العالي.</t>
  </si>
  <si>
    <t>جامعة ابردين - قطر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</si>
</sst>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ر.ق.‏&quot;\ #,##0.00_-"/>
    <numFmt numFmtId="166" formatCode="_-* #,##0_-;_-* #,##0\-;_-* &quot;-&quot;??_-;_-@_-"/>
  </numFmts>
  <fonts count="69" x14ac:knownFonts="1">
    <font>
      <sz val="10"/>
      <name val="Arial"/>
      <charset val="178"/>
    </font>
    <font>
      <sz val="11"/>
      <name val="Calibri"/>
      <family val="2"/>
    </font>
    <font>
      <sz val="11"/>
      <name val="Calibri"/>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12"/>
      <name val="Arial"/>
      <family val="2"/>
    </font>
    <font>
      <b/>
      <vertAlign val="superscript"/>
      <sz val="10"/>
      <name val="Arial"/>
      <family val="2"/>
    </font>
    <font>
      <sz val="10"/>
      <color indexed="12"/>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b/>
      <sz val="10"/>
      <name val="Verdana"/>
      <family val="2"/>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b/>
      <vertAlign val="superscript"/>
      <sz val="11"/>
      <name val="Arial"/>
      <family val="2"/>
    </font>
    <font>
      <b/>
      <sz val="11"/>
      <color rgb="FF0070C0"/>
      <name val="Arial"/>
      <family val="2"/>
    </font>
    <font>
      <b/>
      <vertAlign val="superscript"/>
      <sz val="14"/>
      <name val="Arial"/>
      <family val="2"/>
    </font>
    <font>
      <sz val="10"/>
      <color rgb="FFFF0000"/>
      <name val="Arial"/>
      <family val="2"/>
    </font>
    <font>
      <b/>
      <sz val="11"/>
      <name val="Calibri"/>
      <family val="2"/>
    </font>
    <font>
      <sz val="11"/>
      <name val="Arial"/>
      <family val="2"/>
    </font>
    <font>
      <b/>
      <sz val="13"/>
      <name val="Sakkal Majalla"/>
    </font>
    <font>
      <b/>
      <sz val="16"/>
      <name val="Arial Rounded MT Bold"/>
      <family val="2"/>
    </font>
    <font>
      <b/>
      <sz val="26"/>
      <name val="Sakkal Majalla"/>
    </font>
    <font>
      <b/>
      <sz val="10"/>
      <color rgb="FFC00000"/>
      <name val="Arial"/>
      <family val="2"/>
    </font>
    <font>
      <b/>
      <sz val="8"/>
      <color rgb="FF222222"/>
      <name val="Arial"/>
      <family val="2"/>
    </font>
    <font>
      <b/>
      <sz val="9"/>
      <name val="Arial"/>
      <family val="2"/>
      <charset val="178"/>
    </font>
    <font>
      <b/>
      <sz val="10"/>
      <name val="Calibri"/>
      <family val="2"/>
      <scheme val="minor"/>
    </font>
    <font>
      <b/>
      <sz val="10"/>
      <color rgb="FF222222"/>
      <name val="Arial"/>
      <family val="2"/>
    </font>
    <font>
      <b/>
      <sz val="12"/>
      <color rgb="FF0070C0"/>
      <name val="Arial"/>
      <family val="2"/>
    </font>
    <font>
      <b/>
      <sz val="12"/>
      <color rgb="FFFF0000"/>
      <name val="Arial"/>
      <family val="2"/>
    </font>
    <font>
      <sz val="10"/>
      <name val="Arial"/>
      <family val="2"/>
    </font>
    <font>
      <sz val="10"/>
      <color rgb="FFFF0000"/>
      <name val="Arial"/>
      <family val="2"/>
      <charset val="178"/>
    </font>
    <font>
      <sz val="10"/>
      <color rgb="FFFFFF00"/>
      <name val="Arial"/>
      <family val="2"/>
      <charset val="178"/>
    </font>
    <font>
      <sz val="10"/>
      <name val="Calibri"/>
      <family val="2"/>
      <scheme val="minor"/>
    </font>
  </fonts>
  <fills count="11">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EEECE1"/>
        <bgColor indexed="64"/>
      </patternFill>
    </fill>
    <fill>
      <patternFill patternType="solid">
        <fgColor theme="6" tint="0.79998168889431442"/>
        <bgColor indexed="64"/>
      </patternFill>
    </fill>
  </fills>
  <borders count="15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style="medium">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style="medium">
        <color theme="0"/>
      </right>
      <top style="thin">
        <color indexed="64"/>
      </top>
      <bottom style="medium">
        <color theme="0"/>
      </bottom>
      <diagonal/>
    </border>
    <border>
      <left style="medium">
        <color theme="0"/>
      </left>
      <right style="medium">
        <color theme="0"/>
      </right>
      <top/>
      <bottom style="thin">
        <color indexed="64"/>
      </bottom>
      <diagonal/>
    </border>
    <border>
      <left/>
      <right style="medium">
        <color rgb="FFF5F5F5"/>
      </right>
      <top style="thin">
        <color indexed="64"/>
      </top>
      <bottom/>
      <diagonal/>
    </border>
    <border>
      <left/>
      <right style="medium">
        <color theme="0"/>
      </right>
      <top style="medium">
        <color theme="0"/>
      </top>
      <bottom/>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style="thin">
        <color indexed="64"/>
      </bottom>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style="medium">
        <color theme="0"/>
      </top>
      <bottom style="medium">
        <color theme="0"/>
      </bottom>
      <diagonal style="medium">
        <color theme="0"/>
      </diagonal>
    </border>
    <border diagonalUp="1">
      <left style="medium">
        <color theme="0"/>
      </left>
      <right style="medium">
        <color theme="0"/>
      </right>
      <top style="medium">
        <color theme="0"/>
      </top>
      <bottom style="medium">
        <color theme="0"/>
      </bottom>
      <diagonal style="medium">
        <color theme="0"/>
      </diagonal>
    </border>
    <border diagonalUp="1">
      <left style="thick">
        <color theme="0"/>
      </left>
      <right style="thick">
        <color theme="0"/>
      </right>
      <top style="thin">
        <color indexed="64"/>
      </top>
      <bottom style="thick">
        <color theme="0"/>
      </bottom>
      <diagonal style="medium">
        <color theme="0"/>
      </diagonal>
    </border>
    <border diagonalUp="1">
      <left style="thick">
        <color theme="0"/>
      </left>
      <right style="thick">
        <color theme="0"/>
      </right>
      <top style="thick">
        <color theme="0"/>
      </top>
      <bottom style="thin">
        <color indexed="64"/>
      </bottom>
      <diagonal style="medium">
        <color theme="0"/>
      </diagonal>
    </border>
    <border diagonalDown="1">
      <left style="thick">
        <color theme="0"/>
      </left>
      <right style="thick">
        <color theme="0"/>
      </right>
      <top style="thin">
        <color indexed="64"/>
      </top>
      <bottom style="thick">
        <color theme="0"/>
      </bottom>
      <diagonal style="medium">
        <color theme="0"/>
      </diagonal>
    </border>
    <border diagonalDown="1">
      <left style="thick">
        <color theme="0"/>
      </left>
      <right style="thick">
        <color theme="0"/>
      </right>
      <top style="thick">
        <color theme="0"/>
      </top>
      <bottom style="thin">
        <color indexed="64"/>
      </bottom>
      <diagonal style="medium">
        <color theme="0"/>
      </diagonal>
    </border>
    <border diagonalUp="1">
      <left style="thick">
        <color theme="0"/>
      </left>
      <right/>
      <top style="thin">
        <color indexed="64"/>
      </top>
      <bottom style="thick">
        <color theme="0"/>
      </bottom>
      <diagonal style="medium">
        <color theme="0"/>
      </diagonal>
    </border>
    <border diagonalUp="1">
      <left style="thick">
        <color theme="0"/>
      </left>
      <right/>
      <top style="thick">
        <color theme="0"/>
      </top>
      <bottom style="thin">
        <color indexed="64"/>
      </bottom>
      <diagonal style="medium">
        <color theme="0"/>
      </diagonal>
    </border>
    <border diagonalDown="1">
      <left style="thick">
        <color theme="0"/>
      </left>
      <right style="thick">
        <color theme="0"/>
      </right>
      <top style="thick">
        <color theme="0"/>
      </top>
      <bottom style="thick">
        <color theme="0"/>
      </bottom>
      <diagonal style="medium">
        <color theme="0"/>
      </diagonal>
    </border>
    <border diagonalUp="1">
      <left style="thick">
        <color theme="0"/>
      </left>
      <right style="thick">
        <color theme="0"/>
      </right>
      <top style="thick">
        <color theme="0"/>
      </top>
      <bottom style="thick">
        <color theme="0"/>
      </bottom>
      <diagonal style="medium">
        <color theme="0"/>
      </diagonal>
    </border>
    <border diagonalUp="1">
      <left style="thick">
        <color theme="0"/>
      </left>
      <right style="medium">
        <color theme="0"/>
      </right>
      <top style="thin">
        <color indexed="64"/>
      </top>
      <bottom style="thick">
        <color theme="0"/>
      </bottom>
      <diagonal style="medium">
        <color theme="0"/>
      </diagonal>
    </border>
    <border diagonalUp="1">
      <left style="medium">
        <color theme="0"/>
      </left>
      <right style="medium">
        <color theme="0"/>
      </right>
      <top style="thin">
        <color indexed="64"/>
      </top>
      <bottom style="thick">
        <color theme="0"/>
      </bottom>
      <diagonal style="medium">
        <color theme="0"/>
      </diagonal>
    </border>
    <border diagonalDown="1">
      <left style="medium">
        <color theme="0"/>
      </left>
      <right style="medium">
        <color theme="0"/>
      </right>
      <top style="thin">
        <color indexed="64"/>
      </top>
      <bottom style="thick">
        <color theme="0"/>
      </bottom>
      <diagonal style="medium">
        <color theme="0"/>
      </diagonal>
    </border>
    <border diagonalDown="1">
      <left style="medium">
        <color theme="0"/>
      </left>
      <right style="thick">
        <color theme="0"/>
      </right>
      <top style="thin">
        <color indexed="64"/>
      </top>
      <bottom style="thick">
        <color theme="0"/>
      </bottom>
      <diagonal style="medium">
        <color theme="0"/>
      </diagonal>
    </border>
    <border diagonalUp="1">
      <left style="thick">
        <color theme="0"/>
      </left>
      <right style="medium">
        <color theme="0"/>
      </right>
      <top style="thick">
        <color theme="0"/>
      </top>
      <bottom style="thin">
        <color indexed="64"/>
      </bottom>
      <diagonal style="medium">
        <color theme="0"/>
      </diagonal>
    </border>
    <border diagonalUp="1">
      <left style="medium">
        <color theme="0"/>
      </left>
      <right style="medium">
        <color theme="0"/>
      </right>
      <top style="thick">
        <color theme="0"/>
      </top>
      <bottom style="thin">
        <color indexed="64"/>
      </bottom>
      <diagonal style="medium">
        <color theme="0"/>
      </diagonal>
    </border>
    <border diagonalDown="1">
      <left style="medium">
        <color theme="0"/>
      </left>
      <right style="medium">
        <color theme="0"/>
      </right>
      <top style="thick">
        <color theme="0"/>
      </top>
      <bottom style="thin">
        <color indexed="64"/>
      </bottom>
      <diagonal style="medium">
        <color theme="0"/>
      </diagonal>
    </border>
    <border diagonalDown="1">
      <left style="medium">
        <color theme="0"/>
      </left>
      <right style="thick">
        <color theme="0"/>
      </right>
      <top style="thick">
        <color theme="0"/>
      </top>
      <bottom style="thin">
        <color indexed="64"/>
      </bottom>
      <diagonal style="medium">
        <color theme="0"/>
      </diagonal>
    </border>
    <border>
      <left style="thick">
        <color theme="0"/>
      </left>
      <right style="medium">
        <color theme="0"/>
      </right>
      <top style="thick">
        <color theme="0"/>
      </top>
      <bottom style="thick">
        <color theme="0"/>
      </bottom>
      <diagonal/>
    </border>
    <border diagonalUp="1">
      <left style="thick">
        <color theme="0"/>
      </left>
      <right style="medium">
        <color theme="0"/>
      </right>
      <top style="thick">
        <color theme="0"/>
      </top>
      <bottom style="thick">
        <color theme="0"/>
      </bottom>
      <diagonal style="medium">
        <color theme="0"/>
      </diagonal>
    </border>
    <border diagonalDown="1">
      <left style="medium">
        <color theme="0"/>
      </left>
      <right style="thick">
        <color theme="0"/>
      </right>
      <top style="thick">
        <color theme="0"/>
      </top>
      <bottom style="thick">
        <color theme="0"/>
      </bottom>
      <diagonal style="medium">
        <color theme="0"/>
      </diagonal>
    </border>
    <border>
      <left style="medium">
        <color theme="0"/>
      </left>
      <right style="medium">
        <color theme="0"/>
      </right>
      <top style="thick">
        <color theme="0"/>
      </top>
      <bottom/>
      <diagonal/>
    </border>
    <border diagonalDown="1">
      <left style="medium">
        <color theme="0"/>
      </left>
      <right style="medium">
        <color theme="0"/>
      </right>
      <top/>
      <bottom style="thick">
        <color theme="0"/>
      </bottom>
      <diagonal style="medium">
        <color theme="0"/>
      </diagonal>
    </border>
    <border diagonalDown="1">
      <left style="medium">
        <color theme="0"/>
      </left>
      <right style="medium">
        <color theme="0"/>
      </right>
      <top style="thick">
        <color theme="0"/>
      </top>
      <bottom style="thick">
        <color theme="0"/>
      </bottom>
      <diagonal style="medium">
        <color theme="0"/>
      </diagonal>
    </border>
    <border diagonalUp="1">
      <left style="medium">
        <color theme="0"/>
      </left>
      <right style="medium">
        <color theme="0"/>
      </right>
      <top/>
      <bottom style="thick">
        <color theme="0"/>
      </bottom>
      <diagonal style="medium">
        <color theme="0"/>
      </diagonal>
    </border>
    <border diagonalUp="1">
      <left style="medium">
        <color theme="0"/>
      </left>
      <right style="medium">
        <color theme="0"/>
      </right>
      <top style="thick">
        <color theme="0"/>
      </top>
      <bottom style="thick">
        <color theme="0"/>
      </bottom>
      <diagonal style="medium">
        <color theme="0"/>
      </diagonal>
    </border>
    <border>
      <left style="medium">
        <color theme="0"/>
      </left>
      <right style="medium">
        <color theme="0"/>
      </right>
      <top style="thick">
        <color theme="0"/>
      </top>
      <bottom style="medium">
        <color theme="0"/>
      </bottom>
      <diagonal/>
    </border>
    <border>
      <left style="thick">
        <color theme="0"/>
      </left>
      <right style="medium">
        <color rgb="FFFFFFFF"/>
      </right>
      <top style="thin">
        <color indexed="64"/>
      </top>
      <bottom style="thick">
        <color theme="0"/>
      </bottom>
      <diagonal/>
    </border>
    <border>
      <left style="medium">
        <color rgb="FFFFFFFF"/>
      </left>
      <right style="medium">
        <color rgb="FFFFFFFF"/>
      </right>
      <top style="thin">
        <color indexed="64"/>
      </top>
      <bottom style="thick">
        <color theme="0"/>
      </bottom>
      <diagonal/>
    </border>
    <border>
      <left style="medium">
        <color rgb="FFFFFFFF"/>
      </left>
      <right style="thick">
        <color rgb="FFFFFFFF"/>
      </right>
      <top style="thin">
        <color indexed="64"/>
      </top>
      <bottom style="thick">
        <color rgb="FFFFFFFF"/>
      </bottom>
      <diagonal/>
    </border>
    <border diagonalUp="1">
      <left style="medium">
        <color theme="0"/>
      </left>
      <right style="medium">
        <color theme="0"/>
      </right>
      <top style="thin">
        <color indexed="64"/>
      </top>
      <bottom style="medium">
        <color indexed="60"/>
      </bottom>
      <diagonal style="medium">
        <color theme="0"/>
      </diagonal>
    </border>
    <border diagonalUp="1">
      <left style="medium">
        <color theme="0"/>
      </left>
      <right style="medium">
        <color theme="0"/>
      </right>
      <top style="medium">
        <color indexed="60"/>
      </top>
      <bottom style="medium">
        <color indexed="60"/>
      </bottom>
      <diagonal style="medium">
        <color theme="0"/>
      </diagonal>
    </border>
    <border diagonalUp="1">
      <left style="medium">
        <color theme="0"/>
      </left>
      <right style="medium">
        <color theme="0"/>
      </right>
      <top style="medium">
        <color indexed="60"/>
      </top>
      <bottom style="thin">
        <color indexed="64"/>
      </bottom>
      <diagonal style="medium">
        <color theme="0"/>
      </diagonal>
    </border>
    <border diagonalDown="1">
      <left style="medium">
        <color theme="0"/>
      </left>
      <right style="medium">
        <color theme="0"/>
      </right>
      <top style="thin">
        <color indexed="64"/>
      </top>
      <bottom style="medium">
        <color indexed="60"/>
      </bottom>
      <diagonal style="medium">
        <color theme="0"/>
      </diagonal>
    </border>
    <border diagonalDown="1">
      <left style="medium">
        <color theme="0"/>
      </left>
      <right style="medium">
        <color theme="0"/>
      </right>
      <top style="medium">
        <color indexed="60"/>
      </top>
      <bottom style="medium">
        <color indexed="60"/>
      </bottom>
      <diagonal style="medium">
        <color theme="0"/>
      </diagonal>
    </border>
    <border diagonalDown="1">
      <left style="medium">
        <color theme="0"/>
      </left>
      <right style="medium">
        <color theme="0"/>
      </right>
      <top style="medium">
        <color indexed="60"/>
      </top>
      <bottom style="thin">
        <color indexed="64"/>
      </bottom>
      <diagonal style="medium">
        <color theme="0"/>
      </diagonal>
    </border>
    <border diagonalUp="1">
      <left/>
      <right style="medium">
        <color theme="0"/>
      </right>
      <top style="thin">
        <color indexed="64"/>
      </top>
      <bottom style="medium">
        <color indexed="60"/>
      </bottom>
      <diagonal style="medium">
        <color theme="0"/>
      </diagonal>
    </border>
    <border diagonalUp="1">
      <left/>
      <right style="medium">
        <color theme="0"/>
      </right>
      <top style="medium">
        <color indexed="60"/>
      </top>
      <bottom style="medium">
        <color indexed="60"/>
      </bottom>
      <diagonal style="medium">
        <color theme="0"/>
      </diagonal>
    </border>
    <border diagonalUp="1">
      <left/>
      <right style="medium">
        <color theme="0"/>
      </right>
      <top style="medium">
        <color indexed="60"/>
      </top>
      <bottom style="thin">
        <color indexed="64"/>
      </bottom>
      <diagonal style="medium">
        <color theme="0"/>
      </diagonal>
    </border>
    <border diagonalDown="1">
      <left style="medium">
        <color theme="0"/>
      </left>
      <right/>
      <top style="thin">
        <color indexed="64"/>
      </top>
      <bottom style="medium">
        <color indexed="60"/>
      </bottom>
      <diagonal style="medium">
        <color theme="0"/>
      </diagonal>
    </border>
    <border diagonalDown="1">
      <left style="medium">
        <color theme="0"/>
      </left>
      <right/>
      <top style="medium">
        <color indexed="60"/>
      </top>
      <bottom style="medium">
        <color indexed="60"/>
      </bottom>
      <diagonal style="medium">
        <color theme="0"/>
      </diagonal>
    </border>
    <border diagonalDown="1">
      <left style="medium">
        <color theme="0"/>
      </left>
      <right/>
      <top style="medium">
        <color indexed="60"/>
      </top>
      <bottom style="thin">
        <color indexed="64"/>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style="medium">
        <color theme="0"/>
      </left>
      <right/>
      <top style="thin">
        <color indexed="64"/>
      </top>
      <bottom style="medium">
        <color theme="0"/>
      </bottom>
      <diagonal/>
    </border>
    <border diagonalUp="1">
      <left style="thick">
        <color theme="0"/>
      </left>
      <right style="medium">
        <color theme="0"/>
      </right>
      <top style="thin">
        <color indexed="64"/>
      </top>
      <bottom/>
      <diagonal style="medium">
        <color theme="0"/>
      </diagonal>
    </border>
    <border diagonalUp="1">
      <left style="thick">
        <color theme="0"/>
      </left>
      <right style="medium">
        <color theme="0"/>
      </right>
      <top/>
      <bottom/>
      <diagonal style="medium">
        <color theme="0"/>
      </diagonal>
    </border>
    <border diagonalUp="1">
      <left style="thick">
        <color theme="0"/>
      </left>
      <right style="medium">
        <color theme="0"/>
      </right>
      <top/>
      <bottom style="thin">
        <color indexed="64"/>
      </bottom>
      <diagonal style="medium">
        <color theme="0"/>
      </diagonal>
    </border>
    <border diagonalDown="1">
      <left style="medium">
        <color theme="0"/>
      </left>
      <right style="thick">
        <color theme="0"/>
      </right>
      <top style="thin">
        <color indexed="64"/>
      </top>
      <bottom/>
      <diagonal style="medium">
        <color theme="0"/>
      </diagonal>
    </border>
    <border diagonalDown="1">
      <left style="medium">
        <color theme="0"/>
      </left>
      <right style="thick">
        <color theme="0"/>
      </right>
      <top/>
      <bottom/>
      <diagonal style="medium">
        <color theme="0"/>
      </diagonal>
    </border>
    <border diagonalDown="1">
      <left style="medium">
        <color theme="0"/>
      </left>
      <right style="thick">
        <color theme="0"/>
      </right>
      <top/>
      <bottom style="thin">
        <color indexed="64"/>
      </bottom>
      <diagonal style="medium">
        <color theme="0"/>
      </diagonal>
    </border>
    <border>
      <left style="medium">
        <color theme="0"/>
      </left>
      <right style="thick">
        <color theme="0"/>
      </right>
      <top style="thick">
        <color theme="0"/>
      </top>
      <bottom style="thick">
        <color theme="0"/>
      </bottom>
      <diagonal/>
    </border>
    <border>
      <left style="thick">
        <color theme="0"/>
      </left>
      <right style="medium">
        <color theme="0"/>
      </right>
      <top style="thick">
        <color theme="0"/>
      </top>
      <bottom/>
      <diagonal/>
    </border>
    <border>
      <left style="medium">
        <color theme="0"/>
      </left>
      <right style="thick">
        <color theme="0"/>
      </right>
      <top style="thick">
        <color theme="0"/>
      </top>
      <bottom/>
      <diagonal/>
    </border>
    <border>
      <left style="medium">
        <color theme="0"/>
      </left>
      <right/>
      <top style="thin">
        <color indexed="64"/>
      </top>
      <bottom/>
      <diagonal/>
    </border>
    <border>
      <left style="medium">
        <color theme="0"/>
      </left>
      <right/>
      <top style="thin">
        <color theme="1"/>
      </top>
      <bottom style="medium">
        <color theme="0"/>
      </bottom>
      <diagonal/>
    </border>
    <border>
      <left/>
      <right style="medium">
        <color theme="0"/>
      </right>
      <top style="thin">
        <color theme="1"/>
      </top>
      <bottom style="medium">
        <color theme="0"/>
      </bottom>
      <diagonal/>
    </border>
    <border>
      <left style="medium">
        <color theme="0"/>
      </left>
      <right style="medium">
        <color theme="0"/>
      </right>
      <top style="thin">
        <color theme="1"/>
      </top>
      <bottom style="medium">
        <color theme="0"/>
      </bottom>
      <diagonal/>
    </border>
    <border>
      <left/>
      <right/>
      <top style="thin">
        <color theme="1"/>
      </top>
      <bottom style="medium">
        <color theme="0"/>
      </bottom>
      <diagonal/>
    </border>
    <border>
      <left style="medium">
        <color theme="0"/>
      </left>
      <right/>
      <top/>
      <bottom/>
      <diagonal/>
    </border>
    <border>
      <left/>
      <right/>
      <top style="thin">
        <color auto="1"/>
      </top>
      <bottom style="medium">
        <color theme="0"/>
      </bottom>
      <diagonal/>
    </border>
    <border>
      <left style="medium">
        <color theme="0"/>
      </left>
      <right/>
      <top/>
      <bottom style="thin">
        <color indexed="64"/>
      </bottom>
      <diagonal/>
    </border>
    <border>
      <left style="medium">
        <color theme="0"/>
      </left>
      <right/>
      <top style="medium">
        <color theme="0"/>
      </top>
      <bottom/>
      <diagonal/>
    </border>
    <border diagonalUp="1">
      <left/>
      <right style="medium">
        <color theme="0"/>
      </right>
      <top style="medium">
        <color indexed="60"/>
      </top>
      <bottom/>
      <diagonal style="medium">
        <color theme="0"/>
      </diagonal>
    </border>
    <border diagonalUp="1">
      <left/>
      <right style="medium">
        <color theme="0"/>
      </right>
      <top style="thin">
        <color indexed="64"/>
      </top>
      <bottom/>
      <diagonal style="medium">
        <color theme="0"/>
      </diagonal>
    </border>
    <border diagonalUp="1">
      <left style="medium">
        <color theme="0"/>
      </left>
      <right/>
      <top/>
      <bottom style="thin">
        <color indexed="64"/>
      </bottom>
      <diagonal style="medium">
        <color theme="0"/>
      </diagonal>
    </border>
    <border diagonalUp="1">
      <left/>
      <right style="medium">
        <color theme="0"/>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style="medium">
        <color theme="0"/>
      </left>
      <right style="medium">
        <color theme="0"/>
      </right>
      <top style="thin">
        <color theme="0"/>
      </top>
      <bottom style="thin">
        <color indexed="64"/>
      </bottom>
      <diagonal/>
    </border>
    <border>
      <left/>
      <right style="medium">
        <color theme="0"/>
      </right>
      <top style="thin">
        <color theme="0"/>
      </top>
      <bottom style="thin">
        <color auto="1"/>
      </bottom>
      <diagonal/>
    </border>
    <border>
      <left style="thin">
        <color indexed="64"/>
      </left>
      <right style="thin">
        <color indexed="64"/>
      </right>
      <top style="thin">
        <color indexed="64"/>
      </top>
      <bottom style="thin">
        <color indexed="64"/>
      </bottom>
      <diagonal/>
    </border>
    <border>
      <left style="medium">
        <color theme="0"/>
      </left>
      <right style="medium">
        <color theme="0"/>
      </right>
      <top style="thin">
        <color auto="1"/>
      </top>
      <bottom/>
      <diagonal/>
    </border>
    <border diagonalUp="1">
      <left/>
      <right style="medium">
        <color theme="0"/>
      </right>
      <top style="thin">
        <color indexed="64"/>
      </top>
      <bottom style="medium">
        <color theme="0"/>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medium">
        <color theme="0"/>
      </top>
      <bottom style="thin">
        <color indexed="64"/>
      </bottom>
      <diagonal style="medium">
        <color theme="0"/>
      </diagonal>
    </border>
    <border>
      <left/>
      <right/>
      <top style="medium">
        <color theme="0"/>
      </top>
      <bottom style="thin">
        <color auto="1"/>
      </bottom>
      <diagonal/>
    </border>
    <border>
      <left/>
      <right/>
      <top style="medium">
        <color theme="0"/>
      </top>
      <bottom style="medium">
        <color theme="0"/>
      </bottom>
      <diagonal/>
    </border>
    <border>
      <left style="medium">
        <color theme="0"/>
      </left>
      <right style="medium">
        <color theme="0"/>
      </right>
      <top style="thin">
        <color theme="1"/>
      </top>
      <bottom/>
      <diagonal/>
    </border>
    <border>
      <left/>
      <right/>
      <top style="thin">
        <color theme="1"/>
      </top>
      <bottom/>
      <diagonal/>
    </border>
    <border>
      <left style="medium">
        <color theme="0"/>
      </left>
      <right style="medium">
        <color theme="0"/>
      </right>
      <top style="medium">
        <color theme="0"/>
      </top>
      <bottom style="thin">
        <color theme="1"/>
      </bottom>
      <diagonal/>
    </border>
  </borders>
  <cellStyleXfs count="25">
    <xf numFmtId="0" fontId="0" fillId="0" borderId="0"/>
    <xf numFmtId="0" fontId="25" fillId="0" borderId="0" applyAlignment="0">
      <alignment horizontal="centerContinuous" vertical="center"/>
    </xf>
    <xf numFmtId="0" fontId="26" fillId="0" borderId="0" applyAlignment="0">
      <alignment horizontal="centerContinuous" vertical="center"/>
    </xf>
    <xf numFmtId="0" fontId="7" fillId="2" borderId="1">
      <alignment horizontal="right" vertical="center" wrapText="1"/>
    </xf>
    <xf numFmtId="1" fontId="22" fillId="2" borderId="2">
      <alignment horizontal="left" vertical="center" wrapText="1"/>
    </xf>
    <xf numFmtId="1" fontId="5" fillId="2" borderId="3">
      <alignment horizontal="center" vertical="center"/>
    </xf>
    <xf numFmtId="0" fontId="11" fillId="2" borderId="3">
      <alignment horizontal="center" vertical="center" wrapText="1"/>
    </xf>
    <xf numFmtId="0" fontId="27" fillId="2" borderId="3">
      <alignment horizontal="center" vertical="center" wrapText="1"/>
    </xf>
    <xf numFmtId="0" fontId="3" fillId="0" borderId="0">
      <alignment horizontal="center" vertical="center" readingOrder="2"/>
    </xf>
    <xf numFmtId="0" fontId="6" fillId="0" borderId="0">
      <alignment horizontal="left" vertical="center"/>
    </xf>
    <xf numFmtId="0" fontId="3" fillId="0" borderId="0"/>
    <xf numFmtId="0" fontId="3" fillId="0" borderId="0"/>
    <xf numFmtId="0" fontId="3" fillId="0" borderId="0"/>
    <xf numFmtId="0" fontId="18" fillId="0" borderId="0">
      <alignment horizontal="right" vertical="center"/>
    </xf>
    <xf numFmtId="0" fontId="28" fillId="0" borderId="0">
      <alignment horizontal="left" vertical="center"/>
    </xf>
    <xf numFmtId="0" fontId="7" fillId="0" borderId="0">
      <alignment horizontal="right" vertical="center"/>
    </xf>
    <xf numFmtId="0" fontId="3" fillId="0" borderId="0">
      <alignment horizontal="left" vertical="center"/>
    </xf>
    <xf numFmtId="0" fontId="17" fillId="2" borderId="3" applyAlignment="0">
      <alignment horizontal="center" vertical="center"/>
    </xf>
    <xf numFmtId="0" fontId="18" fillId="0" borderId="4">
      <alignment horizontal="right" vertical="center" indent="1"/>
    </xf>
    <xf numFmtId="0" fontId="7" fillId="2" borderId="4">
      <alignment horizontal="right" vertical="center" wrapText="1" indent="1" readingOrder="2"/>
    </xf>
    <xf numFmtId="0" fontId="9" fillId="0" borderId="4">
      <alignment horizontal="right" vertical="center" indent="1"/>
    </xf>
    <xf numFmtId="0" fontId="9" fillId="2" borderId="4">
      <alignment horizontal="left" vertical="center" wrapText="1" indent="1"/>
    </xf>
    <xf numFmtId="0" fontId="9" fillId="0" borderId="5">
      <alignment horizontal="left" vertical="center"/>
    </xf>
    <xf numFmtId="0" fontId="9" fillId="0" borderId="6">
      <alignment horizontal="left" vertical="center"/>
    </xf>
    <xf numFmtId="164" fontId="65" fillId="0" borderId="0" applyFont="0" applyFill="0" applyBorder="0" applyAlignment="0" applyProtection="0"/>
  </cellStyleXfs>
  <cellXfs count="1433">
    <xf numFmtId="0" fontId="0" fillId="0" borderId="0" xfId="0"/>
    <xf numFmtId="0" fontId="3" fillId="0" borderId="0" xfId="0" applyFont="1" applyAlignment="1">
      <alignment horizontal="justify" vertical="center"/>
    </xf>
    <xf numFmtId="0" fontId="3" fillId="0" borderId="0" xfId="0" applyFont="1" applyAlignment="1">
      <alignment horizontal="left" vertical="center"/>
    </xf>
    <xf numFmtId="0" fontId="14" fillId="0" borderId="0" xfId="0" applyFont="1" applyAlignment="1">
      <alignment horizontal="centerContinuous" vertical="center"/>
    </xf>
    <xf numFmtId="1" fontId="13" fillId="0" borderId="0" xfId="0" applyNumberFormat="1" applyFont="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xf>
    <xf numFmtId="1" fontId="13" fillId="0" borderId="0" xfId="0" applyNumberFormat="1" applyFont="1" applyBorder="1" applyAlignment="1">
      <alignment horizontal="left" vertical="center"/>
    </xf>
    <xf numFmtId="0" fontId="24" fillId="0" borderId="0" xfId="0" applyFont="1" applyAlignment="1">
      <alignment horizontal="right"/>
    </xf>
    <xf numFmtId="0" fontId="24" fillId="0" borderId="0" xfId="0" quotePrefix="1" applyFont="1" applyAlignment="1">
      <alignment horizontal="right"/>
    </xf>
    <xf numFmtId="0" fontId="7" fillId="0" borderId="0" xfId="15" applyFont="1">
      <alignment horizontal="right" vertical="center"/>
    </xf>
    <xf numFmtId="0" fontId="9" fillId="0" borderId="0" xfId="0" applyFont="1" applyBorder="1" applyAlignment="1">
      <alignment vertical="center"/>
    </xf>
    <xf numFmtId="0" fontId="3" fillId="0" borderId="0" xfId="0" applyFont="1" applyAlignment="1">
      <alignment vertical="center"/>
    </xf>
    <xf numFmtId="0" fontId="3" fillId="0" borderId="0" xfId="0" applyFont="1" applyAlignment="1">
      <alignment horizontal="centerContinuous" vertical="center"/>
    </xf>
    <xf numFmtId="0" fontId="21" fillId="0" borderId="0" xfId="16" applyFont="1">
      <alignment horizontal="left" vertical="center"/>
    </xf>
    <xf numFmtId="0" fontId="37" fillId="0" borderId="0" xfId="0" applyFont="1" applyBorder="1"/>
    <xf numFmtId="0" fontId="36" fillId="0" borderId="0" xfId="0" applyFont="1" applyBorder="1"/>
    <xf numFmtId="0" fontId="3" fillId="0" borderId="0" xfId="0" applyFont="1" applyBorder="1"/>
    <xf numFmtId="0" fontId="21" fillId="0" borderId="0" xfId="0" applyFont="1" applyBorder="1"/>
    <xf numFmtId="0" fontId="19" fillId="3" borderId="14" xfId="21" applyFont="1" applyFill="1" applyBorder="1">
      <alignment horizontal="left" vertical="center" wrapText="1" indent="1"/>
    </xf>
    <xf numFmtId="0" fontId="19" fillId="4" borderId="14" xfId="21" applyFont="1" applyFill="1" applyBorder="1">
      <alignment horizontal="left" vertical="center" wrapText="1" indent="1"/>
    </xf>
    <xf numFmtId="0" fontId="19" fillId="3" borderId="15" xfId="21" applyFont="1" applyFill="1" applyBorder="1">
      <alignment horizontal="left" vertical="center" wrapText="1" indent="1"/>
    </xf>
    <xf numFmtId="0" fontId="19" fillId="3" borderId="17" xfId="21" applyFont="1" applyFill="1" applyBorder="1">
      <alignment horizontal="left" vertical="center" wrapText="1" indent="1"/>
    </xf>
    <xf numFmtId="0" fontId="21" fillId="3" borderId="17" xfId="19" applyFont="1" applyFill="1" applyBorder="1">
      <alignment horizontal="right" vertical="center" wrapText="1" indent="1" readingOrder="2"/>
    </xf>
    <xf numFmtId="0" fontId="21" fillId="0" borderId="0" xfId="0" applyFont="1" applyAlignment="1">
      <alignment horizontal="left" vertical="center"/>
    </xf>
    <xf numFmtId="0" fontId="33" fillId="0" borderId="0" xfId="0" applyFont="1" applyAlignment="1">
      <alignment horizontal="left" vertical="center"/>
    </xf>
    <xf numFmtId="0" fontId="3" fillId="0" borderId="0" xfId="0" applyFont="1" applyBorder="1" applyAlignment="1">
      <alignment vertical="center"/>
    </xf>
    <xf numFmtId="0" fontId="21" fillId="0" borderId="0" xfId="0" applyFont="1" applyBorder="1" applyAlignment="1">
      <alignment vertical="center"/>
    </xf>
    <xf numFmtId="0" fontId="37" fillId="0" borderId="0" xfId="0" applyFont="1" applyBorder="1" applyAlignment="1">
      <alignment vertical="center"/>
    </xf>
    <xf numFmtId="0" fontId="36" fillId="0" borderId="0" xfId="0" applyFont="1" applyBorder="1" applyAlignment="1">
      <alignment vertical="center"/>
    </xf>
    <xf numFmtId="0" fontId="3" fillId="0" borderId="0" xfId="0" applyFont="1" applyBorder="1" applyAlignment="1">
      <alignment horizontal="left" vertical="center"/>
    </xf>
    <xf numFmtId="0" fontId="21" fillId="0" borderId="0" xfId="0" applyFont="1" applyBorder="1" applyAlignment="1">
      <alignment horizontal="left" vertical="center"/>
    </xf>
    <xf numFmtId="0" fontId="39" fillId="0" borderId="0" xfId="0" applyFont="1" applyAlignment="1">
      <alignment vertical="center" readingOrder="2"/>
    </xf>
    <xf numFmtId="0" fontId="40" fillId="0" borderId="0" xfId="0" applyFont="1" applyAlignment="1">
      <alignment horizontal="centerContinuous" vertical="center"/>
    </xf>
    <xf numFmtId="0" fontId="40" fillId="0" borderId="0" xfId="0" applyFont="1" applyBorder="1" applyAlignment="1">
      <alignment horizontal="left" vertical="center"/>
    </xf>
    <xf numFmtId="0" fontId="40" fillId="0" borderId="0" xfId="0" applyFont="1" applyBorder="1" applyAlignment="1">
      <alignment vertical="center"/>
    </xf>
    <xf numFmtId="0" fontId="5" fillId="0" borderId="0" xfId="0" applyFont="1" applyAlignment="1">
      <alignment vertical="center" readingOrder="2"/>
    </xf>
    <xf numFmtId="0" fontId="8" fillId="0" borderId="0" xfId="0" applyFont="1" applyBorder="1" applyAlignment="1">
      <alignment vertical="center"/>
    </xf>
    <xf numFmtId="0" fontId="5" fillId="0" borderId="0" xfId="0" applyFont="1" applyAlignment="1">
      <alignment vertical="center" readingOrder="1"/>
    </xf>
    <xf numFmtId="0" fontId="5" fillId="0" borderId="0" xfId="0" applyFont="1" applyBorder="1" applyAlignment="1">
      <alignment vertical="center"/>
    </xf>
    <xf numFmtId="0" fontId="21" fillId="4" borderId="14" xfId="19" applyFont="1" applyFill="1" applyBorder="1">
      <alignment horizontal="right" vertical="center" wrapText="1" indent="1" readingOrder="2"/>
    </xf>
    <xf numFmtId="0" fontId="21" fillId="3" borderId="14" xfId="19" applyFont="1" applyFill="1" applyBorder="1">
      <alignment horizontal="right" vertical="center" wrapText="1" indent="1" readingOrder="2"/>
    </xf>
    <xf numFmtId="0" fontId="3" fillId="0" borderId="0" xfId="10"/>
    <xf numFmtId="0" fontId="3" fillId="0" borderId="0" xfId="10" applyFont="1"/>
    <xf numFmtId="0" fontId="14" fillId="0" borderId="0" xfId="10" applyFont="1" applyBorder="1" applyAlignment="1">
      <alignment vertical="center"/>
    </xf>
    <xf numFmtId="1" fontId="13" fillId="0" borderId="0" xfId="10" applyNumberFormat="1" applyFont="1" applyBorder="1" applyAlignment="1">
      <alignment horizontal="center" vertical="center"/>
    </xf>
    <xf numFmtId="0" fontId="3" fillId="0" borderId="0" xfId="10" applyAlignment="1">
      <alignment vertical="center"/>
    </xf>
    <xf numFmtId="0" fontId="32" fillId="0" borderId="0" xfId="10" applyFont="1"/>
    <xf numFmtId="0" fontId="32" fillId="2" borderId="0" xfId="10" applyFont="1" applyFill="1" applyBorder="1" applyAlignment="1">
      <alignment horizontal="center" vertical="center" wrapText="1"/>
    </xf>
    <xf numFmtId="0" fontId="14" fillId="0" borderId="0" xfId="10" applyFont="1" applyAlignment="1">
      <alignment vertical="center"/>
    </xf>
    <xf numFmtId="0" fontId="3" fillId="0" borderId="0" xfId="10" applyFont="1" applyBorder="1" applyAlignment="1">
      <alignment vertical="center"/>
    </xf>
    <xf numFmtId="0" fontId="21" fillId="0" borderId="0" xfId="10" applyFont="1" applyBorder="1" applyAlignment="1">
      <alignment vertical="center"/>
    </xf>
    <xf numFmtId="0" fontId="12" fillId="0" borderId="0" xfId="10" applyFont="1" applyAlignment="1">
      <alignment horizontal="centerContinuous" vertical="center" wrapText="1"/>
    </xf>
    <xf numFmtId="0" fontId="37" fillId="0" borderId="0" xfId="10" applyFont="1" applyAlignment="1">
      <alignment horizontal="centerContinuous" vertical="center"/>
    </xf>
    <xf numFmtId="0" fontId="37" fillId="0" borderId="0" xfId="10" applyFont="1" applyBorder="1" applyAlignment="1">
      <alignment vertical="center"/>
    </xf>
    <xf numFmtId="0" fontId="36" fillId="0" borderId="0" xfId="10" applyFont="1" applyBorder="1" applyAlignment="1">
      <alignment vertical="center"/>
    </xf>
    <xf numFmtId="0" fontId="21" fillId="0" borderId="0" xfId="10" applyFont="1" applyBorder="1" applyAlignment="1"/>
    <xf numFmtId="0" fontId="23" fillId="3" borderId="14" xfId="18" applyFont="1" applyFill="1" applyBorder="1" applyAlignment="1">
      <alignment horizontal="center" vertical="center"/>
    </xf>
    <xf numFmtId="0" fontId="23" fillId="3" borderId="16" xfId="18" applyFont="1" applyFill="1" applyBorder="1" applyAlignment="1">
      <alignment horizontal="center" vertical="center"/>
    </xf>
    <xf numFmtId="0" fontId="23" fillId="3" borderId="18" xfId="18" applyFont="1" applyFill="1" applyBorder="1" applyAlignment="1">
      <alignment horizontal="center" vertical="center"/>
    </xf>
    <xf numFmtId="0" fontId="7" fillId="0" borderId="0" xfId="10" applyFont="1" applyAlignment="1">
      <alignment horizontal="centerContinuous" vertical="center"/>
    </xf>
    <xf numFmtId="0" fontId="3" fillId="0" borderId="0" xfId="10" applyFont="1" applyBorder="1"/>
    <xf numFmtId="0" fontId="37" fillId="0" borderId="0" xfId="10" applyFont="1" applyBorder="1"/>
    <xf numFmtId="0" fontId="36" fillId="0" borderId="0" xfId="10" applyFont="1" applyBorder="1" applyAlignment="1">
      <alignment horizontal="center" vertical="center" readingOrder="2"/>
    </xf>
    <xf numFmtId="0" fontId="19" fillId="4" borderId="22" xfId="0" applyFont="1" applyFill="1" applyBorder="1" applyAlignment="1">
      <alignment horizontal="center" vertical="top"/>
    </xf>
    <xf numFmtId="0" fontId="3" fillId="0" borderId="0" xfId="10" applyFont="1" applyAlignment="1">
      <alignment vertical="center"/>
    </xf>
    <xf numFmtId="0" fontId="3" fillId="0" borderId="0" xfId="10" applyFont="1" applyAlignment="1">
      <alignment horizontal="left"/>
    </xf>
    <xf numFmtId="0" fontId="21" fillId="0" borderId="0" xfId="10" applyFont="1" applyAlignment="1">
      <alignment horizontal="centerContinuous" vertical="center"/>
    </xf>
    <xf numFmtId="0" fontId="32" fillId="0" borderId="0" xfId="11" applyFont="1"/>
    <xf numFmtId="0" fontId="9" fillId="0" borderId="0" xfId="10" applyFont="1" applyBorder="1" applyAlignment="1">
      <alignment vertical="center"/>
    </xf>
    <xf numFmtId="0" fontId="15" fillId="0" borderId="0" xfId="10" applyFont="1" applyAlignment="1">
      <alignment vertical="center"/>
    </xf>
    <xf numFmtId="0" fontId="35" fillId="0" borderId="0" xfId="10" applyFont="1"/>
    <xf numFmtId="0" fontId="34" fillId="0" borderId="0" xfId="10" applyFont="1" applyAlignment="1">
      <alignment vertical="center"/>
    </xf>
    <xf numFmtId="0" fontId="7" fillId="0" borderId="0" xfId="2" applyFont="1" applyAlignment="1">
      <alignment vertical="center"/>
    </xf>
    <xf numFmtId="0" fontId="3" fillId="0" borderId="0" xfId="10" applyFont="1" applyAlignment="1">
      <alignment horizontal="center" vertical="center"/>
    </xf>
    <xf numFmtId="0" fontId="36" fillId="0" borderId="0" xfId="1" applyFont="1" applyAlignment="1">
      <alignment vertical="center"/>
    </xf>
    <xf numFmtId="0" fontId="36" fillId="0" borderId="0" xfId="10" applyFont="1" applyAlignment="1">
      <alignment horizontal="center" vertical="center"/>
    </xf>
    <xf numFmtId="0" fontId="36" fillId="0" borderId="0" xfId="1" applyFont="1" applyAlignment="1">
      <alignment vertical="center" readingOrder="2"/>
    </xf>
    <xf numFmtId="0" fontId="36" fillId="0" borderId="0" xfId="10" applyFont="1" applyBorder="1"/>
    <xf numFmtId="0" fontId="3" fillId="0" borderId="0" xfId="11" applyFont="1"/>
    <xf numFmtId="0" fontId="3" fillId="0" borderId="0" xfId="10" applyFont="1" applyAlignment="1">
      <alignment horizontal="centerContinuous" vertical="center"/>
    </xf>
    <xf numFmtId="0" fontId="21" fillId="0" borderId="0" xfId="10" applyFont="1" applyAlignment="1">
      <alignment horizontal="left" vertical="center"/>
    </xf>
    <xf numFmtId="0" fontId="37" fillId="0" borderId="0" xfId="11" applyFont="1"/>
    <xf numFmtId="0" fontId="7" fillId="0" borderId="0" xfId="10" applyFont="1" applyAlignment="1">
      <alignment vertical="center" readingOrder="1"/>
    </xf>
    <xf numFmtId="0" fontId="7" fillId="0" borderId="0" xfId="10" applyFont="1" applyBorder="1" applyAlignment="1">
      <alignment vertical="center"/>
    </xf>
    <xf numFmtId="0" fontId="39" fillId="0" borderId="0" xfId="10" applyFont="1" applyAlignment="1">
      <alignment vertical="center" readingOrder="2"/>
    </xf>
    <xf numFmtId="0" fontId="40" fillId="0" borderId="0" xfId="10" applyFont="1" applyAlignment="1">
      <alignment horizontal="centerContinuous" vertical="center"/>
    </xf>
    <xf numFmtId="0" fontId="40" fillId="0" borderId="0" xfId="10" applyFont="1" applyBorder="1" applyAlignment="1">
      <alignment horizontal="left" vertical="center"/>
    </xf>
    <xf numFmtId="0" fontId="40" fillId="0" borderId="0" xfId="10" applyFont="1" applyBorder="1" applyAlignment="1">
      <alignment vertical="center"/>
    </xf>
    <xf numFmtId="0" fontId="5" fillId="0" borderId="0" xfId="10" applyFont="1" applyAlignment="1">
      <alignment vertical="center" readingOrder="2"/>
    </xf>
    <xf numFmtId="0" fontId="8" fillId="0" borderId="0" xfId="10" applyFont="1" applyBorder="1" applyAlignment="1">
      <alignment vertical="center"/>
    </xf>
    <xf numFmtId="0" fontId="5" fillId="0" borderId="0" xfId="10" applyFont="1" applyAlignment="1">
      <alignment vertical="center" readingOrder="1"/>
    </xf>
    <xf numFmtId="0" fontId="5" fillId="0" borderId="0" xfId="10" applyFont="1" applyBorder="1" applyAlignment="1">
      <alignment vertical="center"/>
    </xf>
    <xf numFmtId="0" fontId="5" fillId="0" borderId="0" xfId="15" applyFont="1">
      <alignment horizontal="right" vertical="center"/>
    </xf>
    <xf numFmtId="0" fontId="8" fillId="0" borderId="0" xfId="10" applyFont="1" applyAlignment="1">
      <alignment horizontal="left" vertical="center"/>
    </xf>
    <xf numFmtId="1" fontId="3" fillId="0" borderId="0" xfId="10" applyNumberFormat="1" applyFont="1" applyAlignment="1">
      <alignment horizontal="center" vertical="center"/>
    </xf>
    <xf numFmtId="0" fontId="36" fillId="0" borderId="0" xfId="10" applyFont="1" applyAlignment="1">
      <alignment vertical="center" readingOrder="2"/>
    </xf>
    <xf numFmtId="0" fontId="37" fillId="0" borderId="0" xfId="10" applyFont="1" applyBorder="1" applyAlignment="1">
      <alignment horizontal="left" vertical="center"/>
    </xf>
    <xf numFmtId="0" fontId="21" fillId="2" borderId="8" xfId="6" applyFont="1" applyBorder="1" applyAlignment="1">
      <alignment horizontal="center" vertical="center" wrapText="1"/>
    </xf>
    <xf numFmtId="0" fontId="16" fillId="2" borderId="9" xfId="6" applyFont="1" applyBorder="1" applyAlignment="1">
      <alignment vertical="center" wrapText="1"/>
    </xf>
    <xf numFmtId="0" fontId="16" fillId="2" borderId="10" xfId="6" applyFont="1" applyBorder="1" applyAlignment="1">
      <alignment vertical="center" wrapText="1"/>
    </xf>
    <xf numFmtId="0" fontId="3" fillId="0" borderId="0" xfId="10" applyFont="1" applyAlignment="1">
      <alignment wrapText="1"/>
    </xf>
    <xf numFmtId="0" fontId="3" fillId="0" borderId="0" xfId="10" applyFont="1" applyAlignment="1">
      <alignment horizontal="right" vertical="center" wrapText="1"/>
    </xf>
    <xf numFmtId="0" fontId="9" fillId="0" borderId="0" xfId="0" applyFont="1" applyAlignment="1">
      <alignment vertical="center"/>
    </xf>
    <xf numFmtId="3" fontId="3" fillId="3" borderId="15" xfId="20" applyNumberFormat="1" applyFont="1" applyFill="1" applyBorder="1" applyAlignment="1">
      <alignment horizontal="right" vertical="center" indent="1"/>
    </xf>
    <xf numFmtId="3" fontId="3" fillId="4" borderId="14" xfId="20" applyNumberFormat="1" applyFont="1" applyFill="1" applyBorder="1" applyAlignment="1">
      <alignment horizontal="right" vertical="center" indent="1"/>
    </xf>
    <xf numFmtId="3" fontId="3" fillId="3" borderId="14" xfId="20" applyNumberFormat="1" applyFont="1" applyFill="1" applyBorder="1" applyAlignment="1">
      <alignment horizontal="right" vertical="center" indent="1"/>
    </xf>
    <xf numFmtId="3" fontId="20" fillId="3" borderId="14" xfId="0" applyNumberFormat="1" applyFont="1" applyFill="1" applyBorder="1" applyAlignment="1">
      <alignment vertical="center"/>
    </xf>
    <xf numFmtId="3" fontId="3" fillId="3" borderId="17" xfId="20" applyNumberFormat="1" applyFont="1" applyFill="1" applyBorder="1" applyAlignment="1">
      <alignment horizontal="right" vertical="center" indent="1"/>
    </xf>
    <xf numFmtId="3" fontId="3" fillId="3" borderId="14" xfId="12" applyNumberFormat="1" applyFont="1" applyFill="1" applyBorder="1" applyAlignment="1">
      <alignment vertical="center" wrapText="1"/>
    </xf>
    <xf numFmtId="0" fontId="7" fillId="5" borderId="33" xfId="19" applyFont="1" applyFill="1" applyBorder="1">
      <alignment horizontal="right" vertical="center" wrapText="1" indent="1" readingOrder="2"/>
    </xf>
    <xf numFmtId="1" fontId="21" fillId="5" borderId="34" xfId="0" applyNumberFormat="1" applyFont="1" applyFill="1" applyBorder="1" applyAlignment="1">
      <alignment horizontal="right" vertical="center" indent="1"/>
    </xf>
    <xf numFmtId="0" fontId="7" fillId="0" borderId="33" xfId="19" applyFont="1" applyFill="1" applyBorder="1">
      <alignment horizontal="right" vertical="center" wrapText="1" indent="1" readingOrder="2"/>
    </xf>
    <xf numFmtId="1" fontId="21" fillId="0" borderId="34" xfId="0" applyNumberFormat="1" applyFont="1" applyFill="1" applyBorder="1" applyAlignment="1">
      <alignment horizontal="center" vertical="center"/>
    </xf>
    <xf numFmtId="0" fontId="21" fillId="0" borderId="34" xfId="12" applyFont="1" applyFill="1" applyBorder="1" applyAlignment="1">
      <alignment horizontal="center" vertical="center" wrapText="1" readingOrder="1"/>
    </xf>
    <xf numFmtId="1" fontId="21" fillId="0" borderId="34" xfId="0" applyNumberFormat="1" applyFont="1" applyFill="1" applyBorder="1" applyAlignment="1">
      <alignment horizontal="right" vertical="center" indent="1"/>
    </xf>
    <xf numFmtId="0" fontId="7" fillId="6" borderId="33" xfId="19" applyFont="1" applyFill="1" applyBorder="1">
      <alignment horizontal="right" vertical="center" wrapText="1" indent="1" readingOrder="2"/>
    </xf>
    <xf numFmtId="0" fontId="21" fillId="6" borderId="34" xfId="12" applyFont="1" applyFill="1" applyBorder="1" applyAlignment="1">
      <alignment horizontal="center" vertical="center" wrapText="1" readingOrder="1"/>
    </xf>
    <xf numFmtId="1" fontId="21" fillId="6" borderId="34" xfId="0" applyNumberFormat="1" applyFont="1" applyFill="1" applyBorder="1" applyAlignment="1">
      <alignment horizontal="right" vertical="center" indent="1"/>
    </xf>
    <xf numFmtId="0" fontId="43" fillId="0" borderId="0" xfId="0" applyFont="1"/>
    <xf numFmtId="0" fontId="21" fillId="5" borderId="34" xfId="12" applyFont="1" applyFill="1" applyBorder="1" applyAlignment="1">
      <alignment horizontal="center" vertical="center" wrapText="1" readingOrder="1"/>
    </xf>
    <xf numFmtId="3" fontId="0" fillId="0" borderId="0" xfId="0" applyNumberFormat="1"/>
    <xf numFmtId="0" fontId="10" fillId="0" borderId="0" xfId="0" applyFont="1" applyAlignment="1">
      <alignment horizontal="center"/>
    </xf>
    <xf numFmtId="0" fontId="12" fillId="0" borderId="0" xfId="0" applyFont="1" applyAlignment="1">
      <alignment vertical="center"/>
    </xf>
    <xf numFmtId="0" fontId="7" fillId="0" borderId="0" xfId="0" applyFont="1" applyAlignment="1">
      <alignment horizontal="center" vertical="center"/>
    </xf>
    <xf numFmtId="0" fontId="44" fillId="0" borderId="0" xfId="0" applyFont="1" applyAlignment="1">
      <alignment vertical="center"/>
    </xf>
    <xf numFmtId="0" fontId="10" fillId="0" borderId="0" xfId="0" applyFont="1" applyAlignment="1">
      <alignment horizontal="center" vertical="center"/>
    </xf>
    <xf numFmtId="0" fontId="7" fillId="0" borderId="0" xfId="0" applyFont="1" applyAlignment="1">
      <alignment vertical="top"/>
    </xf>
    <xf numFmtId="0" fontId="45" fillId="0" borderId="0" xfId="0" applyFont="1" applyAlignment="1">
      <alignment vertical="top"/>
    </xf>
    <xf numFmtId="0" fontId="7" fillId="0" borderId="0" xfId="0" applyFont="1" applyAlignment="1">
      <alignment horizontal="right" vertical="center" wrapText="1" readingOrder="2"/>
    </xf>
    <xf numFmtId="0" fontId="3" fillId="0" borderId="0" xfId="0" applyFont="1" applyBorder="1" applyAlignment="1">
      <alignment horizontal="left" vertical="center" wrapText="1"/>
    </xf>
    <xf numFmtId="0" fontId="23" fillId="4" borderId="19" xfId="17" applyFont="1" applyFill="1" applyBorder="1" applyAlignment="1">
      <alignment horizontal="center" vertical="center"/>
    </xf>
    <xf numFmtId="0" fontId="7" fillId="0" borderId="0" xfId="10" applyFont="1" applyBorder="1" applyAlignment="1">
      <alignment horizontal="center" vertical="center"/>
    </xf>
    <xf numFmtId="0" fontId="3" fillId="0" borderId="0" xfId="10" applyFont="1" applyAlignment="1"/>
    <xf numFmtId="0" fontId="3" fillId="0" borderId="0" xfId="10" applyFont="1" applyBorder="1" applyAlignment="1">
      <alignment horizontal="left" vertical="center"/>
    </xf>
    <xf numFmtId="1" fontId="21" fillId="0" borderId="0" xfId="10" applyNumberFormat="1" applyFont="1" applyBorder="1" applyAlignment="1">
      <alignment horizontal="left" vertical="center"/>
    </xf>
    <xf numFmtId="1" fontId="21" fillId="0" borderId="0" xfId="10" applyNumberFormat="1" applyFont="1" applyBorder="1" applyAlignment="1">
      <alignment horizontal="center" vertical="center"/>
    </xf>
    <xf numFmtId="0" fontId="21" fillId="0" borderId="0" xfId="13" applyFont="1" applyAlignment="1">
      <alignment horizontal="right" vertical="center" readingOrder="2"/>
    </xf>
    <xf numFmtId="0" fontId="22" fillId="0" borderId="0" xfId="10" applyFont="1" applyAlignment="1">
      <alignment horizontal="left"/>
    </xf>
    <xf numFmtId="3" fontId="3" fillId="0" borderId="0" xfId="10" applyNumberFormat="1" applyFont="1" applyAlignment="1">
      <alignment horizontal="center"/>
    </xf>
    <xf numFmtId="3" fontId="3" fillId="0" borderId="0" xfId="10" applyNumberFormat="1" applyFont="1"/>
    <xf numFmtId="0" fontId="21" fillId="2" borderId="0" xfId="6" applyFont="1" applyBorder="1" applyAlignment="1">
      <alignment horizontal="center" vertical="center" wrapText="1"/>
    </xf>
    <xf numFmtId="0" fontId="21" fillId="4" borderId="20" xfId="0" applyFont="1" applyFill="1" applyBorder="1" applyAlignment="1">
      <alignment horizontal="center" wrapText="1"/>
    </xf>
    <xf numFmtId="3" fontId="3" fillId="0" borderId="0" xfId="10" applyNumberFormat="1" applyFont="1" applyAlignment="1">
      <alignment vertical="center"/>
    </xf>
    <xf numFmtId="0" fontId="19" fillId="0" borderId="32" xfId="0" applyFont="1" applyFill="1" applyBorder="1" applyAlignment="1">
      <alignment horizontal="left" vertical="center" wrapText="1" indent="1"/>
    </xf>
    <xf numFmtId="0" fontId="19" fillId="4" borderId="35" xfId="0" applyFont="1" applyFill="1" applyBorder="1" applyAlignment="1">
      <alignment horizontal="left" vertical="center" wrapText="1" indent="1"/>
    </xf>
    <xf numFmtId="0" fontId="19" fillId="0" borderId="35" xfId="0" applyFont="1" applyFill="1" applyBorder="1" applyAlignment="1">
      <alignment horizontal="left" vertical="center" wrapText="1" indent="1"/>
    </xf>
    <xf numFmtId="0" fontId="19" fillId="0" borderId="40" xfId="0" applyFont="1" applyFill="1" applyBorder="1" applyAlignment="1">
      <alignment horizontal="left" vertical="center" wrapText="1" indent="1"/>
    </xf>
    <xf numFmtId="0" fontId="21" fillId="0" borderId="33" xfId="0" applyFont="1" applyFill="1" applyBorder="1" applyAlignment="1">
      <alignment horizontal="right" vertical="center" wrapText="1" indent="1"/>
    </xf>
    <xf numFmtId="0" fontId="21" fillId="4" borderId="33" xfId="0" applyFont="1" applyFill="1" applyBorder="1" applyAlignment="1">
      <alignment horizontal="right" vertical="center" wrapText="1" indent="1"/>
    </xf>
    <xf numFmtId="0" fontId="21" fillId="0" borderId="38" xfId="0" applyFont="1" applyFill="1" applyBorder="1" applyAlignment="1">
      <alignment horizontal="right" vertical="center" wrapText="1" indent="1"/>
    </xf>
    <xf numFmtId="0" fontId="21" fillId="0" borderId="30" xfId="0" applyFont="1" applyFill="1" applyBorder="1" applyAlignment="1">
      <alignment horizontal="right" vertical="center" wrapText="1" indent="1"/>
    </xf>
    <xf numFmtId="0" fontId="21" fillId="4" borderId="41" xfId="0"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0" fontId="23" fillId="4" borderId="42" xfId="0" applyFont="1" applyFill="1" applyBorder="1" applyAlignment="1">
      <alignment horizontal="center" vertical="center" wrapText="1"/>
    </xf>
    <xf numFmtId="0" fontId="7" fillId="4" borderId="33" xfId="0" applyFont="1" applyFill="1" applyBorder="1" applyAlignment="1">
      <alignment horizontal="right" vertical="center"/>
    </xf>
    <xf numFmtId="0" fontId="21" fillId="4" borderId="35" xfId="0" applyFont="1" applyFill="1" applyBorder="1" applyAlignment="1">
      <alignment vertical="center" wrapText="1"/>
    </xf>
    <xf numFmtId="0" fontId="7" fillId="0" borderId="33" xfId="0" applyFont="1" applyFill="1" applyBorder="1" applyAlignment="1">
      <alignment horizontal="right" vertical="center" readingOrder="2"/>
    </xf>
    <xf numFmtId="0" fontId="21" fillId="0" borderId="35" xfId="0" applyFont="1" applyFill="1" applyBorder="1" applyAlignment="1">
      <alignment vertical="center" wrapText="1"/>
    </xf>
    <xf numFmtId="0" fontId="36" fillId="4" borderId="33"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0" borderId="33" xfId="0" applyFont="1" applyFill="1" applyBorder="1" applyAlignment="1">
      <alignment horizontal="right" vertical="center" wrapText="1"/>
    </xf>
    <xf numFmtId="0" fontId="21" fillId="0" borderId="35" xfId="0" applyFont="1" applyFill="1" applyBorder="1" applyAlignment="1">
      <alignment horizontal="left" vertical="center" wrapText="1"/>
    </xf>
    <xf numFmtId="0" fontId="7" fillId="4" borderId="33" xfId="0" applyFont="1" applyFill="1" applyBorder="1" applyAlignment="1">
      <alignment horizontal="right" vertical="center" wrapText="1"/>
    </xf>
    <xf numFmtId="0" fontId="21" fillId="4" borderId="35" xfId="0" applyFont="1" applyFill="1" applyBorder="1"/>
    <xf numFmtId="0" fontId="21" fillId="4" borderId="35" xfId="0" applyFont="1" applyFill="1" applyBorder="1" applyAlignment="1">
      <alignment wrapText="1"/>
    </xf>
    <xf numFmtId="0" fontId="3" fillId="0" borderId="31" xfId="0" applyFont="1" applyFill="1" applyBorder="1" applyAlignment="1">
      <alignment horizontal="center" vertical="center"/>
    </xf>
    <xf numFmtId="0" fontId="3" fillId="4" borderId="34"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39" xfId="0" applyFont="1" applyFill="1" applyBorder="1" applyAlignment="1">
      <alignment horizontal="center" vertical="center"/>
    </xf>
    <xf numFmtId="0" fontId="21" fillId="0" borderId="0" xfId="10" applyFont="1" applyBorder="1" applyAlignment="1">
      <alignment readingOrder="2"/>
    </xf>
    <xf numFmtId="0" fontId="32" fillId="0" borderId="0" xfId="10" applyFont="1" applyBorder="1" applyAlignment="1">
      <alignment vertical="center" readingOrder="2"/>
    </xf>
    <xf numFmtId="0" fontId="21" fillId="0" borderId="0" xfId="10" applyFont="1" applyAlignment="1">
      <alignment vertical="center"/>
    </xf>
    <xf numFmtId="0" fontId="3" fillId="0" borderId="0" xfId="10" applyFont="1" applyBorder="1" applyAlignment="1">
      <alignment vertical="center" wrapText="1"/>
    </xf>
    <xf numFmtId="3" fontId="3" fillId="0" borderId="0" xfId="10" applyNumberFormat="1" applyFont="1" applyBorder="1" applyAlignment="1">
      <alignment vertical="center"/>
    </xf>
    <xf numFmtId="0" fontId="7" fillId="2" borderId="0" xfId="19" applyFont="1" applyBorder="1" applyAlignment="1">
      <alignment horizontal="center" vertical="center" wrapText="1" readingOrder="2"/>
    </xf>
    <xf numFmtId="0" fontId="3" fillId="0" borderId="0" xfId="10" applyFont="1" applyAlignment="1">
      <alignment horizontal="right" wrapText="1" readingOrder="2"/>
    </xf>
    <xf numFmtId="1" fontId="21" fillId="0" borderId="0" xfId="0" applyNumberFormat="1" applyFont="1" applyBorder="1" applyAlignment="1">
      <alignment horizontal="center" vertical="center"/>
    </xf>
    <xf numFmtId="3" fontId="21" fillId="3" borderId="15" xfId="20" applyNumberFormat="1" applyFont="1" applyFill="1" applyBorder="1" applyAlignment="1">
      <alignment horizontal="right" vertical="center" indent="1"/>
    </xf>
    <xf numFmtId="3" fontId="21" fillId="3" borderId="14" xfId="20" applyNumberFormat="1" applyFont="1" applyFill="1" applyBorder="1" applyAlignment="1">
      <alignment horizontal="right" vertical="center" indent="1"/>
    </xf>
    <xf numFmtId="3" fontId="21" fillId="4" borderId="14" xfId="20" applyNumberFormat="1" applyFont="1" applyFill="1" applyBorder="1" applyAlignment="1">
      <alignment horizontal="right" vertical="center" indent="1"/>
    </xf>
    <xf numFmtId="3" fontId="21" fillId="3" borderId="17" xfId="20" applyNumberFormat="1" applyFont="1" applyFill="1" applyBorder="1" applyAlignment="1">
      <alignment horizontal="right" vertical="center" indent="1"/>
    </xf>
    <xf numFmtId="0" fontId="3" fillId="0" borderId="0" xfId="0" applyFont="1"/>
    <xf numFmtId="1" fontId="8" fillId="0" borderId="0" xfId="0" applyNumberFormat="1" applyFont="1" applyBorder="1" applyAlignment="1">
      <alignment horizontal="center" vertical="center"/>
    </xf>
    <xf numFmtId="3" fontId="21" fillId="3" borderId="18" xfId="20" applyNumberFormat="1" applyFont="1" applyFill="1" applyBorder="1" applyAlignment="1">
      <alignment horizontal="right" vertical="center" indent="1"/>
    </xf>
    <xf numFmtId="0" fontId="9" fillId="0" borderId="0" xfId="0" applyFont="1" applyBorder="1"/>
    <xf numFmtId="0" fontId="3" fillId="0" borderId="0" xfId="0" applyFont="1" applyAlignment="1">
      <alignment horizontal="center"/>
    </xf>
    <xf numFmtId="0" fontId="9" fillId="0" borderId="0" xfId="0" applyFont="1"/>
    <xf numFmtId="0" fontId="46" fillId="0" borderId="0" xfId="0" applyFont="1" applyAlignment="1">
      <alignment horizontal="centerContinuous" vertical="center"/>
    </xf>
    <xf numFmtId="0" fontId="9" fillId="0" borderId="0" xfId="0" applyFont="1" applyAlignment="1">
      <alignment horizontal="centerContinuous" vertical="center"/>
    </xf>
    <xf numFmtId="0" fontId="46" fillId="0" borderId="0" xfId="0" applyFont="1" applyAlignment="1">
      <alignment vertical="center"/>
    </xf>
    <xf numFmtId="49" fontId="47" fillId="0" borderId="0" xfId="0" applyNumberFormat="1" applyFont="1" applyAlignment="1">
      <alignment vertical="center"/>
    </xf>
    <xf numFmtId="3" fontId="21" fillId="4" borderId="19" xfId="17" applyNumberFormat="1" applyFont="1" applyFill="1" applyBorder="1" applyAlignment="1">
      <alignment horizontal="right" vertical="center" indent="1"/>
    </xf>
    <xf numFmtId="0" fontId="23" fillId="0" borderId="0" xfId="14" applyFont="1">
      <alignment horizontal="left" vertical="center"/>
    </xf>
    <xf numFmtId="0" fontId="3" fillId="3" borderId="0" xfId="0" applyFont="1" applyFill="1" applyAlignment="1">
      <alignment vertical="center"/>
    </xf>
    <xf numFmtId="0" fontId="3" fillId="0" borderId="0" xfId="0" applyFont="1" applyAlignment="1">
      <alignment horizontal="right" vertical="center" wrapText="1"/>
    </xf>
    <xf numFmtId="1" fontId="21" fillId="0" borderId="0" xfId="0" applyNumberFormat="1" applyFont="1" applyBorder="1" applyAlignment="1">
      <alignment horizontal="left" vertical="center"/>
    </xf>
    <xf numFmtId="0" fontId="12" fillId="0" borderId="0" xfId="10" applyFont="1" applyAlignment="1">
      <alignment vertical="center"/>
    </xf>
    <xf numFmtId="0" fontId="22" fillId="0" borderId="0" xfId="0" applyFont="1" applyBorder="1" applyAlignment="1">
      <alignment horizontal="right" vertical="center" readingOrder="2"/>
    </xf>
    <xf numFmtId="0" fontId="23" fillId="0" borderId="0" xfId="0" applyFont="1"/>
    <xf numFmtId="1" fontId="8" fillId="0" borderId="0" xfId="10" applyNumberFormat="1" applyFont="1" applyBorder="1" applyAlignment="1">
      <alignment horizontal="left" vertical="center"/>
    </xf>
    <xf numFmtId="1" fontId="8" fillId="0" borderId="0" xfId="10" applyNumberFormat="1" applyFont="1" applyBorder="1" applyAlignment="1">
      <alignment horizontal="center" vertical="center"/>
    </xf>
    <xf numFmtId="0" fontId="9" fillId="0" borderId="0" xfId="10" applyFont="1" applyBorder="1" applyAlignment="1">
      <alignment horizontal="left" vertical="center"/>
    </xf>
    <xf numFmtId="0" fontId="9" fillId="0" borderId="0" xfId="10" applyFont="1"/>
    <xf numFmtId="0" fontId="3" fillId="0" borderId="34" xfId="20" applyFont="1" applyFill="1" applyBorder="1" applyAlignment="1">
      <alignment horizontal="right" vertical="center" indent="1"/>
    </xf>
    <xf numFmtId="0" fontId="3" fillId="4" borderId="34" xfId="20" applyFont="1" applyFill="1" applyBorder="1" applyAlignment="1">
      <alignment horizontal="right" vertical="center" indent="1"/>
    </xf>
    <xf numFmtId="0" fontId="21" fillId="0" borderId="31" xfId="20" applyFont="1" applyFill="1" applyBorder="1" applyAlignment="1">
      <alignment horizontal="right" vertical="center" indent="1"/>
    </xf>
    <xf numFmtId="0" fontId="42" fillId="3" borderId="18" xfId="12" applyFont="1" applyFill="1" applyBorder="1" applyAlignment="1">
      <alignment horizontal="right" vertical="center" wrapText="1" indent="2" readingOrder="1"/>
    </xf>
    <xf numFmtId="3" fontId="0" fillId="4" borderId="34" xfId="0" applyNumberFormat="1" applyFill="1" applyBorder="1" applyAlignment="1">
      <alignment horizontal="right" vertical="center" indent="1"/>
    </xf>
    <xf numFmtId="3" fontId="3" fillId="0" borderId="18" xfId="10" applyNumberFormat="1" applyFont="1" applyBorder="1" applyAlignment="1">
      <alignment horizontal="right" vertical="center" indent="1"/>
    </xf>
    <xf numFmtId="0" fontId="21" fillId="0" borderId="0" xfId="10" applyFont="1" applyBorder="1" applyAlignment="1">
      <alignment horizontal="center" vertical="center" readingOrder="2"/>
    </xf>
    <xf numFmtId="0" fontId="21" fillId="0" borderId="0" xfId="10" applyFont="1" applyBorder="1"/>
    <xf numFmtId="3" fontId="21" fillId="3" borderId="16" xfId="20" applyNumberFormat="1" applyFont="1" applyFill="1" applyBorder="1" applyAlignment="1">
      <alignment horizontal="right" vertical="center" indent="1"/>
    </xf>
    <xf numFmtId="0" fontId="21" fillId="0" borderId="0" xfId="10" applyFont="1" applyBorder="1" applyAlignment="1">
      <alignment vertical="center" readingOrder="2"/>
    </xf>
    <xf numFmtId="0" fontId="3" fillId="0" borderId="0" xfId="10" applyFont="1" applyAlignment="1">
      <alignment vertical="center" wrapText="1"/>
    </xf>
    <xf numFmtId="0" fontId="21" fillId="3" borderId="33" xfId="0" applyFont="1" applyFill="1" applyBorder="1" applyAlignment="1">
      <alignment horizontal="right" vertical="center" wrapText="1" indent="1"/>
    </xf>
    <xf numFmtId="0" fontId="3" fillId="3" borderId="34" xfId="0" applyFont="1" applyFill="1" applyBorder="1" applyAlignment="1">
      <alignment horizontal="center" vertical="center"/>
    </xf>
    <xf numFmtId="0" fontId="19" fillId="3" borderId="35" xfId="0" applyFont="1" applyFill="1" applyBorder="1" applyAlignment="1">
      <alignment horizontal="left" vertical="center" wrapText="1" indent="1"/>
    </xf>
    <xf numFmtId="0" fontId="7" fillId="3" borderId="33" xfId="0" applyFont="1" applyFill="1" applyBorder="1" applyAlignment="1">
      <alignment horizontal="right" vertical="center"/>
    </xf>
    <xf numFmtId="0" fontId="21" fillId="3" borderId="35" xfId="0" applyFont="1" applyFill="1" applyBorder="1" applyAlignment="1">
      <alignment vertical="center" wrapText="1"/>
    </xf>
    <xf numFmtId="0" fontId="3" fillId="4" borderId="44" xfId="20" applyFont="1" applyFill="1" applyBorder="1" applyAlignment="1">
      <alignment horizontal="right" vertical="center" indent="1"/>
    </xf>
    <xf numFmtId="0" fontId="21" fillId="4" borderId="44" xfId="20" applyFont="1" applyFill="1" applyBorder="1" applyAlignment="1">
      <alignment horizontal="right" vertical="center" indent="1"/>
    </xf>
    <xf numFmtId="0" fontId="3" fillId="0" borderId="45" xfId="20" applyFont="1" applyFill="1" applyBorder="1" applyAlignment="1">
      <alignment horizontal="right" vertical="center" indent="1"/>
    </xf>
    <xf numFmtId="0" fontId="21" fillId="0" borderId="45" xfId="20" applyFont="1" applyFill="1" applyBorder="1" applyAlignment="1">
      <alignment horizontal="right" vertical="center" indent="1"/>
    </xf>
    <xf numFmtId="0" fontId="3" fillId="0" borderId="44" xfId="20" applyFont="1" applyFill="1" applyBorder="1" applyAlignment="1">
      <alignment horizontal="right" vertical="center" indent="1"/>
    </xf>
    <xf numFmtId="0" fontId="21" fillId="0" borderId="44" xfId="20" applyFont="1" applyFill="1" applyBorder="1" applyAlignment="1">
      <alignment horizontal="right" vertical="center" indent="1"/>
    </xf>
    <xf numFmtId="0" fontId="21" fillId="0" borderId="23" xfId="20" applyFont="1" applyFill="1" applyBorder="1" applyAlignment="1">
      <alignment horizontal="right" vertical="center" indent="1"/>
    </xf>
    <xf numFmtId="3" fontId="3" fillId="0" borderId="0" xfId="10" applyNumberFormat="1" applyFont="1" applyBorder="1" applyAlignment="1">
      <alignment vertical="center" wrapText="1"/>
    </xf>
    <xf numFmtId="0" fontId="7" fillId="0" borderId="0" xfId="10" applyFont="1" applyBorder="1" applyAlignment="1">
      <alignment horizontal="right" vertical="center"/>
    </xf>
    <xf numFmtId="0" fontId="3" fillId="0" borderId="0" xfId="10" applyFont="1" applyBorder="1" applyAlignment="1">
      <alignment horizontal="centerContinuous" vertical="center"/>
    </xf>
    <xf numFmtId="0" fontId="12" fillId="0" borderId="0" xfId="10" applyFont="1" applyBorder="1" applyAlignment="1">
      <alignment horizontal="left" vertical="center"/>
    </xf>
    <xf numFmtId="0" fontId="7" fillId="0" borderId="0" xfId="10" applyFont="1" applyBorder="1" applyAlignment="1">
      <alignment horizontal="left" vertical="center"/>
    </xf>
    <xf numFmtId="0" fontId="7" fillId="0" borderId="0" xfId="15" applyFont="1" applyBorder="1">
      <alignment horizontal="right" vertical="center"/>
    </xf>
    <xf numFmtId="0" fontId="21" fillId="0" borderId="0" xfId="16" applyFont="1" applyBorder="1">
      <alignment horizontal="left" vertical="center"/>
    </xf>
    <xf numFmtId="0" fontId="48" fillId="0" borderId="0" xfId="10" applyFont="1" applyBorder="1" applyAlignment="1">
      <alignment vertical="center"/>
    </xf>
    <xf numFmtId="3" fontId="3" fillId="0" borderId="0" xfId="0" applyNumberFormat="1" applyFont="1" applyAlignment="1">
      <alignment vertical="center"/>
    </xf>
    <xf numFmtId="0" fontId="50" fillId="0" borderId="0" xfId="0" applyFont="1"/>
    <xf numFmtId="0" fontId="9" fillId="0" borderId="0" xfId="10" applyFont="1" applyAlignment="1">
      <alignment vertical="center"/>
    </xf>
    <xf numFmtId="0" fontId="52" fillId="0" borderId="0" xfId="11" applyFont="1"/>
    <xf numFmtId="0" fontId="52" fillId="0" borderId="0" xfId="0" applyFont="1" applyAlignment="1">
      <alignment vertical="center"/>
    </xf>
    <xf numFmtId="0" fontId="7" fillId="3" borderId="0" xfId="15" applyFont="1" applyFill="1">
      <alignment horizontal="right" vertical="center"/>
    </xf>
    <xf numFmtId="0" fontId="7" fillId="3" borderId="0" xfId="10" applyFont="1" applyFill="1" applyAlignment="1">
      <alignment horizontal="right" vertical="center"/>
    </xf>
    <xf numFmtId="0" fontId="3" fillId="3" borderId="0" xfId="10" applyFont="1" applyFill="1" applyAlignment="1">
      <alignment vertical="center"/>
    </xf>
    <xf numFmtId="0" fontId="3" fillId="3" borderId="0" xfId="10" applyFont="1" applyFill="1" applyAlignment="1">
      <alignment horizontal="centerContinuous" vertical="center"/>
    </xf>
    <xf numFmtId="0" fontId="12" fillId="3" borderId="0" xfId="10" applyFont="1" applyFill="1" applyAlignment="1">
      <alignment horizontal="left" vertical="center"/>
    </xf>
    <xf numFmtId="0" fontId="21" fillId="3" borderId="0" xfId="16" applyFont="1" applyFill="1">
      <alignment horizontal="left" vertical="center"/>
    </xf>
    <xf numFmtId="3" fontId="3" fillId="0" borderId="0" xfId="10" applyNumberFormat="1" applyFont="1" applyBorder="1"/>
    <xf numFmtId="0" fontId="3" fillId="0" borderId="0" xfId="10" applyFont="1" applyAlignment="1">
      <alignment horizontal="justify" vertical="center"/>
    </xf>
    <xf numFmtId="0" fontId="54" fillId="0" borderId="0" xfId="10" applyFont="1" applyAlignment="1">
      <alignment horizontal="justify" vertical="center"/>
    </xf>
    <xf numFmtId="0" fontId="2" fillId="0" borderId="0" xfId="10" applyFont="1" applyBorder="1" applyAlignment="1">
      <alignment horizontal="left" vertical="center" wrapText="1" indent="1"/>
    </xf>
    <xf numFmtId="0" fontId="55" fillId="0" borderId="0" xfId="10" applyFont="1" applyBorder="1" applyAlignment="1">
      <alignment horizontal="right" vertical="center" wrapText="1" indent="1" readingOrder="2"/>
    </xf>
    <xf numFmtId="0" fontId="4" fillId="0" borderId="0" xfId="10" applyFont="1" applyAlignment="1">
      <alignment vertical="top"/>
    </xf>
    <xf numFmtId="0" fontId="53" fillId="0" borderId="0" xfId="10" applyFont="1" applyBorder="1" applyAlignment="1">
      <alignment horizontal="left" vertical="center" wrapText="1" indent="1"/>
    </xf>
    <xf numFmtId="0" fontId="10" fillId="0" borderId="0" xfId="10" applyFont="1" applyBorder="1" applyAlignment="1">
      <alignment vertical="top"/>
    </xf>
    <xf numFmtId="0" fontId="3" fillId="0" borderId="0" xfId="10" applyFont="1" applyBorder="1" applyAlignment="1">
      <alignment horizontal="justify" vertical="center"/>
    </xf>
    <xf numFmtId="0" fontId="31" fillId="0" borderId="0" xfId="10" applyFont="1" applyAlignment="1">
      <alignment vertical="center"/>
    </xf>
    <xf numFmtId="0" fontId="56" fillId="0" borderId="0" xfId="10" applyFont="1" applyAlignment="1">
      <alignment horizontal="center" vertical="center"/>
    </xf>
    <xf numFmtId="0" fontId="57" fillId="0" borderId="0" xfId="10" applyFont="1" applyAlignment="1">
      <alignment horizontal="center" vertical="center"/>
    </xf>
    <xf numFmtId="3" fontId="58" fillId="3" borderId="0" xfId="10" applyNumberFormat="1" applyFont="1" applyFill="1" applyAlignment="1">
      <alignment vertical="center"/>
    </xf>
    <xf numFmtId="0" fontId="21" fillId="4" borderId="34" xfId="20" applyNumberFormat="1" applyFont="1" applyFill="1" applyBorder="1" applyAlignment="1">
      <alignment horizontal="right" vertical="center" indent="1"/>
    </xf>
    <xf numFmtId="0" fontId="21" fillId="3" borderId="15" xfId="19" applyFont="1" applyFill="1" applyBorder="1">
      <alignment horizontal="right" vertical="center" wrapText="1" indent="1" readingOrder="2"/>
    </xf>
    <xf numFmtId="0" fontId="21" fillId="4" borderId="19" xfId="17" applyFont="1" applyFill="1" applyBorder="1" applyAlignment="1">
      <alignment horizontal="center" vertical="center"/>
    </xf>
    <xf numFmtId="0" fontId="14" fillId="0" borderId="0" xfId="0" applyFont="1" applyFill="1" applyBorder="1" applyAlignment="1">
      <alignment vertical="center"/>
    </xf>
    <xf numFmtId="49" fontId="1" fillId="0" borderId="0" xfId="10" applyNumberFormat="1" applyFont="1" applyBorder="1" applyAlignment="1">
      <alignment horizontal="left" vertical="center" wrapText="1" indent="1"/>
    </xf>
    <xf numFmtId="49" fontId="55" fillId="0" borderId="0" xfId="10" applyNumberFormat="1" applyFont="1" applyBorder="1" applyAlignment="1">
      <alignment horizontal="right" vertical="center" wrapText="1" indent="1" readingOrder="2"/>
    </xf>
    <xf numFmtId="0" fontId="19" fillId="0" borderId="0" xfId="10" applyFont="1" applyAlignment="1">
      <alignment horizontal="left" vertical="center"/>
    </xf>
    <xf numFmtId="1" fontId="8" fillId="0" borderId="0" xfId="0" applyNumberFormat="1" applyFont="1" applyBorder="1" applyAlignment="1">
      <alignment horizontal="center" vertical="center" wrapText="1"/>
    </xf>
    <xf numFmtId="0" fontId="9" fillId="0" borderId="0" xfId="0" applyFont="1" applyAlignment="1">
      <alignment horizontal="right" vertical="center"/>
    </xf>
    <xf numFmtId="0" fontId="61" fillId="4" borderId="45" xfId="0" applyFont="1" applyFill="1" applyBorder="1" applyAlignment="1">
      <alignment horizontal="center" wrapText="1"/>
    </xf>
    <xf numFmtId="0" fontId="23" fillId="4" borderId="50" xfId="0" applyFont="1" applyFill="1" applyBorder="1" applyAlignment="1">
      <alignment horizontal="center" vertical="top" wrapText="1"/>
    </xf>
    <xf numFmtId="3" fontId="21" fillId="4" borderId="34" xfId="0" applyNumberFormat="1" applyFont="1" applyFill="1" applyBorder="1" applyAlignment="1">
      <alignment horizontal="right" vertical="center" indent="1"/>
    </xf>
    <xf numFmtId="0" fontId="3" fillId="0" borderId="0" xfId="0" applyFont="1" applyAlignment="1">
      <alignment wrapText="1"/>
    </xf>
    <xf numFmtId="3" fontId="3" fillId="3" borderId="37" xfId="10" applyNumberFormat="1" applyFont="1" applyFill="1" applyBorder="1" applyAlignment="1">
      <alignment horizontal="right" vertical="center" indent="1"/>
    </xf>
    <xf numFmtId="3" fontId="21" fillId="3" borderId="37" xfId="10" applyNumberFormat="1" applyFont="1" applyFill="1" applyBorder="1" applyAlignment="1">
      <alignment horizontal="right" vertical="center" indent="1"/>
    </xf>
    <xf numFmtId="3" fontId="3" fillId="3" borderId="34" xfId="10" applyNumberFormat="1" applyFont="1" applyFill="1" applyBorder="1" applyAlignment="1">
      <alignment horizontal="right" vertical="center" indent="1"/>
    </xf>
    <xf numFmtId="3" fontId="3" fillId="4" borderId="34" xfId="20" applyNumberFormat="1" applyFont="1" applyFill="1" applyBorder="1" applyAlignment="1">
      <alignment horizontal="right" vertical="center" indent="1"/>
    </xf>
    <xf numFmtId="3" fontId="21" fillId="4" borderId="34" xfId="20" applyNumberFormat="1" applyFont="1" applyFill="1" applyBorder="1" applyAlignment="1">
      <alignment horizontal="right" vertical="center" indent="1"/>
    </xf>
    <xf numFmtId="3" fontId="3" fillId="3" borderId="34" xfId="20" applyNumberFormat="1" applyFont="1" applyFill="1" applyBorder="1" applyAlignment="1">
      <alignment horizontal="right" vertical="center" indent="1"/>
    </xf>
    <xf numFmtId="3" fontId="21" fillId="4" borderId="37" xfId="20" applyNumberFormat="1" applyFont="1" applyFill="1" applyBorder="1" applyAlignment="1">
      <alignment horizontal="right" vertical="center" indent="1"/>
    </xf>
    <xf numFmtId="3" fontId="21" fillId="4" borderId="39" xfId="20" applyNumberFormat="1" applyFont="1" applyFill="1" applyBorder="1" applyAlignment="1">
      <alignment horizontal="right" vertical="center" indent="1"/>
    </xf>
    <xf numFmtId="0" fontId="12" fillId="0" borderId="0" xfId="10" applyFont="1" applyAlignment="1">
      <alignment horizontal="right" vertical="center"/>
    </xf>
    <xf numFmtId="3" fontId="3" fillId="0" borderId="0" xfId="0" applyNumberFormat="1" applyFont="1" applyBorder="1" applyAlignment="1">
      <alignment vertical="center"/>
    </xf>
    <xf numFmtId="0" fontId="7" fillId="6" borderId="0" xfId="19" applyFont="1" applyFill="1" applyBorder="1">
      <alignment horizontal="right" vertical="center" wrapText="1" indent="1" readingOrder="2"/>
    </xf>
    <xf numFmtId="0" fontId="21" fillId="6" borderId="0" xfId="12" applyFont="1" applyFill="1" applyBorder="1" applyAlignment="1">
      <alignment horizontal="center" vertical="center" wrapText="1" readingOrder="1"/>
    </xf>
    <xf numFmtId="1" fontId="21" fillId="6" borderId="0" xfId="0" applyNumberFormat="1" applyFont="1" applyFill="1" applyBorder="1" applyAlignment="1">
      <alignment horizontal="right" vertical="center" indent="1"/>
    </xf>
    <xf numFmtId="0" fontId="63" fillId="6" borderId="0" xfId="19" applyFont="1" applyFill="1" applyBorder="1">
      <alignment horizontal="right" vertical="center" wrapText="1" indent="1" readingOrder="2"/>
    </xf>
    <xf numFmtId="0" fontId="64" fillId="0" borderId="0" xfId="10" applyFont="1"/>
    <xf numFmtId="0" fontId="43" fillId="0" borderId="0" xfId="10" applyFont="1"/>
    <xf numFmtId="1" fontId="14" fillId="0" borderId="0" xfId="0" applyNumberFormat="1" applyFont="1" applyBorder="1" applyAlignment="1">
      <alignment vertical="center"/>
    </xf>
    <xf numFmtId="1" fontId="0" fillId="0" borderId="0" xfId="0" applyNumberFormat="1"/>
    <xf numFmtId="0" fontId="0" fillId="0" borderId="0" xfId="0" applyAlignment="1">
      <alignment vertical="center"/>
    </xf>
    <xf numFmtId="0" fontId="16" fillId="8" borderId="0" xfId="10" applyFont="1" applyFill="1"/>
    <xf numFmtId="166" fontId="3" fillId="0" borderId="0" xfId="24" applyNumberFormat="1" applyFont="1"/>
    <xf numFmtId="0" fontId="32" fillId="0" borderId="0" xfId="10" applyFont="1" applyAlignment="1">
      <alignment wrapText="1"/>
    </xf>
    <xf numFmtId="3" fontId="24" fillId="0" borderId="0" xfId="0" applyNumberFormat="1" applyFont="1" applyAlignment="1">
      <alignment horizontal="right"/>
    </xf>
    <xf numFmtId="3" fontId="21" fillId="4" borderId="23" xfId="0" applyNumberFormat="1" applyFont="1" applyFill="1" applyBorder="1" applyAlignment="1">
      <alignment horizontal="right" vertical="center" indent="1"/>
    </xf>
    <xf numFmtId="0" fontId="23" fillId="0" borderId="34" xfId="18" applyFont="1" applyBorder="1" applyAlignment="1">
      <alignment horizontal="center" vertical="center"/>
    </xf>
    <xf numFmtId="0" fontId="23" fillId="4" borderId="34" xfId="18" applyFont="1" applyFill="1" applyBorder="1" applyAlignment="1">
      <alignment horizontal="center" vertical="center"/>
    </xf>
    <xf numFmtId="0" fontId="23" fillId="4" borderId="39" xfId="18" applyFont="1" applyFill="1" applyBorder="1" applyAlignment="1">
      <alignment horizontal="center" vertical="center"/>
    </xf>
    <xf numFmtId="0" fontId="23" fillId="4" borderId="37" xfId="18" applyFont="1" applyFill="1" applyBorder="1" applyAlignment="1">
      <alignment horizontal="center" vertical="center"/>
    </xf>
    <xf numFmtId="3" fontId="3" fillId="3" borderId="31" xfId="20" applyNumberFormat="1" applyFont="1" applyFill="1" applyBorder="1" applyAlignment="1">
      <alignment horizontal="right" vertical="center" indent="1"/>
    </xf>
    <xf numFmtId="0" fontId="23" fillId="0" borderId="31" xfId="18" applyFont="1" applyBorder="1" applyAlignment="1">
      <alignment horizontal="center" vertical="center"/>
    </xf>
    <xf numFmtId="3" fontId="3" fillId="4" borderId="36" xfId="20" applyNumberFormat="1" applyFont="1" applyFill="1" applyBorder="1" applyAlignment="1">
      <alignment horizontal="right" vertical="center" indent="1"/>
    </xf>
    <xf numFmtId="0" fontId="23" fillId="4" borderId="36" xfId="18" applyFont="1" applyFill="1" applyBorder="1" applyAlignment="1">
      <alignment horizontal="center" vertical="center"/>
    </xf>
    <xf numFmtId="0" fontId="21" fillId="4" borderId="45" xfId="10" applyFont="1" applyFill="1" applyBorder="1" applyAlignment="1">
      <alignment horizontal="center" wrapText="1" readingOrder="1"/>
    </xf>
    <xf numFmtId="0" fontId="23" fillId="4" borderId="50" xfId="10" applyFont="1" applyFill="1" applyBorder="1" applyAlignment="1">
      <alignment horizontal="center" vertical="top" wrapText="1" readingOrder="1"/>
    </xf>
    <xf numFmtId="3" fontId="21" fillId="3" borderId="34" xfId="10" applyNumberFormat="1" applyFont="1" applyFill="1" applyBorder="1" applyAlignment="1">
      <alignment horizontal="right" vertical="center" indent="1"/>
    </xf>
    <xf numFmtId="3" fontId="21" fillId="3" borderId="39" xfId="10" applyNumberFormat="1" applyFont="1" applyFill="1" applyBorder="1" applyAlignment="1">
      <alignment horizontal="right" vertical="center" indent="1"/>
    </xf>
    <xf numFmtId="3" fontId="3" fillId="3" borderId="37" xfId="20" applyNumberFormat="1" applyFont="1" applyFill="1" applyBorder="1" applyAlignment="1">
      <alignment horizontal="right" vertical="center" indent="1"/>
    </xf>
    <xf numFmtId="3" fontId="21" fillId="3" borderId="37" xfId="20" applyNumberFormat="1" applyFont="1" applyFill="1" applyBorder="1" applyAlignment="1">
      <alignment horizontal="right" vertical="center" indent="1"/>
    </xf>
    <xf numFmtId="3" fontId="21" fillId="3" borderId="34" xfId="20" applyNumberFormat="1" applyFont="1" applyFill="1" applyBorder="1" applyAlignment="1">
      <alignment horizontal="right" vertical="center" indent="1"/>
    </xf>
    <xf numFmtId="3" fontId="3" fillId="4" borderId="39" xfId="20" applyNumberFormat="1" applyFont="1" applyFill="1" applyBorder="1" applyAlignment="1">
      <alignment horizontal="right" vertical="center" indent="1"/>
    </xf>
    <xf numFmtId="3" fontId="21" fillId="3" borderId="34" xfId="17" applyNumberFormat="1" applyFont="1" applyFill="1" applyBorder="1" applyAlignment="1">
      <alignment horizontal="right" vertical="center" indent="1"/>
    </xf>
    <xf numFmtId="3" fontId="21" fillId="3" borderId="39" xfId="17" applyNumberFormat="1" applyFont="1" applyFill="1" applyBorder="1" applyAlignment="1">
      <alignment horizontal="right" vertical="center" indent="1"/>
    </xf>
    <xf numFmtId="0" fontId="21" fillId="4" borderId="44" xfId="0" applyFont="1" applyFill="1" applyBorder="1" applyAlignment="1">
      <alignment horizontal="center"/>
    </xf>
    <xf numFmtId="0" fontId="23" fillId="4" borderId="44" xfId="0" applyFont="1" applyFill="1" applyBorder="1" applyAlignment="1">
      <alignment horizontal="center" vertical="top"/>
    </xf>
    <xf numFmtId="0" fontId="23" fillId="4" borderId="50" xfId="0" applyFont="1" applyFill="1" applyBorder="1" applyAlignment="1">
      <alignment horizontal="center" vertical="top"/>
    </xf>
    <xf numFmtId="3" fontId="21" fillId="3" borderId="61" xfId="17" applyNumberFormat="1" applyFont="1" applyFill="1" applyBorder="1" applyAlignment="1">
      <alignment horizontal="right" vertical="center" indent="1"/>
    </xf>
    <xf numFmtId="0" fontId="23" fillId="3" borderId="61" xfId="21" applyFont="1" applyFill="1" applyBorder="1" applyAlignment="1">
      <alignment horizontal="center" vertical="center" wrapText="1"/>
    </xf>
    <xf numFmtId="3" fontId="21" fillId="3" borderId="62" xfId="17" applyNumberFormat="1" applyFont="1" applyFill="1" applyBorder="1" applyAlignment="1">
      <alignment horizontal="right" vertical="center" indent="1"/>
    </xf>
    <xf numFmtId="0" fontId="23" fillId="3" borderId="62" xfId="21" applyFont="1" applyFill="1" applyBorder="1" applyAlignment="1">
      <alignment horizontal="center" vertical="center" wrapText="1"/>
    </xf>
    <xf numFmtId="3" fontId="21" fillId="3" borderId="63" xfId="17" applyNumberFormat="1" applyFont="1" applyFill="1" applyBorder="1" applyAlignment="1">
      <alignment horizontal="right" vertical="center" indent="1"/>
    </xf>
    <xf numFmtId="0" fontId="23" fillId="3" borderId="63" xfId="21" applyFont="1" applyFill="1" applyBorder="1" applyAlignment="1">
      <alignment horizontal="center" vertical="center" wrapText="1"/>
    </xf>
    <xf numFmtId="0" fontId="3" fillId="0" borderId="43" xfId="10" applyFont="1" applyBorder="1"/>
    <xf numFmtId="0" fontId="21" fillId="4" borderId="45" xfId="0" applyFont="1" applyFill="1" applyBorder="1" applyAlignment="1">
      <alignment horizontal="center"/>
    </xf>
    <xf numFmtId="3" fontId="21" fillId="4" borderId="36" xfId="20" applyNumberFormat="1" applyFont="1" applyFill="1" applyBorder="1" applyAlignment="1">
      <alignment horizontal="right" vertical="center" indent="1"/>
    </xf>
    <xf numFmtId="3" fontId="21" fillId="3" borderId="37" xfId="17" applyNumberFormat="1" applyFont="1" applyFill="1" applyBorder="1" applyAlignment="1">
      <alignment horizontal="right" vertical="center" indent="1"/>
    </xf>
    <xf numFmtId="0" fontId="21" fillId="4" borderId="23" xfId="0" applyFont="1" applyFill="1" applyBorder="1" applyAlignment="1">
      <alignment horizontal="center" vertical="center" wrapText="1"/>
    </xf>
    <xf numFmtId="49" fontId="21" fillId="3" borderId="23" xfId="10" applyNumberFormat="1" applyFont="1" applyFill="1" applyBorder="1" applyAlignment="1">
      <alignment horizontal="right" vertical="center" indent="1"/>
    </xf>
    <xf numFmtId="3" fontId="21" fillId="3" borderId="23" xfId="20" applyNumberFormat="1" applyFont="1" applyFill="1" applyBorder="1" applyAlignment="1">
      <alignment horizontal="right" vertical="center" indent="1"/>
    </xf>
    <xf numFmtId="3" fontId="21" fillId="4" borderId="23" xfId="20" applyNumberFormat="1" applyFont="1" applyFill="1" applyBorder="1" applyAlignment="1">
      <alignment horizontal="right" vertical="center" indent="1"/>
    </xf>
    <xf numFmtId="49" fontId="21" fillId="3" borderId="45" xfId="10" applyNumberFormat="1" applyFont="1" applyFill="1" applyBorder="1" applyAlignment="1">
      <alignment horizontal="right" vertical="center" indent="1"/>
    </xf>
    <xf numFmtId="0" fontId="23" fillId="3" borderId="45" xfId="21" applyFont="1" applyFill="1" applyBorder="1" applyAlignment="1">
      <alignment horizontal="left" vertical="center" indent="1"/>
    </xf>
    <xf numFmtId="3" fontId="21" fillId="3" borderId="36" xfId="20" applyNumberFormat="1" applyFont="1" applyFill="1" applyBorder="1" applyAlignment="1">
      <alignment horizontal="right" vertical="center" indent="1"/>
    </xf>
    <xf numFmtId="0" fontId="21" fillId="4" borderId="31" xfId="19" applyFont="1" applyFill="1" applyBorder="1" applyAlignment="1">
      <alignment horizontal="right" vertical="center" wrapText="1" indent="1" readingOrder="2"/>
    </xf>
    <xf numFmtId="3" fontId="3" fillId="4" borderId="31" xfId="20" applyNumberFormat="1" applyFont="1" applyFill="1" applyBorder="1" applyAlignment="1">
      <alignment horizontal="right" vertical="center" indent="1"/>
    </xf>
    <xf numFmtId="3" fontId="21" fillId="4" borderId="31" xfId="20" applyNumberFormat="1" applyFont="1" applyFill="1" applyBorder="1" applyAlignment="1">
      <alignment horizontal="right" vertical="center" indent="1"/>
    </xf>
    <xf numFmtId="0" fontId="23" fillId="4" borderId="31" xfId="21" applyFont="1" applyFill="1" applyBorder="1" applyAlignment="1">
      <alignment horizontal="left" vertical="center" wrapText="1" indent="1"/>
    </xf>
    <xf numFmtId="3" fontId="21" fillId="3" borderId="31" xfId="20" applyNumberFormat="1" applyFont="1" applyFill="1" applyBorder="1" applyAlignment="1">
      <alignment horizontal="right" vertical="center" indent="1"/>
    </xf>
    <xf numFmtId="3" fontId="3" fillId="3" borderId="36" xfId="20" applyNumberFormat="1" applyFont="1" applyFill="1" applyBorder="1" applyAlignment="1">
      <alignment horizontal="right" vertical="center" indent="1"/>
    </xf>
    <xf numFmtId="0" fontId="21" fillId="4" borderId="23" xfId="19" applyFont="1" applyFill="1" applyBorder="1" applyAlignment="1">
      <alignment horizontal="right" vertical="center" wrapText="1" indent="1" readingOrder="2"/>
    </xf>
    <xf numFmtId="0" fontId="23" fillId="4" borderId="23" xfId="21" applyFont="1" applyFill="1" applyBorder="1" applyAlignment="1">
      <alignment horizontal="left" vertical="center" wrapText="1" indent="1"/>
    </xf>
    <xf numFmtId="0" fontId="21" fillId="4" borderId="44" xfId="0" applyFont="1" applyFill="1" applyBorder="1" applyAlignment="1">
      <alignment horizontal="center" wrapText="1"/>
    </xf>
    <xf numFmtId="3" fontId="21" fillId="4" borderId="34" xfId="10" applyNumberFormat="1" applyFont="1" applyFill="1" applyBorder="1" applyAlignment="1">
      <alignment horizontal="right" vertical="center" indent="1"/>
    </xf>
    <xf numFmtId="3" fontId="3" fillId="4" borderId="34" xfId="10" applyNumberFormat="1" applyFont="1" applyFill="1" applyBorder="1" applyAlignment="1">
      <alignment horizontal="right" vertical="center" indent="1"/>
    </xf>
    <xf numFmtId="3" fontId="21" fillId="3" borderId="31" xfId="10" applyNumberFormat="1" applyFont="1" applyFill="1" applyBorder="1" applyAlignment="1">
      <alignment horizontal="right" vertical="center" indent="1"/>
    </xf>
    <xf numFmtId="3" fontId="3" fillId="3" borderId="31" xfId="10" applyNumberFormat="1" applyFont="1" applyFill="1" applyBorder="1" applyAlignment="1">
      <alignment horizontal="right" vertical="center" indent="1"/>
    </xf>
    <xf numFmtId="3" fontId="21" fillId="4" borderId="36" xfId="10" applyNumberFormat="1" applyFont="1" applyFill="1" applyBorder="1" applyAlignment="1">
      <alignment horizontal="right" vertical="center" indent="1"/>
    </xf>
    <xf numFmtId="3" fontId="3" fillId="4" borderId="36" xfId="10" applyNumberFormat="1" applyFont="1" applyFill="1" applyBorder="1" applyAlignment="1">
      <alignment horizontal="right" vertical="center" indent="1"/>
    </xf>
    <xf numFmtId="3" fontId="21" fillId="3" borderId="23" xfId="10" applyNumberFormat="1" applyFont="1" applyFill="1" applyBorder="1" applyAlignment="1">
      <alignment horizontal="right" vertical="center" indent="1"/>
    </xf>
    <xf numFmtId="0" fontId="21" fillId="3" borderId="34" xfId="11" applyFont="1" applyFill="1" applyBorder="1" applyAlignment="1">
      <alignment horizontal="right" vertical="center" indent="1"/>
    </xf>
    <xf numFmtId="3" fontId="3" fillId="3" borderId="34" xfId="11" applyNumberFormat="1" applyFont="1" applyFill="1" applyBorder="1" applyAlignment="1">
      <alignment horizontal="right" vertical="center" indent="1"/>
    </xf>
    <xf numFmtId="0" fontId="23" fillId="3" borderId="34" xfId="11" applyFont="1" applyFill="1" applyBorder="1" applyAlignment="1">
      <alignment horizontal="left" vertical="center" indent="1"/>
    </xf>
    <xf numFmtId="0" fontId="21" fillId="4" borderId="34" xfId="11" applyFont="1" applyFill="1" applyBorder="1" applyAlignment="1">
      <alignment horizontal="right" vertical="center" indent="1"/>
    </xf>
    <xf numFmtId="3" fontId="3" fillId="4" borderId="34" xfId="11" applyNumberFormat="1" applyFont="1" applyFill="1" applyBorder="1" applyAlignment="1">
      <alignment horizontal="right" vertical="center" indent="1"/>
    </xf>
    <xf numFmtId="0" fontId="23" fillId="4" borderId="34" xfId="11" applyFont="1" applyFill="1" applyBorder="1" applyAlignment="1">
      <alignment horizontal="left" vertical="center" indent="1"/>
    </xf>
    <xf numFmtId="0" fontId="21" fillId="3" borderId="31" xfId="11" applyFont="1" applyFill="1" applyBorder="1" applyAlignment="1">
      <alignment horizontal="right" vertical="center" indent="1"/>
    </xf>
    <xf numFmtId="3" fontId="3" fillId="3" borderId="31" xfId="11" applyNumberFormat="1" applyFont="1" applyFill="1" applyBorder="1" applyAlignment="1">
      <alignment horizontal="right" vertical="center" indent="1"/>
    </xf>
    <xf numFmtId="0" fontId="23" fillId="3" borderId="31" xfId="11" applyFont="1" applyFill="1" applyBorder="1" applyAlignment="1">
      <alignment horizontal="left" vertical="center" indent="1"/>
    </xf>
    <xf numFmtId="0" fontId="21" fillId="3" borderId="34" xfId="19" applyFont="1" applyFill="1" applyBorder="1">
      <alignment horizontal="right" vertical="center" wrapText="1" indent="1" readingOrder="2"/>
    </xf>
    <xf numFmtId="3" fontId="3" fillId="3" borderId="34" xfId="19" applyNumberFormat="1" applyFont="1" applyFill="1" applyBorder="1" applyAlignment="1">
      <alignment horizontal="right" vertical="center" indent="1"/>
    </xf>
    <xf numFmtId="0" fontId="23" fillId="3" borderId="34" xfId="21" applyFont="1" applyFill="1" applyBorder="1" applyAlignment="1">
      <alignment horizontal="left" vertical="center" wrapText="1"/>
    </xf>
    <xf numFmtId="0" fontId="3" fillId="0" borderId="34" xfId="0" applyFont="1" applyBorder="1" applyAlignment="1">
      <alignment horizontal="right" vertical="center" indent="1"/>
    </xf>
    <xf numFmtId="1" fontId="3" fillId="0" borderId="34" xfId="0" applyNumberFormat="1" applyFont="1" applyBorder="1" applyAlignment="1">
      <alignment horizontal="right" vertical="center" indent="1"/>
    </xf>
    <xf numFmtId="0" fontId="21" fillId="4" borderId="34" xfId="19" applyFont="1" applyFill="1" applyBorder="1">
      <alignment horizontal="right" vertical="center" wrapText="1" indent="1" readingOrder="2"/>
    </xf>
    <xf numFmtId="3" fontId="3" fillId="4" borderId="34" xfId="19" applyNumberFormat="1" applyFont="1" applyFill="1" applyBorder="1" applyAlignment="1">
      <alignment horizontal="right" vertical="center" indent="1"/>
    </xf>
    <xf numFmtId="0" fontId="23" fillId="4" borderId="34" xfId="21" applyFont="1" applyFill="1" applyBorder="1" applyAlignment="1">
      <alignment horizontal="left" vertical="center" wrapText="1"/>
    </xf>
    <xf numFmtId="0" fontId="21" fillId="3" borderId="39" xfId="19" applyFont="1" applyFill="1" applyBorder="1">
      <alignment horizontal="right" vertical="center" wrapText="1" indent="1" readingOrder="2"/>
    </xf>
    <xf numFmtId="3" fontId="21" fillId="3" borderId="39" xfId="19" applyNumberFormat="1" applyFont="1" applyFill="1" applyBorder="1" applyAlignment="1">
      <alignment horizontal="right" vertical="center" indent="1"/>
    </xf>
    <xf numFmtId="0" fontId="23" fillId="3" borderId="39" xfId="21" applyFont="1" applyFill="1" applyBorder="1" applyAlignment="1">
      <alignment horizontal="left" vertical="center" wrapText="1"/>
    </xf>
    <xf numFmtId="0" fontId="21" fillId="4" borderId="36" xfId="19" applyFont="1" applyFill="1" applyBorder="1">
      <alignment horizontal="right" vertical="center" wrapText="1" indent="1" readingOrder="2"/>
    </xf>
    <xf numFmtId="3" fontId="3" fillId="4" borderId="36" xfId="19" applyNumberFormat="1" applyFont="1" applyFill="1" applyBorder="1" applyAlignment="1">
      <alignment horizontal="right" vertical="center" indent="1"/>
    </xf>
    <xf numFmtId="0" fontId="23" fillId="4" borderId="36" xfId="21" applyFont="1" applyFill="1" applyBorder="1" applyAlignment="1">
      <alignment horizontal="left" vertical="center" wrapText="1"/>
    </xf>
    <xf numFmtId="0" fontId="21" fillId="3" borderId="37" xfId="19" applyFont="1" applyFill="1" applyBorder="1">
      <alignment horizontal="right" vertical="center" wrapText="1" indent="1" readingOrder="2"/>
    </xf>
    <xf numFmtId="3" fontId="21" fillId="3" borderId="37" xfId="19" applyNumberFormat="1" applyFont="1" applyFill="1" applyBorder="1" applyAlignment="1">
      <alignment horizontal="right" vertical="center" indent="1"/>
    </xf>
    <xf numFmtId="0" fontId="23" fillId="3" borderId="37" xfId="21" applyFont="1" applyFill="1" applyBorder="1" applyAlignment="1">
      <alignment horizontal="left" vertical="center" wrapText="1"/>
    </xf>
    <xf numFmtId="0" fontId="21" fillId="3" borderId="31" xfId="19" applyFont="1" applyFill="1" applyBorder="1">
      <alignment horizontal="right" vertical="center" wrapText="1" indent="1" readingOrder="2"/>
    </xf>
    <xf numFmtId="3" fontId="3" fillId="3" borderId="31" xfId="19" applyNumberFormat="1" applyFont="1" applyFill="1" applyBorder="1" applyAlignment="1">
      <alignment horizontal="right" vertical="center" indent="1"/>
    </xf>
    <xf numFmtId="0" fontId="23" fillId="3" borderId="31" xfId="21" applyFont="1" applyFill="1" applyBorder="1" applyAlignment="1">
      <alignment horizontal="left" vertical="center" wrapText="1"/>
    </xf>
    <xf numFmtId="0" fontId="21" fillId="4" borderId="45" xfId="6" applyFont="1" applyFill="1" applyBorder="1" applyAlignment="1">
      <alignment horizontal="center" wrapText="1"/>
    </xf>
    <xf numFmtId="0" fontId="23" fillId="4" borderId="50" xfId="6" applyFont="1" applyFill="1" applyBorder="1" applyAlignment="1">
      <alignment horizontal="center" vertical="top" wrapText="1"/>
    </xf>
    <xf numFmtId="0" fontId="21" fillId="4" borderId="50" xfId="19" applyFont="1" applyFill="1" applyBorder="1" applyAlignment="1">
      <alignment horizontal="center" vertical="center" wrapText="1" readingOrder="2"/>
    </xf>
    <xf numFmtId="0" fontId="21" fillId="4" borderId="50" xfId="17" applyFont="1" applyFill="1" applyBorder="1" applyAlignment="1">
      <alignment horizontal="center" vertical="center" wrapText="1"/>
    </xf>
    <xf numFmtId="3" fontId="21" fillId="3" borderId="23" xfId="17" applyNumberFormat="1" applyFont="1" applyFill="1" applyBorder="1" applyAlignment="1">
      <alignment horizontal="right" vertical="center" indent="1"/>
    </xf>
    <xf numFmtId="3" fontId="21" fillId="3" borderId="34" xfId="18" applyNumberFormat="1" applyFont="1" applyFill="1" applyBorder="1" applyAlignment="1">
      <alignment horizontal="right" vertical="center" indent="1"/>
    </xf>
    <xf numFmtId="3" fontId="21" fillId="4" borderId="34" xfId="18" applyNumberFormat="1" applyFont="1" applyFill="1" applyBorder="1" applyAlignment="1">
      <alignment horizontal="right" vertical="center" indent="1"/>
    </xf>
    <xf numFmtId="3" fontId="21" fillId="4" borderId="36" xfId="18" applyNumberFormat="1" applyFont="1" applyFill="1" applyBorder="1" applyAlignment="1">
      <alignment horizontal="right" vertical="center" indent="1"/>
    </xf>
    <xf numFmtId="0" fontId="21" fillId="3" borderId="37" xfId="17" applyFont="1" applyFill="1" applyBorder="1" applyAlignment="1">
      <alignment horizontal="right" vertical="center" indent="1"/>
    </xf>
    <xf numFmtId="0" fontId="23" fillId="3" borderId="37" xfId="17" applyFont="1" applyFill="1" applyBorder="1" applyAlignment="1">
      <alignment horizontal="left" vertical="center" indent="1"/>
    </xf>
    <xf numFmtId="3" fontId="21" fillId="3" borderId="23" xfId="18" applyNumberFormat="1" applyFont="1" applyFill="1" applyBorder="1" applyAlignment="1">
      <alignment horizontal="right" vertical="center" indent="1"/>
    </xf>
    <xf numFmtId="3" fontId="21" fillId="4" borderId="23" xfId="18" applyNumberFormat="1" applyFont="1" applyFill="1" applyBorder="1" applyAlignment="1">
      <alignment horizontal="right" vertical="center" indent="1"/>
    </xf>
    <xf numFmtId="3" fontId="21" fillId="3" borderId="31" xfId="18" applyNumberFormat="1" applyFont="1" applyFill="1" applyBorder="1" applyAlignment="1">
      <alignment horizontal="right" vertical="center" indent="1"/>
    </xf>
    <xf numFmtId="3" fontId="21" fillId="3" borderId="36" xfId="18" applyNumberFormat="1" applyFont="1" applyFill="1" applyBorder="1" applyAlignment="1">
      <alignment horizontal="right" vertical="center" indent="1"/>
    </xf>
    <xf numFmtId="3" fontId="21" fillId="4" borderId="22" xfId="17" applyNumberFormat="1" applyFont="1" applyFill="1" applyBorder="1" applyAlignment="1">
      <alignment horizontal="right" vertical="center" indent="1"/>
    </xf>
    <xf numFmtId="3" fontId="21" fillId="4" borderId="31" xfId="18" applyNumberFormat="1" applyFont="1" applyFill="1" applyBorder="1" applyAlignment="1">
      <alignment horizontal="right" vertical="center" indent="1"/>
    </xf>
    <xf numFmtId="3" fontId="3" fillId="3" borderId="31" xfId="20" applyNumberFormat="1" applyFont="1" applyFill="1" applyBorder="1">
      <alignment horizontal="right" vertical="center" indent="1"/>
    </xf>
    <xf numFmtId="3" fontId="3" fillId="3" borderId="34" xfId="20" applyNumberFormat="1" applyFont="1" applyFill="1" applyBorder="1">
      <alignment horizontal="right" vertical="center" indent="1"/>
    </xf>
    <xf numFmtId="3" fontId="3" fillId="4" borderId="34" xfId="20" applyNumberFormat="1" applyFont="1" applyFill="1" applyBorder="1">
      <alignment horizontal="right" vertical="center" indent="1"/>
    </xf>
    <xf numFmtId="3" fontId="21" fillId="3" borderId="36" xfId="20" applyNumberFormat="1" applyFont="1" applyFill="1" applyBorder="1">
      <alignment horizontal="right" vertical="center" indent="1"/>
    </xf>
    <xf numFmtId="3" fontId="3" fillId="4" borderId="36" xfId="20" applyNumberFormat="1" applyFont="1" applyFill="1" applyBorder="1">
      <alignment horizontal="right" vertical="center" indent="1"/>
    </xf>
    <xf numFmtId="3" fontId="3" fillId="3" borderId="36" xfId="20" applyNumberFormat="1" applyFont="1" applyFill="1" applyBorder="1">
      <alignment horizontal="right" vertical="center" indent="1"/>
    </xf>
    <xf numFmtId="3" fontId="21" fillId="4" borderId="31" xfId="20" applyNumberFormat="1" applyFont="1" applyFill="1" applyBorder="1">
      <alignment horizontal="right" vertical="center" indent="1"/>
    </xf>
    <xf numFmtId="3" fontId="21" fillId="3" borderId="31" xfId="20" applyNumberFormat="1" applyFont="1" applyFill="1" applyBorder="1">
      <alignment horizontal="right" vertical="center" indent="1"/>
    </xf>
    <xf numFmtId="3" fontId="3" fillId="4" borderId="31" xfId="20" applyNumberFormat="1" applyFont="1" applyFill="1" applyBorder="1">
      <alignment horizontal="right" vertical="center" indent="1"/>
    </xf>
    <xf numFmtId="0" fontId="21" fillId="3" borderId="23" xfId="19" applyFont="1" applyFill="1" applyBorder="1" applyAlignment="1">
      <alignment horizontal="center" vertical="center" wrapText="1" readingOrder="2"/>
    </xf>
    <xf numFmtId="0" fontId="23" fillId="3" borderId="23" xfId="21" applyFont="1" applyFill="1" applyBorder="1" applyAlignment="1">
      <alignment horizontal="center" vertical="center" wrapText="1"/>
    </xf>
    <xf numFmtId="3" fontId="21" fillId="4" borderId="23" xfId="18" applyNumberFormat="1" applyFont="1" applyFill="1" applyBorder="1">
      <alignment horizontal="right" vertical="center" indent="1"/>
    </xf>
    <xf numFmtId="0" fontId="23" fillId="4" borderId="23" xfId="21" applyFont="1" applyFill="1" applyBorder="1" applyAlignment="1">
      <alignment horizontal="center" vertical="center" wrapText="1"/>
    </xf>
    <xf numFmtId="0" fontId="21" fillId="4" borderId="31" xfId="17" applyFont="1" applyFill="1" applyBorder="1" applyAlignment="1">
      <alignment horizontal="right" vertical="center" indent="1"/>
    </xf>
    <xf numFmtId="0" fontId="23" fillId="3" borderId="34" xfId="21" applyFont="1" applyFill="1" applyBorder="1">
      <alignment horizontal="left" vertical="center" wrapText="1" indent="1"/>
    </xf>
    <xf numFmtId="0" fontId="23" fillId="3" borderId="31" xfId="21" applyFont="1" applyFill="1" applyBorder="1">
      <alignment horizontal="left" vertical="center" wrapText="1" indent="1"/>
    </xf>
    <xf numFmtId="0" fontId="21" fillId="3" borderId="36" xfId="19" applyFont="1" applyFill="1" applyBorder="1">
      <alignment horizontal="right" vertical="center" wrapText="1" indent="1" readingOrder="2"/>
    </xf>
    <xf numFmtId="0" fontId="23" fillId="3" borderId="36" xfId="21" applyFont="1" applyFill="1" applyBorder="1">
      <alignment horizontal="left" vertical="center" wrapText="1" indent="1"/>
    </xf>
    <xf numFmtId="3" fontId="21" fillId="4" borderId="31" xfId="17" applyNumberFormat="1" applyFont="1" applyFill="1" applyBorder="1" applyAlignment="1">
      <alignment horizontal="right" vertical="center" indent="1"/>
    </xf>
    <xf numFmtId="0" fontId="21" fillId="3" borderId="31" xfId="19" applyFont="1" applyFill="1" applyBorder="1" applyAlignment="1">
      <alignment horizontal="right" vertical="center" wrapText="1" readingOrder="2"/>
    </xf>
    <xf numFmtId="0" fontId="21" fillId="3" borderId="23" xfId="19" applyFont="1" applyFill="1" applyBorder="1" applyAlignment="1">
      <alignment horizontal="right" vertical="center" wrapText="1" readingOrder="2"/>
    </xf>
    <xf numFmtId="0" fontId="21" fillId="4" borderId="31" xfId="19" applyFont="1" applyFill="1" applyBorder="1" applyAlignment="1">
      <alignment horizontal="right" vertical="center" wrapText="1" readingOrder="2"/>
    </xf>
    <xf numFmtId="0" fontId="21" fillId="4" borderId="36" xfId="19" applyFont="1" applyFill="1" applyBorder="1" applyAlignment="1">
      <alignment horizontal="right" vertical="center" wrapText="1" readingOrder="2"/>
    </xf>
    <xf numFmtId="0" fontId="21" fillId="3" borderId="34" xfId="19" applyFont="1" applyFill="1" applyBorder="1" applyAlignment="1">
      <alignment horizontal="right" vertical="center" wrapText="1" readingOrder="2"/>
    </xf>
    <xf numFmtId="0" fontId="21" fillId="4" borderId="34" xfId="19" applyFont="1" applyFill="1" applyBorder="1" applyAlignment="1">
      <alignment horizontal="right" vertical="center" wrapText="1" readingOrder="2"/>
    </xf>
    <xf numFmtId="0" fontId="23" fillId="4" borderId="34" xfId="21" applyFont="1" applyFill="1" applyBorder="1">
      <alignment horizontal="left" vertical="center" wrapText="1" indent="1"/>
    </xf>
    <xf numFmtId="0" fontId="23" fillId="4" borderId="36" xfId="21" applyFont="1" applyFill="1" applyBorder="1">
      <alignment horizontal="left" vertical="center" wrapText="1" indent="1"/>
    </xf>
    <xf numFmtId="0" fontId="23" fillId="4" borderId="31" xfId="21" applyFont="1" applyFill="1" applyBorder="1">
      <alignment horizontal="left" vertical="center" wrapText="1" indent="1"/>
    </xf>
    <xf numFmtId="0" fontId="23" fillId="3" borderId="23" xfId="21" applyFont="1" applyFill="1" applyBorder="1">
      <alignment horizontal="left" vertical="center" wrapText="1" indent="1"/>
    </xf>
    <xf numFmtId="3" fontId="21" fillId="4" borderId="23" xfId="17" applyNumberFormat="1" applyFont="1" applyFill="1" applyBorder="1" applyAlignment="1">
      <alignment horizontal="right" vertical="center" indent="1"/>
    </xf>
    <xf numFmtId="3" fontId="21" fillId="4" borderId="50" xfId="17" applyNumberFormat="1" applyFont="1" applyFill="1" applyBorder="1" applyAlignment="1">
      <alignment horizontal="right" vertical="center" indent="1"/>
    </xf>
    <xf numFmtId="0" fontId="21" fillId="4" borderId="31" xfId="19" applyFont="1" applyFill="1" applyBorder="1">
      <alignment horizontal="right" vertical="center" wrapText="1" indent="1" readingOrder="2"/>
    </xf>
    <xf numFmtId="0" fontId="21" fillId="3" borderId="23" xfId="19" applyFont="1" applyFill="1" applyBorder="1">
      <alignment horizontal="right" vertical="center" wrapText="1" indent="1" readingOrder="2"/>
    </xf>
    <xf numFmtId="0" fontId="19" fillId="4" borderId="34" xfId="21" applyFont="1" applyFill="1" applyBorder="1">
      <alignment horizontal="left" vertical="center" wrapText="1" indent="1"/>
    </xf>
    <xf numFmtId="0" fontId="21" fillId="3" borderId="34" xfId="19" applyFont="1" applyFill="1" applyBorder="1" applyAlignment="1">
      <alignment horizontal="right" vertical="center" wrapText="1" indent="2" readingOrder="2"/>
    </xf>
    <xf numFmtId="0" fontId="19" fillId="3" borderId="34" xfId="21" applyFont="1" applyFill="1" applyBorder="1" applyAlignment="1">
      <alignment horizontal="left" vertical="center" wrapText="1" indent="2"/>
    </xf>
    <xf numFmtId="0" fontId="21" fillId="4" borderId="34" xfId="19" applyFont="1" applyFill="1" applyBorder="1" applyAlignment="1">
      <alignment horizontal="right" vertical="center" wrapText="1" indent="2" readingOrder="2"/>
    </xf>
    <xf numFmtId="0" fontId="19" fillId="4" borderId="34" xfId="21" applyFont="1" applyFill="1" applyBorder="1" applyAlignment="1">
      <alignment horizontal="left" vertical="center" wrapText="1" indent="2"/>
    </xf>
    <xf numFmtId="0" fontId="21" fillId="3" borderId="31" xfId="19" applyFont="1" applyFill="1" applyBorder="1" applyAlignment="1">
      <alignment horizontal="right" vertical="center" wrapText="1" indent="2" readingOrder="2"/>
    </xf>
    <xf numFmtId="0" fontId="19" fillId="3" borderId="31" xfId="21" applyFont="1" applyFill="1" applyBorder="1" applyAlignment="1">
      <alignment horizontal="left" vertical="center" wrapText="1" indent="2"/>
    </xf>
    <xf numFmtId="0" fontId="21" fillId="3" borderId="36" xfId="19" applyFont="1" applyFill="1" applyBorder="1" applyAlignment="1">
      <alignment horizontal="right" vertical="center" wrapText="1" indent="2" readingOrder="2"/>
    </xf>
    <xf numFmtId="3" fontId="21" fillId="4" borderId="23" xfId="20" applyNumberFormat="1" applyFont="1" applyFill="1" applyBorder="1">
      <alignment horizontal="right" vertical="center" indent="1"/>
    </xf>
    <xf numFmtId="0" fontId="21" fillId="4" borderId="36" xfId="19" applyFont="1" applyFill="1" applyBorder="1" applyAlignment="1">
      <alignment horizontal="right" vertical="center" wrapText="1" indent="2" readingOrder="2"/>
    </xf>
    <xf numFmtId="0" fontId="19" fillId="4" borderId="36" xfId="21" applyFont="1" applyFill="1" applyBorder="1" applyAlignment="1">
      <alignment horizontal="left" vertical="center" wrapText="1" indent="2"/>
    </xf>
    <xf numFmtId="0" fontId="19" fillId="4" borderId="31" xfId="21" applyFont="1" applyFill="1" applyBorder="1" applyAlignment="1">
      <alignment horizontal="left" vertical="center" wrapText="1" indent="2"/>
    </xf>
    <xf numFmtId="0" fontId="19" fillId="3" borderId="36" xfId="21" applyFont="1" applyFill="1" applyBorder="1" applyAlignment="1">
      <alignment horizontal="left" vertical="center" wrapText="1" indent="2"/>
    </xf>
    <xf numFmtId="0" fontId="21" fillId="4" borderId="39" xfId="19" applyFont="1" applyFill="1" applyBorder="1" applyAlignment="1">
      <alignment horizontal="right" vertical="center" wrapText="1" indent="2" readingOrder="2"/>
    </xf>
    <xf numFmtId="3" fontId="3" fillId="4" borderId="39" xfId="20" applyNumberFormat="1" applyFont="1" applyFill="1" applyBorder="1">
      <alignment horizontal="right" vertical="center" indent="1"/>
    </xf>
    <xf numFmtId="0" fontId="19" fillId="4" borderId="39" xfId="21" applyFont="1" applyFill="1" applyBorder="1" applyAlignment="1">
      <alignment horizontal="left" vertical="center" wrapText="1" indent="2"/>
    </xf>
    <xf numFmtId="0" fontId="21" fillId="4" borderId="34" xfId="6" applyFont="1" applyFill="1" applyBorder="1">
      <alignment horizontal="center" vertical="center" wrapText="1"/>
    </xf>
    <xf numFmtId="0" fontId="3" fillId="3" borderId="34" xfId="20" applyFont="1" applyFill="1" applyBorder="1" applyAlignment="1">
      <alignment horizontal="center" vertical="center"/>
    </xf>
    <xf numFmtId="0" fontId="21" fillId="3" borderId="34" xfId="18" applyFont="1" applyFill="1" applyBorder="1" applyAlignment="1">
      <alignment horizontal="center" vertical="center"/>
    </xf>
    <xf numFmtId="0" fontId="3" fillId="4" borderId="34" xfId="20" applyFont="1" applyFill="1" applyBorder="1" applyAlignment="1">
      <alignment horizontal="center" vertical="center"/>
    </xf>
    <xf numFmtId="0" fontId="21" fillId="4" borderId="34" xfId="18" applyFont="1" applyFill="1" applyBorder="1" applyAlignment="1">
      <alignment horizontal="center" vertical="center"/>
    </xf>
    <xf numFmtId="0" fontId="3" fillId="3" borderId="31" xfId="20" applyFont="1" applyFill="1" applyBorder="1" applyAlignment="1">
      <alignment horizontal="center" vertical="center"/>
    </xf>
    <xf numFmtId="0" fontId="21" fillId="3" borderId="31" xfId="18" applyFont="1" applyFill="1" applyBorder="1" applyAlignment="1">
      <alignment horizontal="center" vertical="center"/>
    </xf>
    <xf numFmtId="0" fontId="21" fillId="4" borderId="39" xfId="6" applyFont="1" applyFill="1" applyBorder="1" applyAlignment="1">
      <alignment horizontal="center" vertical="center" textRotation="90" wrapText="1"/>
    </xf>
    <xf numFmtId="0" fontId="23" fillId="4" borderId="50" xfId="6" applyFont="1" applyFill="1" applyBorder="1" applyAlignment="1">
      <alignment horizontal="center" vertical="top" wrapText="1" readingOrder="1"/>
    </xf>
    <xf numFmtId="0" fontId="3" fillId="4" borderId="36" xfId="20" applyFont="1" applyFill="1" applyBorder="1" applyAlignment="1">
      <alignment horizontal="center" vertical="center"/>
    </xf>
    <xf numFmtId="0" fontId="21" fillId="4" borderId="36" xfId="18" applyFont="1" applyFill="1" applyBorder="1" applyAlignment="1">
      <alignment horizontal="center" vertical="center"/>
    </xf>
    <xf numFmtId="0" fontId="21" fillId="3" borderId="23" xfId="17" applyFont="1" applyFill="1" applyBorder="1" applyAlignment="1">
      <alignment horizontal="center" vertical="center"/>
    </xf>
    <xf numFmtId="0" fontId="21" fillId="3" borderId="23" xfId="17" applyFont="1" applyFill="1" applyBorder="1" applyAlignment="1">
      <alignment vertical="center"/>
    </xf>
    <xf numFmtId="0" fontId="23" fillId="3" borderId="23" xfId="17" applyFont="1" applyFill="1" applyBorder="1" applyAlignment="1">
      <alignment horizontal="center" vertical="center"/>
    </xf>
    <xf numFmtId="0" fontId="21" fillId="4" borderId="44" xfId="6" applyFont="1" applyFill="1" applyBorder="1" applyAlignment="1">
      <alignment horizontal="center" wrapText="1"/>
    </xf>
    <xf numFmtId="0" fontId="21" fillId="4" borderId="23" xfId="17" applyFont="1" applyFill="1" applyBorder="1" applyAlignment="1">
      <alignment horizontal="center" vertical="center"/>
    </xf>
    <xf numFmtId="0" fontId="23" fillId="4" borderId="23" xfId="17" applyFont="1" applyFill="1" applyBorder="1" applyAlignment="1">
      <alignment horizontal="center" vertical="center"/>
    </xf>
    <xf numFmtId="3" fontId="0" fillId="0" borderId="34" xfId="0" applyNumberFormat="1" applyBorder="1" applyAlignment="1">
      <alignment horizontal="right" vertical="center" indent="1"/>
    </xf>
    <xf numFmtId="3" fontId="21" fillId="0" borderId="34" xfId="0" applyNumberFormat="1" applyFont="1" applyBorder="1" applyAlignment="1">
      <alignment horizontal="right" vertical="center" indent="1"/>
    </xf>
    <xf numFmtId="0" fontId="21" fillId="4" borderId="45" xfId="0" applyFont="1" applyFill="1" applyBorder="1" applyAlignment="1">
      <alignment horizontal="center" readingOrder="2"/>
    </xf>
    <xf numFmtId="0" fontId="21" fillId="4" borderId="44" xfId="0" applyFont="1" applyFill="1" applyBorder="1" applyAlignment="1">
      <alignment horizontal="center" readingOrder="2"/>
    </xf>
    <xf numFmtId="3" fontId="0" fillId="0" borderId="31" xfId="0" applyNumberFormat="1" applyBorder="1" applyAlignment="1">
      <alignment horizontal="right" vertical="center" indent="1"/>
    </xf>
    <xf numFmtId="3" fontId="21" fillId="0" borderId="31" xfId="0" applyNumberFormat="1" applyFont="1" applyBorder="1" applyAlignment="1">
      <alignment horizontal="right" vertical="center" indent="1"/>
    </xf>
    <xf numFmtId="0" fontId="29" fillId="3" borderId="31" xfId="21" applyFont="1" applyFill="1" applyBorder="1">
      <alignment horizontal="left" vertical="center" wrapText="1" indent="1"/>
    </xf>
    <xf numFmtId="0" fontId="23" fillId="4" borderId="50" xfId="0" applyFont="1" applyFill="1" applyBorder="1" applyAlignment="1">
      <alignment horizontal="center" vertical="top" readingOrder="2"/>
    </xf>
    <xf numFmtId="3" fontId="0" fillId="0" borderId="36" xfId="0" applyNumberFormat="1" applyBorder="1" applyAlignment="1">
      <alignment horizontal="right" vertical="center" indent="1"/>
    </xf>
    <xf numFmtId="3" fontId="21" fillId="0" borderId="36" xfId="0" applyNumberFormat="1" applyFont="1" applyBorder="1" applyAlignment="1">
      <alignment horizontal="right" vertical="center" indent="1"/>
    </xf>
    <xf numFmtId="0" fontId="23" fillId="3" borderId="36" xfId="21" applyFont="1" applyFill="1" applyBorder="1" applyAlignment="1">
      <alignment horizontal="left" vertical="center" wrapText="1" indent="1"/>
    </xf>
    <xf numFmtId="0" fontId="21" fillId="3" borderId="36" xfId="19" applyFont="1" applyFill="1" applyBorder="1" applyAlignment="1">
      <alignment horizontal="right" vertical="center" wrapText="1" indent="1" readingOrder="2"/>
    </xf>
    <xf numFmtId="0" fontId="23" fillId="4" borderId="50" xfId="0" applyFont="1" applyFill="1" applyBorder="1" applyAlignment="1">
      <alignment horizontal="center" vertical="top" readingOrder="2"/>
    </xf>
    <xf numFmtId="0" fontId="21" fillId="4" borderId="45" xfId="0" applyFont="1" applyFill="1" applyBorder="1" applyAlignment="1">
      <alignment horizontal="center" readingOrder="2"/>
    </xf>
    <xf numFmtId="0" fontId="21" fillId="3" borderId="61" xfId="6" applyFont="1" applyFill="1" applyBorder="1" applyAlignment="1">
      <alignment horizontal="right" vertical="center" wrapText="1" indent="1"/>
    </xf>
    <xf numFmtId="3" fontId="3" fillId="3" borderId="61" xfId="10" applyNumberFormat="1" applyFont="1" applyFill="1" applyBorder="1" applyAlignment="1">
      <alignment horizontal="right" vertical="center" indent="1"/>
    </xf>
    <xf numFmtId="3" fontId="21" fillId="3" borderId="61" xfId="10" applyNumberFormat="1" applyFont="1" applyFill="1" applyBorder="1" applyAlignment="1">
      <alignment horizontal="right" vertical="center" indent="1"/>
    </xf>
    <xf numFmtId="0" fontId="23" fillId="3" borderId="61" xfId="6" applyFont="1" applyFill="1" applyBorder="1" applyAlignment="1">
      <alignment horizontal="left" vertical="center" wrapText="1" indent="1"/>
    </xf>
    <xf numFmtId="0" fontId="21" fillId="4" borderId="62" xfId="6" applyFont="1" applyFill="1" applyBorder="1" applyAlignment="1">
      <alignment horizontal="right" vertical="center" wrapText="1" indent="1"/>
    </xf>
    <xf numFmtId="3" fontId="3" fillId="4" borderId="62" xfId="10" applyNumberFormat="1" applyFont="1" applyFill="1" applyBorder="1" applyAlignment="1">
      <alignment horizontal="right" vertical="center" indent="1"/>
    </xf>
    <xf numFmtId="3" fontId="21" fillId="4" borderId="62" xfId="10" applyNumberFormat="1" applyFont="1" applyFill="1" applyBorder="1" applyAlignment="1">
      <alignment horizontal="right" vertical="center" indent="1"/>
    </xf>
    <xf numFmtId="0" fontId="23" fillId="4" borderId="62" xfId="6" applyFont="1" applyFill="1" applyBorder="1" applyAlignment="1">
      <alignment horizontal="left" vertical="center" wrapText="1" indent="1"/>
    </xf>
    <xf numFmtId="0" fontId="21" fillId="3" borderId="62" xfId="6" applyFont="1" applyFill="1" applyBorder="1" applyAlignment="1">
      <alignment horizontal="right" vertical="center" wrapText="1" indent="1"/>
    </xf>
    <xf numFmtId="3" fontId="3" fillId="3" borderId="62" xfId="10" applyNumberFormat="1" applyFont="1" applyFill="1" applyBorder="1" applyAlignment="1">
      <alignment horizontal="right" vertical="center" indent="1"/>
    </xf>
    <xf numFmtId="3" fontId="21" fillId="3" borderId="62" xfId="10" applyNumberFormat="1" applyFont="1" applyFill="1" applyBorder="1" applyAlignment="1">
      <alignment horizontal="right" vertical="center" indent="1"/>
    </xf>
    <xf numFmtId="0" fontId="23" fillId="3" borderId="62" xfId="6" applyFont="1" applyFill="1" applyBorder="1" applyAlignment="1">
      <alignment horizontal="left" vertical="center" wrapText="1" indent="1"/>
    </xf>
    <xf numFmtId="0" fontId="21" fillId="4" borderId="87" xfId="19" applyFont="1" applyFill="1" applyBorder="1" applyAlignment="1">
      <alignment horizontal="right" vertical="center" wrapText="1" indent="1" readingOrder="2"/>
    </xf>
    <xf numFmtId="3" fontId="3" fillId="4" borderId="87" xfId="10" applyNumberFormat="1" applyFont="1" applyFill="1" applyBorder="1" applyAlignment="1">
      <alignment horizontal="right" vertical="center" indent="1"/>
    </xf>
    <xf numFmtId="3" fontId="21" fillId="4" borderId="87" xfId="10" applyNumberFormat="1" applyFont="1" applyFill="1" applyBorder="1" applyAlignment="1">
      <alignment horizontal="right" vertical="center" indent="1"/>
    </xf>
    <xf numFmtId="0" fontId="23" fillId="4" borderId="87" xfId="6" applyFont="1" applyFill="1" applyBorder="1" applyAlignment="1">
      <alignment horizontal="left" vertical="center" wrapText="1" indent="1"/>
    </xf>
    <xf numFmtId="0" fontId="21" fillId="0" borderId="23" xfId="10" applyFont="1" applyFill="1" applyBorder="1" applyAlignment="1">
      <alignment horizontal="center" vertical="center" readingOrder="2"/>
    </xf>
    <xf numFmtId="3" fontId="21" fillId="0" borderId="23" xfId="10" applyNumberFormat="1" applyFont="1" applyFill="1" applyBorder="1" applyAlignment="1">
      <alignment horizontal="right" vertical="center" indent="1"/>
    </xf>
    <xf numFmtId="0" fontId="23" fillId="0" borderId="23" xfId="10" applyFont="1" applyFill="1" applyBorder="1" applyAlignment="1">
      <alignment horizontal="center" vertical="center"/>
    </xf>
    <xf numFmtId="0" fontId="21" fillId="4" borderId="45" xfId="0" applyFont="1" applyFill="1" applyBorder="1" applyAlignment="1">
      <alignment horizontal="center" vertical="center" readingOrder="2"/>
    </xf>
    <xf numFmtId="0" fontId="23" fillId="4" borderId="50" xfId="0" applyFont="1" applyFill="1" applyBorder="1" applyAlignment="1">
      <alignment horizontal="center" vertical="center" readingOrder="2"/>
    </xf>
    <xf numFmtId="3" fontId="9" fillId="3" borderId="37" xfId="12" applyNumberFormat="1" applyFont="1" applyFill="1" applyBorder="1" applyAlignment="1">
      <alignment horizontal="left" vertical="center" wrapText="1" indent="1" readingOrder="1"/>
    </xf>
    <xf numFmtId="3" fontId="21" fillId="3" borderId="37" xfId="12" applyNumberFormat="1" applyFont="1" applyFill="1" applyBorder="1" applyAlignment="1">
      <alignment horizontal="left" vertical="center" wrapText="1" indent="1" readingOrder="1"/>
    </xf>
    <xf numFmtId="0" fontId="23" fillId="3" borderId="37" xfId="12" applyFont="1" applyFill="1" applyBorder="1" applyAlignment="1">
      <alignment horizontal="left" vertical="center" wrapText="1" indent="1" readingOrder="1"/>
    </xf>
    <xf numFmtId="3" fontId="9" fillId="4" borderId="34" xfId="12" applyNumberFormat="1" applyFont="1" applyFill="1" applyBorder="1" applyAlignment="1">
      <alignment horizontal="left" vertical="center" wrapText="1" indent="1" readingOrder="1"/>
    </xf>
    <xf numFmtId="3" fontId="21" fillId="4" borderId="36" xfId="12" applyNumberFormat="1" applyFont="1" applyFill="1" applyBorder="1" applyAlignment="1">
      <alignment horizontal="right" vertical="center" wrapText="1" indent="1"/>
    </xf>
    <xf numFmtId="3" fontId="9" fillId="4" borderId="36" xfId="12" applyNumberFormat="1" applyFont="1" applyFill="1" applyBorder="1" applyAlignment="1">
      <alignment horizontal="left" vertical="center" wrapText="1" indent="1" readingOrder="1"/>
    </xf>
    <xf numFmtId="3" fontId="21" fillId="4" borderId="36" xfId="12" applyNumberFormat="1" applyFont="1" applyFill="1" applyBorder="1" applyAlignment="1">
      <alignment horizontal="left" vertical="center" wrapText="1" indent="1" readingOrder="1"/>
    </xf>
    <xf numFmtId="3" fontId="23" fillId="4" borderId="36" xfId="12" applyNumberFormat="1" applyFont="1" applyFill="1" applyBorder="1" applyAlignment="1">
      <alignment horizontal="left" vertical="center" wrapText="1" indent="1" readingOrder="1"/>
    </xf>
    <xf numFmtId="0" fontId="21" fillId="3" borderId="23" xfId="12" applyFont="1" applyFill="1" applyBorder="1" applyAlignment="1">
      <alignment horizontal="center" vertical="center" wrapText="1" readingOrder="1"/>
    </xf>
    <xf numFmtId="3" fontId="21" fillId="3" borderId="23" xfId="12" applyNumberFormat="1" applyFont="1" applyFill="1" applyBorder="1" applyAlignment="1">
      <alignment horizontal="left" vertical="center" wrapText="1" indent="1" readingOrder="1"/>
    </xf>
    <xf numFmtId="0" fontId="23" fillId="3" borderId="23" xfId="12" applyFont="1" applyFill="1" applyBorder="1" applyAlignment="1">
      <alignment horizontal="center" vertical="center" wrapText="1" readingOrder="1"/>
    </xf>
    <xf numFmtId="3" fontId="9" fillId="4" borderId="92" xfId="12" applyNumberFormat="1" applyFont="1" applyFill="1" applyBorder="1" applyAlignment="1">
      <alignment horizontal="left" vertical="center" wrapText="1" indent="1" readingOrder="1"/>
    </xf>
    <xf numFmtId="3" fontId="21" fillId="4" borderId="92" xfId="12" applyNumberFormat="1" applyFont="1" applyFill="1" applyBorder="1" applyAlignment="1">
      <alignment horizontal="left" vertical="center" wrapText="1" indent="1" readingOrder="1"/>
    </xf>
    <xf numFmtId="0" fontId="8" fillId="3" borderId="34" xfId="12" applyFont="1" applyFill="1" applyBorder="1" applyAlignment="1">
      <alignment horizontal="right" vertical="center" wrapText="1" indent="2" readingOrder="1"/>
    </xf>
    <xf numFmtId="3" fontId="9" fillId="3" borderId="34" xfId="12" applyNumberFormat="1" applyFont="1" applyFill="1" applyBorder="1" applyAlignment="1">
      <alignment horizontal="left" vertical="center" wrapText="1" indent="1" readingOrder="1"/>
    </xf>
    <xf numFmtId="0" fontId="23" fillId="7" borderId="34" xfId="0" applyFont="1" applyFill="1" applyBorder="1" applyAlignment="1">
      <alignment horizontal="left" vertical="center" wrapText="1" indent="2" readingOrder="1"/>
    </xf>
    <xf numFmtId="0" fontId="8" fillId="4" borderId="34" xfId="12" applyFont="1" applyFill="1" applyBorder="1" applyAlignment="1">
      <alignment horizontal="right" vertical="center" wrapText="1" indent="2" readingOrder="1"/>
    </xf>
    <xf numFmtId="0" fontId="23" fillId="9" borderId="34" xfId="0" applyFont="1" applyFill="1" applyBorder="1" applyAlignment="1">
      <alignment horizontal="left" vertical="center" wrapText="1" indent="2" readingOrder="1"/>
    </xf>
    <xf numFmtId="0" fontId="23" fillId="3" borderId="34" xfId="12" applyFont="1" applyFill="1" applyBorder="1" applyAlignment="1">
      <alignment horizontal="left" vertical="center" wrapText="1" indent="2" readingOrder="1"/>
    </xf>
    <xf numFmtId="0" fontId="8" fillId="3" borderId="93" xfId="12" applyFont="1" applyFill="1" applyBorder="1" applyAlignment="1">
      <alignment horizontal="right" vertical="center" wrapText="1" indent="2" readingOrder="1"/>
    </xf>
    <xf numFmtId="3" fontId="9" fillId="3" borderId="94" xfId="12" applyNumberFormat="1" applyFont="1" applyFill="1" applyBorder="1" applyAlignment="1">
      <alignment horizontal="left" vertical="center" wrapText="1" indent="1" readingOrder="1"/>
    </xf>
    <xf numFmtId="3" fontId="21" fillId="3" borderId="94" xfId="12" applyNumberFormat="1" applyFont="1" applyFill="1" applyBorder="1" applyAlignment="1">
      <alignment horizontal="left" vertical="center" wrapText="1" indent="1" readingOrder="1"/>
    </xf>
    <xf numFmtId="0" fontId="23" fillId="7" borderId="95" xfId="0" applyFont="1" applyFill="1" applyBorder="1" applyAlignment="1">
      <alignment horizontal="left" vertical="center" wrapText="1" indent="2" readingOrder="1"/>
    </xf>
    <xf numFmtId="0" fontId="21" fillId="0" borderId="37" xfId="20" applyFont="1" applyFill="1" applyBorder="1" applyAlignment="1">
      <alignment horizontal="right" vertical="center" wrapText="1" indent="1"/>
    </xf>
    <xf numFmtId="0" fontId="3" fillId="0" borderId="37" xfId="20" applyFont="1" applyFill="1" applyBorder="1" applyAlignment="1">
      <alignment horizontal="right" vertical="center" indent="1"/>
    </xf>
    <xf numFmtId="0" fontId="21" fillId="0" borderId="37" xfId="20" applyFont="1" applyFill="1" applyBorder="1" applyAlignment="1">
      <alignment horizontal="right" vertical="center" indent="1"/>
    </xf>
    <xf numFmtId="0" fontId="23" fillId="0" borderId="37" xfId="21" applyFont="1" applyFill="1" applyBorder="1" applyAlignment="1">
      <alignment horizontal="left" vertical="center" wrapText="1" indent="1"/>
    </xf>
    <xf numFmtId="0" fontId="21" fillId="4" borderId="34" xfId="20" applyFont="1" applyFill="1" applyBorder="1" applyAlignment="1">
      <alignment horizontal="right" vertical="center" wrapText="1" indent="1" readingOrder="2"/>
    </xf>
    <xf numFmtId="0" fontId="21" fillId="4" borderId="34" xfId="20" applyFont="1" applyFill="1" applyBorder="1" applyAlignment="1">
      <alignment horizontal="right" vertical="center" indent="1"/>
    </xf>
    <xf numFmtId="0" fontId="23" fillId="4" borderId="34" xfId="12" applyFont="1" applyFill="1" applyBorder="1" applyAlignment="1">
      <alignment horizontal="left" vertical="center" wrapText="1" indent="1" readingOrder="1"/>
    </xf>
    <xf numFmtId="0" fontId="21" fillId="0" borderId="34" xfId="10" applyFont="1" applyBorder="1" applyAlignment="1">
      <alignment horizontal="right" vertical="center" wrapText="1" indent="1" readingOrder="2"/>
    </xf>
    <xf numFmtId="0" fontId="21" fillId="0" borderId="34" xfId="20" applyFont="1" applyFill="1" applyBorder="1" applyAlignment="1">
      <alignment horizontal="right" vertical="center" indent="1"/>
    </xf>
    <xf numFmtId="0" fontId="23" fillId="0" borderId="34" xfId="21" applyFont="1" applyFill="1" applyBorder="1" applyAlignment="1">
      <alignment horizontal="left" vertical="center" wrapText="1" indent="1"/>
    </xf>
    <xf numFmtId="0" fontId="42" fillId="3" borderId="37" xfId="12" applyFont="1" applyFill="1" applyBorder="1" applyAlignment="1">
      <alignment horizontal="right" vertical="center" wrapText="1" indent="1" readingOrder="1"/>
    </xf>
    <xf numFmtId="3" fontId="3" fillId="3" borderId="37" xfId="12" applyNumberFormat="1" applyFont="1" applyFill="1" applyBorder="1" applyAlignment="1">
      <alignment horizontal="right" vertical="center" indent="1"/>
    </xf>
    <xf numFmtId="0" fontId="42" fillId="4" borderId="34" xfId="12" applyFont="1" applyFill="1" applyBorder="1" applyAlignment="1">
      <alignment horizontal="right" vertical="center" wrapText="1" indent="1" readingOrder="1"/>
    </xf>
    <xf numFmtId="3" fontId="3" fillId="4" borderId="34" xfId="12" applyNumberFormat="1" applyFont="1" applyFill="1" applyBorder="1" applyAlignment="1">
      <alignment horizontal="right" vertical="center" indent="1"/>
    </xf>
    <xf numFmtId="0" fontId="42" fillId="3" borderId="34" xfId="12" applyFont="1" applyFill="1" applyBorder="1" applyAlignment="1">
      <alignment horizontal="right" vertical="center" wrapText="1" indent="1" readingOrder="1"/>
    </xf>
    <xf numFmtId="3" fontId="3" fillId="3" borderId="34" xfId="12" applyNumberFormat="1" applyFont="1" applyFill="1" applyBorder="1" applyAlignment="1">
      <alignment horizontal="right" vertical="center" indent="1"/>
    </xf>
    <xf numFmtId="0" fontId="23" fillId="3" borderId="34" xfId="12" applyFont="1" applyFill="1" applyBorder="1" applyAlignment="1">
      <alignment horizontal="left" vertical="center" wrapText="1" indent="1" readingOrder="1"/>
    </xf>
    <xf numFmtId="0" fontId="42" fillId="4" borderId="36" xfId="12" applyFont="1" applyFill="1" applyBorder="1" applyAlignment="1">
      <alignment horizontal="right" vertical="center" wrapText="1" indent="1" readingOrder="1"/>
    </xf>
    <xf numFmtId="3" fontId="3" fillId="4" borderId="36" xfId="12" applyNumberFormat="1" applyFont="1" applyFill="1" applyBorder="1" applyAlignment="1">
      <alignment horizontal="right" vertical="center" indent="1"/>
    </xf>
    <xf numFmtId="0" fontId="23" fillId="4" borderId="36" xfId="12" applyFont="1" applyFill="1" applyBorder="1" applyAlignment="1">
      <alignment horizontal="left" vertical="center" wrapText="1" indent="1" readingOrder="1"/>
    </xf>
    <xf numFmtId="0" fontId="21" fillId="3" borderId="23" xfId="10" applyFont="1" applyFill="1" applyBorder="1" applyAlignment="1">
      <alignment horizontal="center" vertical="center" readingOrder="2"/>
    </xf>
    <xf numFmtId="3" fontId="21" fillId="3" borderId="23" xfId="12" applyNumberFormat="1" applyFont="1" applyFill="1" applyBorder="1" applyAlignment="1">
      <alignment horizontal="right" vertical="center" indent="1"/>
    </xf>
    <xf numFmtId="0" fontId="23" fillId="3" borderId="23" xfId="10" applyFont="1" applyFill="1" applyBorder="1" applyAlignment="1">
      <alignment horizontal="center" vertical="center" readingOrder="2"/>
    </xf>
    <xf numFmtId="0" fontId="21" fillId="3" borderId="37" xfId="19" applyFont="1" applyFill="1" applyBorder="1" applyAlignment="1">
      <alignment horizontal="right" vertical="center" wrapText="1" indent="2" readingOrder="2"/>
    </xf>
    <xf numFmtId="0" fontId="23" fillId="3" borderId="37" xfId="21" applyFont="1" applyFill="1" applyBorder="1" applyAlignment="1">
      <alignment horizontal="left" vertical="center" wrapText="1" indent="2"/>
    </xf>
    <xf numFmtId="0" fontId="23" fillId="4" borderId="34" xfId="21" applyFont="1" applyFill="1" applyBorder="1" applyAlignment="1">
      <alignment horizontal="left" vertical="center" wrapText="1" indent="2"/>
    </xf>
    <xf numFmtId="0" fontId="23" fillId="3" borderId="34" xfId="21" applyFont="1" applyFill="1" applyBorder="1" applyAlignment="1">
      <alignment horizontal="left" vertical="center" wrapText="1" indent="2"/>
    </xf>
    <xf numFmtId="3" fontId="9" fillId="4" borderId="34" xfId="20" applyNumberFormat="1" applyFont="1" applyFill="1" applyBorder="1" applyAlignment="1">
      <alignment horizontal="right" vertical="center" indent="1"/>
    </xf>
    <xf numFmtId="3" fontId="9" fillId="3" borderId="34" xfId="20" applyNumberFormat="1" applyFont="1" applyFill="1" applyBorder="1" applyAlignment="1">
      <alignment horizontal="right" vertical="center" indent="1"/>
    </xf>
    <xf numFmtId="0" fontId="8" fillId="3" borderId="37" xfId="12" applyFont="1" applyFill="1" applyBorder="1" applyAlignment="1">
      <alignment horizontal="right" vertical="center" wrapText="1" indent="2" readingOrder="1"/>
    </xf>
    <xf numFmtId="0" fontId="23" fillId="3" borderId="37" xfId="12" applyFont="1" applyFill="1" applyBorder="1" applyAlignment="1">
      <alignment horizontal="left" vertical="center" wrapText="1" indent="2" readingOrder="1"/>
    </xf>
    <xf numFmtId="0" fontId="23" fillId="4" borderId="34" xfId="12" applyFont="1" applyFill="1" applyBorder="1" applyAlignment="1">
      <alignment horizontal="left" vertical="center" wrapText="1" indent="2" readingOrder="1"/>
    </xf>
    <xf numFmtId="0" fontId="42" fillId="4" borderId="84" xfId="12" applyFont="1" applyFill="1" applyBorder="1" applyAlignment="1">
      <alignment horizontal="right" vertical="center" wrapText="1" indent="2" readingOrder="1"/>
    </xf>
    <xf numFmtId="0" fontId="42" fillId="3" borderId="84" xfId="12" applyFont="1" applyFill="1" applyBorder="1" applyAlignment="1">
      <alignment horizontal="right" vertical="center" wrapText="1" indent="2" readingOrder="1"/>
    </xf>
    <xf numFmtId="3" fontId="3" fillId="0" borderId="62" xfId="10" applyNumberFormat="1" applyFont="1" applyBorder="1" applyAlignment="1">
      <alignment horizontal="right" vertical="center" indent="1"/>
    </xf>
    <xf numFmtId="0" fontId="3" fillId="3" borderId="0" xfId="10" applyFont="1" applyFill="1"/>
    <xf numFmtId="0" fontId="0" fillId="3" borderId="0" xfId="0" applyFill="1"/>
    <xf numFmtId="0" fontId="21" fillId="4" borderId="45" xfId="0" applyFont="1" applyFill="1" applyBorder="1" applyAlignment="1">
      <alignment horizontal="center" wrapText="1"/>
    </xf>
    <xf numFmtId="0" fontId="7" fillId="3" borderId="61" xfId="19" applyFont="1" applyFill="1" applyBorder="1" applyAlignment="1">
      <alignment horizontal="center" vertical="center" wrapText="1" readingOrder="2"/>
    </xf>
    <xf numFmtId="3" fontId="3" fillId="3" borderId="61" xfId="20" applyNumberFormat="1" applyFont="1" applyFill="1" applyBorder="1" applyAlignment="1">
      <alignment horizontal="right" vertical="center" indent="1"/>
    </xf>
    <xf numFmtId="0" fontId="21" fillId="3" borderId="61" xfId="21" applyFont="1" applyFill="1" applyBorder="1" applyAlignment="1">
      <alignment horizontal="center" vertical="center" wrapText="1"/>
    </xf>
    <xf numFmtId="0" fontId="7" fillId="4" borderId="62" xfId="19" applyFont="1" applyFill="1" applyBorder="1" applyAlignment="1">
      <alignment horizontal="center" vertical="center" wrapText="1" readingOrder="2"/>
    </xf>
    <xf numFmtId="3" fontId="3" fillId="4" borderId="62" xfId="20" applyNumberFormat="1" applyFont="1" applyFill="1" applyBorder="1" applyAlignment="1">
      <alignment horizontal="right" vertical="center" indent="1"/>
    </xf>
    <xf numFmtId="0" fontId="21" fillId="4" borderId="62" xfId="21" applyFont="1" applyFill="1" applyBorder="1" applyAlignment="1">
      <alignment horizontal="center" vertical="center" wrapText="1"/>
    </xf>
    <xf numFmtId="0" fontId="7" fillId="3" borderId="62" xfId="19" applyFont="1" applyFill="1" applyBorder="1" applyAlignment="1">
      <alignment horizontal="center" vertical="center" wrapText="1" readingOrder="2"/>
    </xf>
    <xf numFmtId="3" fontId="3" fillId="3" borderId="62" xfId="20" applyNumberFormat="1" applyFont="1" applyFill="1" applyBorder="1" applyAlignment="1">
      <alignment horizontal="right" vertical="center" indent="1"/>
    </xf>
    <xf numFmtId="0" fontId="21" fillId="3" borderId="62" xfId="21" applyFont="1" applyFill="1" applyBorder="1" applyAlignment="1">
      <alignment horizontal="center" vertical="center" wrapText="1"/>
    </xf>
    <xf numFmtId="0" fontId="7" fillId="0" borderId="87" xfId="19" applyFont="1" applyFill="1" applyBorder="1" applyAlignment="1">
      <alignment horizontal="center" vertical="center" wrapText="1" readingOrder="2"/>
    </xf>
    <xf numFmtId="3" fontId="3" fillId="0" borderId="87" xfId="20" applyNumberFormat="1" applyFont="1" applyFill="1" applyBorder="1" applyAlignment="1">
      <alignment horizontal="right" vertical="center" indent="1"/>
    </xf>
    <xf numFmtId="0" fontId="21" fillId="0" borderId="87" xfId="21" applyFont="1" applyFill="1" applyBorder="1" applyAlignment="1">
      <alignment horizontal="center" vertical="center" wrapText="1"/>
    </xf>
    <xf numFmtId="0" fontId="7" fillId="4" borderId="87" xfId="19" applyFont="1" applyFill="1" applyBorder="1" applyAlignment="1">
      <alignment horizontal="center" vertical="center" wrapText="1" readingOrder="2"/>
    </xf>
    <xf numFmtId="3" fontId="3" fillId="4" borderId="87" xfId="20" applyNumberFormat="1" applyFont="1" applyFill="1" applyBorder="1" applyAlignment="1">
      <alignment horizontal="right" vertical="center" indent="1"/>
    </xf>
    <xf numFmtId="0" fontId="21" fillId="4" borderId="87" xfId="21" applyFont="1" applyFill="1" applyBorder="1" applyAlignment="1">
      <alignment horizontal="center" vertical="center" wrapText="1"/>
    </xf>
    <xf numFmtId="0" fontId="21" fillId="0" borderId="23" xfId="17" applyFont="1" applyFill="1" applyBorder="1" applyAlignment="1">
      <alignment horizontal="center" vertical="center"/>
    </xf>
    <xf numFmtId="3" fontId="21" fillId="0" borderId="23" xfId="17" applyNumberFormat="1" applyFont="1" applyFill="1" applyBorder="1" applyAlignment="1">
      <alignment horizontal="right" vertical="center" indent="1"/>
    </xf>
    <xf numFmtId="0" fontId="23" fillId="0" borderId="23" xfId="17" applyFont="1" applyFill="1" applyBorder="1" applyAlignment="1">
      <alignment horizontal="center" vertical="center"/>
    </xf>
    <xf numFmtId="0" fontId="21" fillId="3" borderId="36" xfId="17" applyFont="1" applyFill="1" applyBorder="1" applyAlignment="1">
      <alignment horizontal="right" vertical="center" indent="1"/>
    </xf>
    <xf numFmtId="3" fontId="21" fillId="3" borderId="36" xfId="17" applyNumberFormat="1" applyFont="1" applyFill="1" applyBorder="1" applyAlignment="1">
      <alignment horizontal="right" vertical="center" indent="1"/>
    </xf>
    <xf numFmtId="0" fontId="23" fillId="3" borderId="36" xfId="17" applyFont="1" applyFill="1" applyBorder="1" applyAlignment="1">
      <alignment horizontal="left" vertical="center" indent="1"/>
    </xf>
    <xf numFmtId="0" fontId="21" fillId="3" borderId="23" xfId="17" applyFont="1" applyFill="1" applyBorder="1" applyAlignment="1">
      <alignment horizontal="right" vertical="center" indent="1"/>
    </xf>
    <xf numFmtId="0" fontId="23" fillId="3" borderId="23" xfId="17" applyFont="1" applyFill="1" applyBorder="1" applyAlignment="1">
      <alignment horizontal="left" vertical="center" indent="1"/>
    </xf>
    <xf numFmtId="0" fontId="21" fillId="4" borderId="45" xfId="19" applyFont="1" applyFill="1" applyBorder="1" applyAlignment="1">
      <alignment horizontal="right" vertical="center" wrapText="1" indent="1" readingOrder="2"/>
    </xf>
    <xf numFmtId="0" fontId="23" fillId="4" borderId="45" xfId="21" applyFont="1" applyFill="1" applyBorder="1" applyAlignment="1">
      <alignment horizontal="left" vertical="center" wrapText="1" indent="1"/>
    </xf>
    <xf numFmtId="3" fontId="21" fillId="3" borderId="37" xfId="20" applyNumberFormat="1" applyFont="1" applyFill="1" applyBorder="1">
      <alignment horizontal="right" vertical="center" indent="1"/>
    </xf>
    <xf numFmtId="0" fontId="21" fillId="4" borderId="36" xfId="17" applyFont="1" applyFill="1" applyBorder="1" applyAlignment="1">
      <alignment horizontal="right" vertical="center" indent="1"/>
    </xf>
    <xf numFmtId="3" fontId="21" fillId="4" borderId="36" xfId="17" applyNumberFormat="1" applyFont="1" applyFill="1" applyBorder="1" applyAlignment="1">
      <alignment horizontal="right" vertical="center" indent="1"/>
    </xf>
    <xf numFmtId="0" fontId="8" fillId="3" borderId="37" xfId="12" applyFont="1" applyFill="1" applyBorder="1" applyAlignment="1">
      <alignment horizontal="right" vertical="center" wrapText="1" indent="1"/>
    </xf>
    <xf numFmtId="3" fontId="21" fillId="4" borderId="36" xfId="20" applyNumberFormat="1" applyFont="1" applyFill="1" applyBorder="1">
      <alignment horizontal="right" vertical="center" indent="1"/>
    </xf>
    <xf numFmtId="0" fontId="66" fillId="8" borderId="0" xfId="10" applyFont="1" applyFill="1" applyBorder="1" applyAlignment="1">
      <alignment vertical="center"/>
    </xf>
    <xf numFmtId="0" fontId="66" fillId="0" borderId="0" xfId="10" applyFont="1" applyBorder="1" applyAlignment="1">
      <alignment vertical="center"/>
    </xf>
    <xf numFmtId="0" fontId="67" fillId="0" borderId="0" xfId="10" applyFont="1" applyBorder="1" applyAlignment="1">
      <alignment vertical="center"/>
    </xf>
    <xf numFmtId="0" fontId="23" fillId="4" borderId="44" xfId="21" applyFont="1" applyFill="1" applyBorder="1" applyAlignment="1">
      <alignment vertical="center" wrapText="1"/>
    </xf>
    <xf numFmtId="0" fontId="21" fillId="4" borderId="44" xfId="10" applyFont="1" applyFill="1" applyBorder="1" applyAlignment="1">
      <alignment vertical="center" wrapText="1"/>
    </xf>
    <xf numFmtId="0" fontId="19" fillId="4" borderId="31" xfId="21" applyFont="1" applyFill="1" applyBorder="1">
      <alignment horizontal="left" vertical="center" wrapText="1" indent="1"/>
    </xf>
    <xf numFmtId="1" fontId="23" fillId="4" borderId="44" xfId="4" applyFont="1" applyFill="1" applyBorder="1" applyAlignment="1">
      <alignment vertical="center" wrapText="1"/>
    </xf>
    <xf numFmtId="0" fontId="23" fillId="0" borderId="44" xfId="6" applyFont="1" applyFill="1" applyBorder="1" applyAlignment="1">
      <alignment horizontal="center" vertical="top" wrapText="1"/>
    </xf>
    <xf numFmtId="0" fontId="19" fillId="0" borderId="34" xfId="21" applyFont="1" applyFill="1" applyBorder="1">
      <alignment horizontal="left" vertical="center" wrapText="1" indent="1"/>
    </xf>
    <xf numFmtId="0" fontId="23" fillId="0" borderId="36" xfId="21" applyFont="1" applyFill="1" applyBorder="1" applyAlignment="1">
      <alignment vertical="center" wrapText="1"/>
    </xf>
    <xf numFmtId="0" fontId="23" fillId="0" borderId="44" xfId="21" applyFont="1" applyFill="1" applyBorder="1" applyAlignment="1">
      <alignment vertical="center" wrapText="1"/>
    </xf>
    <xf numFmtId="0" fontId="19" fillId="0" borderId="36" xfId="21" applyFont="1" applyFill="1" applyBorder="1">
      <alignment horizontal="left" vertical="center" wrapText="1" indent="1"/>
    </xf>
    <xf numFmtId="1" fontId="23" fillId="0" borderId="44" xfId="4" applyFont="1" applyFill="1" applyBorder="1" applyAlignment="1">
      <alignment vertical="center" wrapText="1"/>
    </xf>
    <xf numFmtId="3" fontId="3" fillId="4" borderId="37" xfId="20" applyNumberFormat="1" applyFont="1" applyFill="1" applyBorder="1" applyAlignment="1">
      <alignment horizontal="right" vertical="center" indent="1"/>
    </xf>
    <xf numFmtId="3" fontId="3" fillId="3" borderId="37" xfId="20" applyNumberFormat="1" applyFont="1" applyFill="1" applyBorder="1">
      <alignment horizontal="right" vertical="center" indent="1"/>
    </xf>
    <xf numFmtId="0" fontId="19" fillId="3" borderId="37" xfId="21" applyFont="1" applyFill="1" applyBorder="1" applyAlignment="1">
      <alignment horizontal="left" vertical="center" wrapText="1" indent="2"/>
    </xf>
    <xf numFmtId="0" fontId="21" fillId="4" borderId="37" xfId="19" applyFont="1" applyFill="1" applyBorder="1" applyAlignment="1">
      <alignment horizontal="right" vertical="center" wrapText="1" indent="2" readingOrder="2"/>
    </xf>
    <xf numFmtId="3" fontId="3" fillId="4" borderId="37" xfId="20" applyNumberFormat="1" applyFont="1" applyFill="1" applyBorder="1">
      <alignment horizontal="right" vertical="center" indent="1"/>
    </xf>
    <xf numFmtId="0" fontId="19" fillId="4" borderId="37" xfId="21" applyFont="1" applyFill="1" applyBorder="1" applyAlignment="1">
      <alignment horizontal="left" vertical="center" wrapText="1" indent="2"/>
    </xf>
    <xf numFmtId="0" fontId="19" fillId="4" borderId="36" xfId="21" applyFont="1" applyFill="1" applyBorder="1">
      <alignment horizontal="left" vertical="center" wrapText="1" indent="1"/>
    </xf>
    <xf numFmtId="3" fontId="0" fillId="4" borderId="36" xfId="0" applyNumberFormat="1" applyFill="1" applyBorder="1" applyAlignment="1">
      <alignment horizontal="right" vertical="center" indent="1"/>
    </xf>
    <xf numFmtId="3" fontId="21" fillId="4" borderId="36" xfId="0" applyNumberFormat="1" applyFont="1" applyFill="1" applyBorder="1" applyAlignment="1">
      <alignment horizontal="right" vertical="center" indent="1"/>
    </xf>
    <xf numFmtId="0" fontId="23" fillId="4" borderId="36" xfId="21" applyFont="1" applyFill="1" applyBorder="1" applyAlignment="1">
      <alignment horizontal="left" vertical="center" wrapText="1" indent="2"/>
    </xf>
    <xf numFmtId="0" fontId="8" fillId="4" borderId="36" xfId="12" applyFont="1" applyFill="1" applyBorder="1" applyAlignment="1">
      <alignment horizontal="right" vertical="center" wrapText="1" indent="2" readingOrder="1"/>
    </xf>
    <xf numFmtId="0" fontId="23" fillId="4" borderId="36" xfId="12" applyFont="1" applyFill="1" applyBorder="1" applyAlignment="1">
      <alignment horizontal="left" vertical="center" wrapText="1" indent="2" readingOrder="1"/>
    </xf>
    <xf numFmtId="0" fontId="3" fillId="4" borderId="36" xfId="20" applyFont="1" applyFill="1" applyBorder="1" applyAlignment="1">
      <alignment horizontal="right" vertical="center" indent="1"/>
    </xf>
    <xf numFmtId="3" fontId="3" fillId="3" borderId="23" xfId="20" applyNumberFormat="1" applyFont="1" applyFill="1" applyBorder="1" applyAlignment="1">
      <alignment horizontal="right" vertical="center" indent="1"/>
    </xf>
    <xf numFmtId="3" fontId="3" fillId="0" borderId="0" xfId="0" applyNumberFormat="1" applyFont="1"/>
    <xf numFmtId="0" fontId="23" fillId="4" borderId="44" xfId="6" applyFont="1" applyFill="1" applyBorder="1" applyAlignment="1">
      <alignment horizontal="center" vertical="top" wrapText="1"/>
    </xf>
    <xf numFmtId="1" fontId="3" fillId="0" borderId="37" xfId="0" applyNumberFormat="1" applyFont="1" applyBorder="1" applyAlignment="1">
      <alignment horizontal="right" vertical="center" indent="1"/>
    </xf>
    <xf numFmtId="0" fontId="21" fillId="3" borderId="45" xfId="19" applyFont="1" applyFill="1" applyBorder="1">
      <alignment horizontal="right" vertical="center" wrapText="1" indent="1" readingOrder="2"/>
    </xf>
    <xf numFmtId="3" fontId="21" fillId="3" borderId="45" xfId="20" applyNumberFormat="1" applyFont="1" applyFill="1" applyBorder="1" applyAlignment="1">
      <alignment horizontal="right" vertical="center" indent="1"/>
    </xf>
    <xf numFmtId="0" fontId="23" fillId="3" borderId="45" xfId="21" applyFont="1" applyFill="1" applyBorder="1">
      <alignment horizontal="left" vertical="center" wrapText="1" indent="1"/>
    </xf>
    <xf numFmtId="0" fontId="21" fillId="4" borderId="37" xfId="19" applyFont="1" applyFill="1" applyBorder="1">
      <alignment horizontal="right" vertical="center" wrapText="1" indent="1" readingOrder="2"/>
    </xf>
    <xf numFmtId="0" fontId="23" fillId="4" borderId="37" xfId="21" applyFont="1" applyFill="1" applyBorder="1">
      <alignment horizontal="left" vertical="center" wrapText="1" indent="1"/>
    </xf>
    <xf numFmtId="0" fontId="19" fillId="3" borderId="39" xfId="21" applyFont="1" applyFill="1" applyBorder="1">
      <alignment horizontal="left" vertical="center" wrapText="1" indent="1"/>
    </xf>
    <xf numFmtId="0" fontId="21" fillId="3" borderId="42" xfId="19" applyFont="1" applyFill="1" applyBorder="1" applyAlignment="1">
      <alignment horizontal="center" vertical="center" wrapText="1" readingOrder="2"/>
    </xf>
    <xf numFmtId="0" fontId="23" fillId="3" borderId="41" xfId="21" applyFont="1" applyFill="1" applyBorder="1" applyAlignment="1">
      <alignment horizontal="center" vertical="center" wrapText="1"/>
    </xf>
    <xf numFmtId="0" fontId="3" fillId="0" borderId="0" xfId="10" applyFont="1" applyAlignment="1">
      <alignment horizontal="center"/>
    </xf>
    <xf numFmtId="0" fontId="23" fillId="3" borderId="31" xfId="21" applyFont="1" applyFill="1" applyBorder="1" applyAlignment="1">
      <alignment horizontal="center" vertical="center" wrapText="1"/>
    </xf>
    <xf numFmtId="0" fontId="23" fillId="3" borderId="34" xfId="21" applyFont="1" applyFill="1" applyBorder="1" applyAlignment="1">
      <alignment horizontal="center" vertical="center" wrapText="1"/>
    </xf>
    <xf numFmtId="0" fontId="7" fillId="0" borderId="0" xfId="2" applyFont="1" applyAlignment="1">
      <alignment horizontal="center" vertical="center"/>
    </xf>
    <xf numFmtId="0" fontId="21" fillId="3" borderId="34" xfId="19" applyFont="1" applyFill="1" applyBorder="1" applyAlignment="1">
      <alignment horizontal="center" vertical="center" wrapText="1" readingOrder="2"/>
    </xf>
    <xf numFmtId="0" fontId="23" fillId="4" borderId="34" xfId="21" applyFont="1" applyFill="1" applyBorder="1" applyAlignment="1">
      <alignment horizontal="center" vertical="center" wrapText="1"/>
    </xf>
    <xf numFmtId="0" fontId="21" fillId="3" borderId="31" xfId="19" applyFont="1" applyFill="1" applyBorder="1" applyAlignment="1">
      <alignment horizontal="center" vertical="center" wrapText="1" readingOrder="2"/>
    </xf>
    <xf numFmtId="0" fontId="21" fillId="4" borderId="34" xfId="19" applyFont="1" applyFill="1" applyBorder="1" applyAlignment="1">
      <alignment horizontal="center" vertical="center" wrapText="1" readingOrder="2"/>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36" xfId="19" applyFont="1" applyFill="1" applyBorder="1" applyAlignment="1">
      <alignment horizontal="center" vertical="center" wrapText="1" readingOrder="2"/>
    </xf>
    <xf numFmtId="0" fontId="23" fillId="4" borderId="36" xfId="21" applyFont="1" applyFill="1" applyBorder="1" applyAlignment="1">
      <alignment horizontal="center" vertical="center" wrapText="1"/>
    </xf>
    <xf numFmtId="0" fontId="23" fillId="4" borderId="39" xfId="21" applyFont="1" applyFill="1" applyBorder="1" applyAlignment="1">
      <alignment horizontal="center" vertical="center" wrapText="1"/>
    </xf>
    <xf numFmtId="0" fontId="21" fillId="3" borderId="18" xfId="19" applyFont="1" applyFill="1" applyBorder="1" applyAlignment="1">
      <alignment horizontal="center" vertical="center" wrapText="1" readingOrder="2"/>
    </xf>
    <xf numFmtId="0" fontId="21" fillId="3" borderId="14" xfId="19" applyFont="1" applyFill="1" applyBorder="1" applyAlignment="1">
      <alignment horizontal="center" vertical="center" wrapText="1" readingOrder="2"/>
    </xf>
    <xf numFmtId="0" fontId="21" fillId="3" borderId="16" xfId="19" applyFont="1" applyFill="1" applyBorder="1" applyAlignment="1">
      <alignment horizontal="center" vertical="center" wrapText="1" readingOrder="2"/>
    </xf>
    <xf numFmtId="0" fontId="21" fillId="4" borderId="37" xfId="19" applyFont="1" applyFill="1" applyBorder="1" applyAlignment="1">
      <alignment horizontal="center" vertical="center" wrapText="1" readingOrder="2"/>
    </xf>
    <xf numFmtId="0" fontId="21" fillId="4" borderId="39" xfId="19" applyFont="1" applyFill="1" applyBorder="1" applyAlignment="1">
      <alignment horizontal="center" vertical="center" wrapText="1" readingOrder="2"/>
    </xf>
    <xf numFmtId="0" fontId="23" fillId="0" borderId="0" xfId="10" applyFont="1" applyBorder="1" applyAlignment="1">
      <alignment horizontal="left"/>
    </xf>
    <xf numFmtId="0" fontId="23" fillId="3" borderId="37" xfId="21" applyFont="1" applyFill="1" applyBorder="1" applyAlignment="1">
      <alignment horizontal="center" vertical="center" wrapText="1"/>
    </xf>
    <xf numFmtId="0" fontId="21" fillId="3" borderId="37" xfId="19" applyFont="1" applyFill="1" applyBorder="1" applyAlignment="1">
      <alignment horizontal="center" vertical="center" wrapText="1" readingOrder="2"/>
    </xf>
    <xf numFmtId="0" fontId="21" fillId="0" borderId="0" xfId="10" applyFont="1" applyBorder="1" applyAlignment="1">
      <alignment horizontal="right" readingOrder="2"/>
    </xf>
    <xf numFmtId="0" fontId="3" fillId="0" borderId="0" xfId="10" applyFont="1" applyBorder="1" applyAlignment="1">
      <alignment horizontal="center"/>
    </xf>
    <xf numFmtId="0" fontId="3" fillId="0" borderId="0" xfId="10" applyFont="1" applyBorder="1" applyAlignment="1">
      <alignment horizontal="center" vertical="center" wrapText="1"/>
    </xf>
    <xf numFmtId="0" fontId="21" fillId="3" borderId="61" xfId="19" applyFont="1" applyFill="1" applyBorder="1" applyAlignment="1">
      <alignment horizontal="center" vertical="center" wrapText="1" readingOrder="2"/>
    </xf>
    <xf numFmtId="0" fontId="21" fillId="3" borderId="62" xfId="19" applyFont="1" applyFill="1" applyBorder="1" applyAlignment="1">
      <alignment horizontal="center" vertical="center" wrapText="1" readingOrder="2"/>
    </xf>
    <xf numFmtId="0" fontId="21" fillId="3" borderId="63" xfId="19" applyFont="1" applyFill="1" applyBorder="1" applyAlignment="1">
      <alignment horizontal="center" vertical="center" wrapText="1" readingOrder="2"/>
    </xf>
    <xf numFmtId="0" fontId="23" fillId="0" borderId="0" xfId="10" applyFont="1" applyBorder="1" applyAlignment="1"/>
    <xf numFmtId="0" fontId="21" fillId="3" borderId="39" xfId="19" applyFont="1" applyFill="1" applyBorder="1" applyAlignment="1">
      <alignment horizontal="center" vertical="center" wrapText="1" readingOrder="2"/>
    </xf>
    <xf numFmtId="0" fontId="21" fillId="3" borderId="36" xfId="19" applyFont="1" applyFill="1" applyBorder="1" applyAlignment="1">
      <alignment horizontal="center" vertical="center" wrapText="1" readingOrder="2"/>
    </xf>
    <xf numFmtId="0" fontId="23" fillId="3" borderId="36" xfId="21" applyFont="1" applyFill="1" applyBorder="1" applyAlignment="1">
      <alignment horizontal="center" vertical="center" wrapText="1"/>
    </xf>
    <xf numFmtId="0" fontId="21" fillId="4" borderId="45" xfId="0" applyFont="1" applyFill="1" applyBorder="1" applyAlignment="1">
      <alignment horizontal="center" vertical="center" wrapText="1"/>
    </xf>
    <xf numFmtId="0" fontId="21" fillId="4" borderId="50" xfId="0" applyFont="1" applyFill="1" applyBorder="1" applyAlignment="1">
      <alignment horizontal="center" vertical="center" wrapText="1"/>
    </xf>
    <xf numFmtId="0" fontId="7" fillId="0" borderId="0" xfId="10" applyFont="1" applyAlignment="1">
      <alignment horizontal="center" vertical="center"/>
    </xf>
    <xf numFmtId="0" fontId="23" fillId="4" borderId="50" xfId="6" applyFont="1" applyFill="1" applyBorder="1" applyAlignment="1">
      <alignment horizontal="center" vertical="top" wrapText="1"/>
    </xf>
    <xf numFmtId="0" fontId="23" fillId="4" borderId="34" xfId="21" applyFont="1" applyFill="1" applyBorder="1" applyAlignment="1">
      <alignment horizontal="left" vertical="center" wrapText="1" indent="1"/>
    </xf>
    <xf numFmtId="0" fontId="21" fillId="4" borderId="34" xfId="19" applyFont="1" applyFill="1" applyBorder="1" applyAlignment="1">
      <alignment horizontal="right" vertical="center" wrapText="1" indent="1" readingOrder="2"/>
    </xf>
    <xf numFmtId="0" fontId="21" fillId="4" borderId="36" xfId="19" applyFont="1" applyFill="1" applyBorder="1" applyAlignment="1">
      <alignment horizontal="right" vertical="center" wrapText="1" indent="1" readingOrder="2"/>
    </xf>
    <xf numFmtId="0" fontId="23" fillId="4" borderId="36" xfId="21" applyFont="1" applyFill="1" applyBorder="1" applyAlignment="1">
      <alignment horizontal="left" vertical="center" wrapText="1" indent="1"/>
    </xf>
    <xf numFmtId="0" fontId="23" fillId="3" borderId="39" xfId="21" applyFont="1" applyFill="1" applyBorder="1" applyAlignment="1">
      <alignment horizontal="center" vertical="center" wrapText="1"/>
    </xf>
    <xf numFmtId="0" fontId="21" fillId="3" borderId="34" xfId="19" applyFont="1" applyFill="1" applyBorder="1" applyAlignment="1">
      <alignment horizontal="right" vertical="center" wrapText="1" indent="1" readingOrder="2"/>
    </xf>
    <xf numFmtId="0" fontId="21" fillId="3" borderId="31" xfId="19" applyFont="1" applyFill="1" applyBorder="1" applyAlignment="1">
      <alignment horizontal="right" vertical="center" wrapText="1" indent="1" readingOrder="2"/>
    </xf>
    <xf numFmtId="0" fontId="23" fillId="3" borderId="31" xfId="21" applyFont="1" applyFill="1" applyBorder="1" applyAlignment="1">
      <alignment horizontal="left" vertical="center" wrapText="1" indent="1"/>
    </xf>
    <xf numFmtId="0" fontId="23" fillId="3" borderId="34" xfId="21" applyFont="1" applyFill="1" applyBorder="1" applyAlignment="1">
      <alignment horizontal="left" vertical="center" wrapText="1" indent="1"/>
    </xf>
    <xf numFmtId="0" fontId="21" fillId="3" borderId="37" xfId="19" applyFont="1" applyFill="1" applyBorder="1" applyAlignment="1">
      <alignment horizontal="right" vertical="center" wrapText="1" indent="1" readingOrder="2"/>
    </xf>
    <xf numFmtId="0" fontId="23" fillId="3" borderId="37" xfId="21" applyFont="1" applyFill="1" applyBorder="1" applyAlignment="1">
      <alignment horizontal="left" vertical="center" wrapText="1" indent="1"/>
    </xf>
    <xf numFmtId="0" fontId="21" fillId="0" borderId="0" xfId="13" applyFont="1" applyAlignment="1">
      <alignment horizontal="right" vertical="center" readingOrder="2"/>
    </xf>
    <xf numFmtId="0" fontId="21" fillId="3" borderId="23" xfId="19" applyFont="1" applyFill="1" applyBorder="1" applyAlignment="1">
      <alignment horizontal="right" vertical="center" wrapText="1" indent="1" readingOrder="2"/>
    </xf>
    <xf numFmtId="0" fontId="23" fillId="3" borderId="23" xfId="21" applyFont="1" applyFill="1" applyBorder="1" applyAlignment="1">
      <alignment horizontal="left" vertical="center" wrapText="1" indent="1"/>
    </xf>
    <xf numFmtId="0" fontId="21" fillId="4" borderId="45" xfId="6" applyFont="1" applyFill="1" applyBorder="1" applyAlignment="1">
      <alignment horizontal="center" wrapText="1"/>
    </xf>
    <xf numFmtId="0" fontId="21" fillId="4" borderId="36" xfId="11" applyFont="1" applyFill="1" applyBorder="1" applyAlignment="1">
      <alignment horizontal="right" vertical="center" indent="1"/>
    </xf>
    <xf numFmtId="3" fontId="3" fillId="4" borderId="36" xfId="11" applyNumberFormat="1" applyFont="1" applyFill="1" applyBorder="1" applyAlignment="1">
      <alignment horizontal="right" vertical="center" indent="1"/>
    </xf>
    <xf numFmtId="0" fontId="23" fillId="4" borderId="36" xfId="11" applyFont="1" applyFill="1" applyBorder="1" applyAlignment="1">
      <alignment horizontal="left" vertical="center" indent="1"/>
    </xf>
    <xf numFmtId="0" fontId="21" fillId="0" borderId="37" xfId="11" applyFont="1" applyFill="1" applyBorder="1" applyAlignment="1">
      <alignment horizontal="right" vertical="center" indent="1"/>
    </xf>
    <xf numFmtId="3" fontId="21" fillId="0" borderId="37" xfId="11" applyNumberFormat="1" applyFont="1" applyFill="1" applyBorder="1" applyAlignment="1">
      <alignment horizontal="right" vertical="center" indent="1"/>
    </xf>
    <xf numFmtId="0" fontId="23" fillId="0" borderId="37" xfId="11" applyFont="1" applyFill="1" applyBorder="1" applyAlignment="1">
      <alignment horizontal="left" vertical="center" indent="1"/>
    </xf>
    <xf numFmtId="0" fontId="21" fillId="0" borderId="34" xfId="11" applyFont="1" applyFill="1" applyBorder="1" applyAlignment="1">
      <alignment horizontal="right" vertical="center" indent="1"/>
    </xf>
    <xf numFmtId="0" fontId="23" fillId="0" borderId="34" xfId="11" applyFont="1" applyFill="1" applyBorder="1" applyAlignment="1">
      <alignment horizontal="left" vertical="center" indent="1"/>
    </xf>
    <xf numFmtId="3" fontId="21" fillId="0" borderId="34" xfId="11" applyNumberFormat="1" applyFont="1" applyFill="1" applyBorder="1" applyAlignment="1">
      <alignment horizontal="right" vertical="center" indent="1"/>
    </xf>
    <xf numFmtId="0" fontId="21" fillId="0" borderId="39" xfId="11" applyFont="1" applyFill="1" applyBorder="1" applyAlignment="1">
      <alignment horizontal="right" vertical="center" indent="1"/>
    </xf>
    <xf numFmtId="3" fontId="21" fillId="0" borderId="39" xfId="11" applyNumberFormat="1" applyFont="1" applyFill="1" applyBorder="1" applyAlignment="1">
      <alignment horizontal="right" vertical="center" indent="1"/>
    </xf>
    <xf numFmtId="0" fontId="23" fillId="0" borderId="39" xfId="11" applyFont="1" applyFill="1" applyBorder="1" applyAlignment="1">
      <alignment horizontal="left" vertical="center" indent="1"/>
    </xf>
    <xf numFmtId="3" fontId="3" fillId="3" borderId="37" xfId="19" applyNumberFormat="1" applyFont="1" applyFill="1" applyBorder="1" applyAlignment="1">
      <alignment horizontal="right" vertical="center" indent="1"/>
    </xf>
    <xf numFmtId="3" fontId="21" fillId="4" borderId="45" xfId="20" applyNumberFormat="1" applyFont="1" applyFill="1" applyBorder="1" applyAlignment="1">
      <alignment horizontal="right" vertical="center" indent="1"/>
    </xf>
    <xf numFmtId="1" fontId="9" fillId="0" borderId="0" xfId="0" applyNumberFormat="1" applyFont="1" applyBorder="1" applyAlignment="1">
      <alignment vertical="center"/>
    </xf>
    <xf numFmtId="1" fontId="9" fillId="0" borderId="0" xfId="0" applyNumberFormat="1" applyFont="1" applyBorder="1"/>
    <xf numFmtId="0" fontId="9" fillId="0" borderId="0" xfId="0" applyFont="1" applyBorder="1" applyAlignment="1">
      <alignment horizontal="right" vertical="center"/>
    </xf>
    <xf numFmtId="0" fontId="21" fillId="0" borderId="0" xfId="10" applyFont="1" applyFill="1" applyBorder="1" applyAlignment="1">
      <alignment readingOrder="2"/>
    </xf>
    <xf numFmtId="3" fontId="3" fillId="0" borderId="0" xfId="0" applyNumberFormat="1" applyFont="1" applyAlignment="1">
      <alignment horizontal="center"/>
    </xf>
    <xf numFmtId="0" fontId="3" fillId="0" borderId="36" xfId="20" applyFont="1" applyFill="1" applyBorder="1" applyAlignment="1">
      <alignment horizontal="right" vertical="center" indent="1"/>
    </xf>
    <xf numFmtId="0" fontId="21" fillId="0" borderId="36" xfId="20" applyFont="1" applyFill="1" applyBorder="1" applyAlignment="1">
      <alignment horizontal="right" vertical="center" indent="1"/>
    </xf>
    <xf numFmtId="0" fontId="23" fillId="4" borderId="44" xfId="0" applyFont="1" applyFill="1" applyBorder="1" applyAlignment="1">
      <alignment horizontal="center" vertical="center" readingOrder="2"/>
    </xf>
    <xf numFmtId="0" fontId="23" fillId="4" borderId="50" xfId="6" applyFont="1" applyFill="1" applyBorder="1" applyAlignment="1">
      <alignment horizontal="center" vertical="top" wrapText="1"/>
    </xf>
    <xf numFmtId="0" fontId="21" fillId="4" borderId="23" xfId="17" applyFont="1" applyFill="1" applyBorder="1" applyAlignment="1">
      <alignment horizontal="center" vertical="center"/>
    </xf>
    <xf numFmtId="0" fontId="21" fillId="4" borderId="45" xfId="6" applyFont="1" applyFill="1" applyBorder="1" applyAlignment="1">
      <alignment horizontal="center" wrapText="1"/>
    </xf>
    <xf numFmtId="0" fontId="3" fillId="4" borderId="31" xfId="19" applyFont="1" applyFill="1" applyBorder="1">
      <alignment horizontal="right" vertical="center" wrapText="1" indent="1" readingOrder="2"/>
    </xf>
    <xf numFmtId="3" fontId="21" fillId="4" borderId="31" xfId="18" applyNumberFormat="1" applyFont="1" applyFill="1" applyBorder="1">
      <alignment horizontal="right" vertical="center" indent="1"/>
    </xf>
    <xf numFmtId="0" fontId="3" fillId="0" borderId="44" xfId="10" applyBorder="1" applyAlignment="1">
      <alignment vertical="center" wrapText="1"/>
    </xf>
    <xf numFmtId="0" fontId="3" fillId="0" borderId="36" xfId="19" applyFont="1" applyFill="1" applyBorder="1">
      <alignment horizontal="right" vertical="center" wrapText="1" indent="1" readingOrder="2"/>
    </xf>
    <xf numFmtId="3" fontId="3" fillId="0" borderId="36" xfId="20" applyNumberFormat="1" applyFont="1" applyBorder="1">
      <alignment horizontal="right" vertical="center" indent="1"/>
    </xf>
    <xf numFmtId="3" fontId="21" fillId="0" borderId="36" xfId="18" applyNumberFormat="1" applyFont="1" applyBorder="1">
      <alignment horizontal="right" vertical="center" indent="1"/>
    </xf>
    <xf numFmtId="0" fontId="21" fillId="0" borderId="36" xfId="10" applyFont="1" applyBorder="1" applyAlignment="1">
      <alignment vertical="center"/>
    </xf>
    <xf numFmtId="0" fontId="3" fillId="0" borderId="34" xfId="19" applyFont="1" applyFill="1" applyBorder="1" applyAlignment="1">
      <alignment horizontal="right" vertical="center" wrapText="1" readingOrder="2"/>
    </xf>
    <xf numFmtId="3" fontId="3" fillId="0" borderId="34" xfId="20" applyNumberFormat="1" applyFont="1" applyBorder="1">
      <alignment horizontal="right" vertical="center" indent="1"/>
    </xf>
    <xf numFmtId="3" fontId="21" fillId="0" borderId="34" xfId="18" applyNumberFormat="1" applyFont="1" applyBorder="1">
      <alignment horizontal="right" vertical="center" indent="1"/>
    </xf>
    <xf numFmtId="0" fontId="3" fillId="4" borderId="44" xfId="10" applyFill="1" applyBorder="1" applyAlignment="1">
      <alignment vertical="center"/>
    </xf>
    <xf numFmtId="0" fontId="3" fillId="4" borderId="34" xfId="19" applyFont="1" applyFill="1" applyBorder="1" applyAlignment="1">
      <alignment horizontal="right" vertical="center" wrapText="1" readingOrder="2"/>
    </xf>
    <xf numFmtId="3" fontId="21" fillId="4" borderId="34" xfId="18" applyNumberFormat="1" applyFont="1" applyFill="1" applyBorder="1">
      <alignment horizontal="right" vertical="center" indent="1"/>
    </xf>
    <xf numFmtId="0" fontId="3" fillId="0" borderId="44" xfId="10" applyBorder="1" applyAlignment="1">
      <alignment vertical="center"/>
    </xf>
    <xf numFmtId="0" fontId="3" fillId="4" borderId="36" xfId="19" applyFont="1" applyFill="1" applyBorder="1" applyAlignment="1">
      <alignment horizontal="right" vertical="center" wrapText="1" readingOrder="2"/>
    </xf>
    <xf numFmtId="3" fontId="21" fillId="4" borderId="36" xfId="18" applyNumberFormat="1" applyFont="1" applyFill="1" applyBorder="1">
      <alignment horizontal="right" vertical="center" indent="1"/>
    </xf>
    <xf numFmtId="0" fontId="3" fillId="3" borderId="39" xfId="19" applyFont="1" applyFill="1" applyBorder="1" applyAlignment="1">
      <alignment horizontal="right" vertical="center" wrapText="1" readingOrder="2"/>
    </xf>
    <xf numFmtId="3" fontId="3" fillId="3" borderId="39" xfId="20" applyNumberFormat="1" applyFont="1" applyFill="1" applyBorder="1">
      <alignment horizontal="right" vertical="center" indent="1"/>
    </xf>
    <xf numFmtId="3" fontId="21" fillId="3" borderId="39" xfId="18" applyNumberFormat="1" applyFont="1" applyFill="1" applyBorder="1">
      <alignment horizontal="right" vertical="center" indent="1"/>
    </xf>
    <xf numFmtId="3" fontId="3" fillId="4" borderId="124" xfId="20" applyNumberFormat="1" applyFont="1" applyFill="1" applyBorder="1">
      <alignment horizontal="right" vertical="center" indent="1"/>
    </xf>
    <xf numFmtId="3" fontId="21" fillId="4" borderId="124" xfId="18" applyNumberFormat="1" applyFont="1" applyFill="1" applyBorder="1">
      <alignment horizontal="right" vertical="center" indent="1"/>
    </xf>
    <xf numFmtId="3" fontId="21" fillId="4" borderId="37" xfId="18" applyNumberFormat="1" applyFont="1" applyFill="1" applyBorder="1">
      <alignment horizontal="right" vertical="center" indent="1"/>
    </xf>
    <xf numFmtId="0" fontId="3" fillId="0" borderId="0" xfId="10" applyAlignment="1">
      <alignment horizontal="center"/>
    </xf>
    <xf numFmtId="3" fontId="3" fillId="0" borderId="0" xfId="10" applyNumberFormat="1" applyAlignment="1">
      <alignment vertical="center"/>
    </xf>
    <xf numFmtId="49" fontId="1" fillId="0" borderId="0" xfId="10" applyNumberFormat="1" applyFont="1" applyBorder="1" applyAlignment="1">
      <alignment horizontal="left" vertical="center" wrapText="1" indent="1"/>
    </xf>
    <xf numFmtId="0" fontId="23" fillId="3" borderId="34" xfId="21" applyFont="1" applyFill="1" applyBorder="1" applyAlignment="1">
      <alignment horizontal="center" vertical="center" wrapText="1"/>
    </xf>
    <xf numFmtId="0" fontId="23" fillId="4" borderId="34" xfId="21" applyFont="1" applyFill="1" applyBorder="1" applyAlignment="1">
      <alignment horizontal="center" vertical="center" wrapText="1"/>
    </xf>
    <xf numFmtId="0" fontId="23" fillId="4" borderId="36" xfId="21" applyFont="1" applyFill="1" applyBorder="1" applyAlignment="1">
      <alignment horizontal="center" vertical="center" wrapText="1"/>
    </xf>
    <xf numFmtId="0" fontId="23" fillId="3" borderId="37" xfId="21" applyFont="1" applyFill="1" applyBorder="1" applyAlignment="1">
      <alignment horizontal="center" vertical="center" wrapText="1"/>
    </xf>
    <xf numFmtId="0" fontId="23" fillId="3" borderId="39" xfId="21" applyFont="1" applyFill="1" applyBorder="1" applyAlignment="1">
      <alignment horizontal="center" vertical="center" wrapText="1"/>
    </xf>
    <xf numFmtId="0" fontId="21" fillId="0" borderId="0" xfId="10" applyFont="1" applyBorder="1" applyAlignment="1">
      <alignment horizontal="right" readingOrder="2"/>
    </xf>
    <xf numFmtId="0" fontId="3" fillId="0" borderId="0" xfId="10" applyFont="1" applyBorder="1" applyAlignment="1">
      <alignment horizontal="center" vertical="center" wrapText="1"/>
    </xf>
    <xf numFmtId="3" fontId="23" fillId="3" borderId="23" xfId="20" applyNumberFormat="1" applyFont="1" applyFill="1" applyBorder="1" applyAlignment="1">
      <alignment horizontal="center" vertical="center"/>
    </xf>
    <xf numFmtId="0" fontId="23" fillId="4" borderId="34" xfId="21" applyFont="1" applyFill="1" applyBorder="1" applyAlignment="1">
      <alignment horizontal="left" vertical="center" wrapText="1" indent="1"/>
    </xf>
    <xf numFmtId="0" fontId="23" fillId="4" borderId="36" xfId="21" applyFont="1" applyFill="1" applyBorder="1" applyAlignment="1">
      <alignment horizontal="left" vertical="center" wrapText="1" indent="1"/>
    </xf>
    <xf numFmtId="0" fontId="23" fillId="3" borderId="34" xfId="21" applyFont="1" applyFill="1" applyBorder="1" applyAlignment="1">
      <alignment horizontal="left" vertical="center" wrapText="1" indent="1"/>
    </xf>
    <xf numFmtId="0" fontId="23" fillId="4" borderId="50" xfId="0" applyFont="1" applyFill="1" applyBorder="1" applyAlignment="1">
      <alignment horizontal="center" vertical="top" readingOrder="2"/>
    </xf>
    <xf numFmtId="0" fontId="21" fillId="4" borderId="45" xfId="0" applyFont="1" applyFill="1" applyBorder="1" applyAlignment="1">
      <alignment horizontal="center" readingOrder="2"/>
    </xf>
    <xf numFmtId="3" fontId="32" fillId="0" borderId="0" xfId="10" applyNumberFormat="1" applyFont="1"/>
    <xf numFmtId="3" fontId="21" fillId="3" borderId="45" xfId="10" applyNumberFormat="1" applyFont="1" applyFill="1" applyBorder="1" applyAlignment="1">
      <alignment horizontal="right" vertical="center" indent="1"/>
    </xf>
    <xf numFmtId="0" fontId="23" fillId="3" borderId="45" xfId="21" applyFont="1" applyFill="1" applyBorder="1" applyAlignment="1">
      <alignment horizontal="left" vertical="center" wrapText="1" indent="1"/>
    </xf>
    <xf numFmtId="0" fontId="23" fillId="0" borderId="0" xfId="0" applyFont="1" applyAlignment="1">
      <alignment vertical="center"/>
    </xf>
    <xf numFmtId="0" fontId="21" fillId="3" borderId="23" xfId="19" applyFont="1" applyFill="1" applyBorder="1" applyAlignment="1">
      <alignment horizontal="right" vertical="center" wrapText="1" indent="4" readingOrder="2"/>
    </xf>
    <xf numFmtId="3" fontId="21" fillId="3" borderId="23" xfId="20" applyNumberFormat="1" applyFont="1" applyFill="1" applyBorder="1" applyAlignment="1">
      <alignment horizontal="left" vertical="center" indent="4"/>
    </xf>
    <xf numFmtId="0" fontId="21" fillId="3" borderId="49" xfId="19" applyFont="1" applyFill="1" applyBorder="1" applyAlignment="1">
      <alignment horizontal="right" vertical="center" wrapText="1" indent="1" readingOrder="2"/>
    </xf>
    <xf numFmtId="0" fontId="23" fillId="3" borderId="49" xfId="19" applyFont="1" applyFill="1" applyBorder="1" applyAlignment="1">
      <alignment horizontal="left" vertical="center" wrapText="1" indent="1" readingOrder="2"/>
    </xf>
    <xf numFmtId="0" fontId="21" fillId="3" borderId="52" xfId="19" applyFont="1" applyFill="1" applyBorder="1" applyAlignment="1">
      <alignment horizontal="right" vertical="center" wrapText="1" indent="1" readingOrder="2"/>
    </xf>
    <xf numFmtId="3" fontId="21" fillId="3" borderId="44" xfId="20" applyNumberFormat="1" applyFont="1" applyFill="1" applyBorder="1" applyAlignment="1">
      <alignment horizontal="right" vertical="center" indent="1"/>
    </xf>
    <xf numFmtId="0" fontId="23" fillId="3" borderId="52" xfId="19" applyFont="1" applyFill="1" applyBorder="1" applyAlignment="1">
      <alignment horizontal="left" vertical="center" wrapText="1" indent="1" readingOrder="2"/>
    </xf>
    <xf numFmtId="0" fontId="21" fillId="4" borderId="30" xfId="19" applyFont="1" applyFill="1" applyBorder="1" applyAlignment="1">
      <alignment horizontal="right" vertical="center" wrapText="1" indent="1" readingOrder="2"/>
    </xf>
    <xf numFmtId="0" fontId="23" fillId="4" borderId="31" xfId="19" applyFont="1" applyFill="1" applyBorder="1" applyAlignment="1">
      <alignment horizontal="left" vertical="center" wrapText="1" indent="1" readingOrder="2"/>
    </xf>
    <xf numFmtId="0" fontId="21" fillId="4" borderId="52" xfId="19" applyFont="1" applyFill="1" applyBorder="1" applyAlignment="1">
      <alignment horizontal="right" vertical="center" wrapText="1" indent="1" readingOrder="2"/>
    </xf>
    <xf numFmtId="0" fontId="23" fillId="4" borderId="36" xfId="19" applyFont="1" applyFill="1" applyBorder="1" applyAlignment="1">
      <alignment horizontal="left" vertical="center" wrapText="1" indent="1" readingOrder="2"/>
    </xf>
    <xf numFmtId="0" fontId="23" fillId="3" borderId="30" xfId="19" applyFont="1" applyFill="1" applyBorder="1" applyAlignment="1">
      <alignment horizontal="left" vertical="center" wrapText="1" indent="1" readingOrder="2"/>
    </xf>
    <xf numFmtId="0" fontId="21" fillId="4" borderId="39" xfId="19" applyFont="1" applyFill="1" applyBorder="1">
      <alignment horizontal="right" vertical="center" wrapText="1" indent="1" readingOrder="2"/>
    </xf>
    <xf numFmtId="0" fontId="23" fillId="4" borderId="39" xfId="21" applyFont="1" applyFill="1" applyBorder="1">
      <alignment horizontal="left" vertical="center" wrapText="1" indent="1"/>
    </xf>
    <xf numFmtId="0" fontId="29" fillId="3" borderId="31" xfId="21" applyFont="1" applyFill="1" applyBorder="1" applyAlignment="1">
      <alignment horizontal="left" vertical="center" wrapText="1" indent="1"/>
    </xf>
    <xf numFmtId="0" fontId="29" fillId="3" borderId="34" xfId="21" applyFont="1" applyFill="1" applyBorder="1" applyAlignment="1">
      <alignment horizontal="left" vertical="center" wrapText="1" indent="1"/>
    </xf>
    <xf numFmtId="3" fontId="9" fillId="3" borderId="31" xfId="20" applyNumberFormat="1" applyFont="1" applyFill="1" applyBorder="1" applyAlignment="1">
      <alignment horizontal="right" vertical="center" indent="1"/>
    </xf>
    <xf numFmtId="0" fontId="23" fillId="3" borderId="31" xfId="21" applyFont="1" applyFill="1" applyBorder="1" applyAlignment="1">
      <alignment horizontal="left" vertical="center" wrapText="1" indent="2"/>
    </xf>
    <xf numFmtId="0" fontId="23" fillId="0" borderId="34" xfId="21" applyFont="1" applyFill="1" applyBorder="1" applyAlignment="1">
      <alignment horizontal="left" vertical="center" wrapText="1" indent="2"/>
    </xf>
    <xf numFmtId="0" fontId="62" fillId="0" borderId="41" xfId="0" applyFont="1" applyBorder="1" applyAlignment="1">
      <alignment horizontal="center" vertical="center" wrapText="1"/>
    </xf>
    <xf numFmtId="0" fontId="23" fillId="0" borderId="42" xfId="21" applyFont="1" applyFill="1" applyBorder="1" applyAlignment="1">
      <alignment horizontal="center" vertical="center" wrapText="1"/>
    </xf>
    <xf numFmtId="0" fontId="21" fillId="4" borderId="23" xfId="20" applyFont="1" applyFill="1" applyBorder="1" applyAlignment="1">
      <alignment horizontal="right" vertical="center" indent="1"/>
    </xf>
    <xf numFmtId="0" fontId="23" fillId="3" borderId="18" xfId="12" applyFont="1" applyFill="1" applyBorder="1" applyAlignment="1">
      <alignment horizontal="left" vertical="center" wrapText="1" indent="2" readingOrder="1"/>
    </xf>
    <xf numFmtId="0" fontId="23" fillId="4" borderId="118" xfId="12" applyFont="1" applyFill="1" applyBorder="1" applyAlignment="1">
      <alignment horizontal="left" vertical="center" wrapText="1" indent="2" readingOrder="1"/>
    </xf>
    <xf numFmtId="0" fontId="23" fillId="3" borderId="118" xfId="12" applyFont="1" applyFill="1" applyBorder="1" applyAlignment="1">
      <alignment horizontal="left" vertical="center" wrapText="1" indent="2" readingOrder="1"/>
    </xf>
    <xf numFmtId="0" fontId="62" fillId="0" borderId="45" xfId="0" applyFont="1" applyBorder="1" applyAlignment="1">
      <alignment horizontal="right" vertical="center" wrapText="1" indent="2" readingOrder="2"/>
    </xf>
    <xf numFmtId="0" fontId="21" fillId="4" borderId="62" xfId="12" applyFont="1" applyFill="1" applyBorder="1" applyAlignment="1">
      <alignment horizontal="right" vertical="center" wrapText="1" indent="2" readingOrder="2"/>
    </xf>
    <xf numFmtId="0" fontId="62" fillId="0" borderId="44" xfId="0" applyFont="1" applyBorder="1" applyAlignment="1">
      <alignment horizontal="right" vertical="center" wrapText="1" indent="2" readingOrder="2"/>
    </xf>
    <xf numFmtId="0" fontId="23" fillId="0" borderId="45" xfId="21" applyFont="1" applyFill="1" applyBorder="1" applyAlignment="1">
      <alignment horizontal="left" vertical="center" wrapText="1" indent="2"/>
    </xf>
    <xf numFmtId="0" fontId="23" fillId="4" borderId="44" xfId="12" applyFont="1" applyFill="1" applyBorder="1" applyAlignment="1">
      <alignment horizontal="left" vertical="center" wrapText="1" indent="2" readingOrder="1"/>
    </xf>
    <xf numFmtId="0" fontId="23" fillId="0" borderId="44" xfId="21" applyFont="1" applyFill="1" applyBorder="1" applyAlignment="1">
      <alignment horizontal="left" vertical="center" wrapText="1" indent="2"/>
    </xf>
    <xf numFmtId="0" fontId="21" fillId="0" borderId="45" xfId="10" applyFont="1" applyBorder="1" applyAlignment="1">
      <alignment horizontal="right" vertical="center" wrapText="1" indent="2" readingOrder="2"/>
    </xf>
    <xf numFmtId="0" fontId="21" fillId="4" borderId="44" xfId="20" applyFont="1" applyFill="1" applyBorder="1" applyAlignment="1">
      <alignment horizontal="right" vertical="center" wrapText="1" indent="2" readingOrder="2"/>
    </xf>
    <xf numFmtId="0" fontId="62" fillId="0" borderId="44" xfId="0" applyFont="1" applyBorder="1" applyAlignment="1">
      <alignment horizontal="right" vertical="center" wrapText="1" indent="2"/>
    </xf>
    <xf numFmtId="0" fontId="55" fillId="0" borderId="0" xfId="10" applyFont="1" applyBorder="1" applyAlignment="1">
      <alignment horizontal="right" vertical="top" wrapText="1" indent="1" readingOrder="2"/>
    </xf>
    <xf numFmtId="0" fontId="2" fillId="0" borderId="0" xfId="10" applyFont="1" applyBorder="1" applyAlignment="1">
      <alignment horizontal="left" vertical="top" wrapText="1" indent="1"/>
    </xf>
    <xf numFmtId="0" fontId="23" fillId="3" borderId="23" xfId="21" applyFont="1" applyFill="1" applyBorder="1" applyAlignment="1">
      <alignment horizontal="left" vertical="center" wrapText="1" indent="4"/>
    </xf>
    <xf numFmtId="0" fontId="9" fillId="0" borderId="0" xfId="10" applyFont="1" applyBorder="1"/>
    <xf numFmtId="0" fontId="23" fillId="3" borderId="45" xfId="21" applyFont="1" applyFill="1" applyBorder="1" applyAlignment="1">
      <alignment horizontal="left" vertical="center" wrapText="1" indent="2"/>
    </xf>
    <xf numFmtId="0" fontId="23" fillId="4" borderId="45" xfId="21" applyFont="1" applyFill="1" applyBorder="1" applyAlignment="1">
      <alignment horizontal="left" vertical="center" wrapText="1" indent="2"/>
    </xf>
    <xf numFmtId="0" fontId="21" fillId="3" borderId="45" xfId="19" applyFont="1" applyFill="1" applyBorder="1" applyAlignment="1">
      <alignment horizontal="right" vertical="center" wrapText="1" indent="2" readingOrder="2"/>
    </xf>
    <xf numFmtId="0" fontId="21" fillId="4" borderId="45" xfId="19" applyFont="1" applyFill="1" applyBorder="1" applyAlignment="1">
      <alignment horizontal="right" vertical="center" wrapText="1" indent="2" readingOrder="2"/>
    </xf>
    <xf numFmtId="49" fontId="21" fillId="3" borderId="31" xfId="19" applyNumberFormat="1" applyFont="1" applyFill="1" applyBorder="1" applyAlignment="1">
      <alignment horizontal="right" vertical="center" wrapText="1" indent="2" readingOrder="2"/>
    </xf>
    <xf numFmtId="0" fontId="21" fillId="3" borderId="23" xfId="19" applyFont="1" applyFill="1" applyBorder="1" applyAlignment="1">
      <alignment horizontal="right" vertical="center" wrapText="1" indent="2" readingOrder="2"/>
    </xf>
    <xf numFmtId="0" fontId="21" fillId="4" borderId="23" xfId="19" applyFont="1" applyFill="1" applyBorder="1" applyAlignment="1">
      <alignment horizontal="right" vertical="center" wrapText="1" indent="2" readingOrder="2"/>
    </xf>
    <xf numFmtId="0" fontId="23" fillId="3" borderId="23" xfId="21" applyFont="1" applyFill="1" applyBorder="1" applyAlignment="1">
      <alignment horizontal="left" vertical="center" wrapText="1" indent="2"/>
    </xf>
    <xf numFmtId="0" fontId="23" fillId="4" borderId="23" xfId="21" applyFont="1" applyFill="1" applyBorder="1" applyAlignment="1">
      <alignment horizontal="left" vertical="center" wrapText="1" indent="2"/>
    </xf>
    <xf numFmtId="3" fontId="21" fillId="4" borderId="50" xfId="20" applyNumberFormat="1" applyFont="1" applyFill="1" applyBorder="1" applyAlignment="1">
      <alignment horizontal="right" vertical="center" indent="1"/>
    </xf>
    <xf numFmtId="3" fontId="21" fillId="0" borderId="23" xfId="20" applyNumberFormat="1" applyFont="1" applyFill="1" applyBorder="1" applyAlignment="1">
      <alignment horizontal="right" vertical="center" indent="1"/>
    </xf>
    <xf numFmtId="0" fontId="3" fillId="4" borderId="0" xfId="0" applyFont="1" applyFill="1" applyBorder="1" applyAlignment="1">
      <alignment vertical="center"/>
    </xf>
    <xf numFmtId="0" fontId="3" fillId="0" borderId="0" xfId="0" applyFont="1" applyFill="1" applyBorder="1" applyAlignment="1">
      <alignment vertical="center"/>
    </xf>
    <xf numFmtId="0" fontId="21" fillId="0" borderId="50" xfId="19" applyFont="1" applyFill="1" applyBorder="1" applyAlignment="1">
      <alignment horizontal="center" vertical="center" wrapText="1" readingOrder="2"/>
    </xf>
    <xf numFmtId="3" fontId="21" fillId="0" borderId="50" xfId="20" applyNumberFormat="1" applyFont="1" applyFill="1" applyBorder="1" applyAlignment="1">
      <alignment horizontal="center" vertical="center"/>
    </xf>
    <xf numFmtId="0" fontId="23" fillId="0" borderId="50" xfId="21" applyFont="1" applyFill="1" applyBorder="1" applyAlignment="1">
      <alignment horizontal="center" vertical="center" wrapText="1"/>
    </xf>
    <xf numFmtId="0" fontId="21" fillId="4" borderId="50" xfId="11" applyFont="1" applyFill="1" applyBorder="1" applyAlignment="1">
      <alignment horizontal="center" vertical="center" wrapText="1"/>
    </xf>
    <xf numFmtId="0" fontId="21" fillId="0" borderId="136" xfId="19" applyFont="1" applyFill="1" applyBorder="1" applyAlignment="1">
      <alignment horizontal="right" vertical="center" wrapText="1" indent="1" readingOrder="2"/>
    </xf>
    <xf numFmtId="3" fontId="21" fillId="0" borderId="136" xfId="18" applyNumberFormat="1" applyFont="1" applyFill="1" applyBorder="1" applyAlignment="1">
      <alignment horizontal="right" vertical="center" indent="1"/>
    </xf>
    <xf numFmtId="0" fontId="23" fillId="0" borderId="136" xfId="21" applyFont="1" applyFill="1" applyBorder="1" applyAlignment="1">
      <alignment horizontal="left" vertical="center" wrapText="1" indent="1"/>
    </xf>
    <xf numFmtId="0" fontId="21" fillId="4" borderId="136" xfId="19" applyFont="1" applyFill="1" applyBorder="1" applyAlignment="1">
      <alignment horizontal="right" vertical="center" wrapText="1" indent="1" readingOrder="2"/>
    </xf>
    <xf numFmtId="3" fontId="21" fillId="4" borderId="136" xfId="18" applyNumberFormat="1" applyFont="1" applyFill="1" applyBorder="1" applyAlignment="1">
      <alignment horizontal="right" vertical="center" indent="1"/>
    </xf>
    <xf numFmtId="0" fontId="23" fillId="4" borderId="136" xfId="21" applyFont="1" applyFill="1" applyBorder="1" applyAlignment="1">
      <alignment horizontal="left" vertical="center" wrapText="1" indent="1"/>
    </xf>
    <xf numFmtId="0" fontId="21" fillId="3" borderId="136" xfId="19" applyFont="1" applyFill="1" applyBorder="1" applyAlignment="1">
      <alignment horizontal="right" vertical="center" wrapText="1" indent="1" readingOrder="2"/>
    </xf>
    <xf numFmtId="3" fontId="21" fillId="3" borderId="136" xfId="18" applyNumberFormat="1" applyFont="1" applyFill="1" applyBorder="1" applyAlignment="1">
      <alignment horizontal="right" vertical="center" indent="1"/>
    </xf>
    <xf numFmtId="0" fontId="23" fillId="3" borderId="136" xfId="21" applyFont="1" applyFill="1" applyBorder="1" applyAlignment="1">
      <alignment horizontal="left" vertical="center" wrapText="1" indent="1"/>
    </xf>
    <xf numFmtId="3" fontId="21" fillId="3" borderId="136" xfId="18" applyNumberFormat="1" applyFont="1" applyFill="1" applyBorder="1">
      <alignment horizontal="right" vertical="center" indent="1"/>
    </xf>
    <xf numFmtId="3" fontId="21" fillId="4" borderId="136" xfId="18" applyNumberFormat="1" applyFont="1" applyFill="1" applyBorder="1">
      <alignment horizontal="right" vertical="center" indent="1"/>
    </xf>
    <xf numFmtId="0" fontId="21" fillId="4" borderId="136" xfId="17" applyFont="1" applyFill="1" applyBorder="1" applyAlignment="1">
      <alignment horizontal="right" vertical="center" wrapText="1" indent="1"/>
    </xf>
    <xf numFmtId="3" fontId="21" fillId="4" borderId="136" xfId="20" applyNumberFormat="1" applyFont="1" applyFill="1" applyBorder="1">
      <alignment horizontal="right" vertical="center" indent="1"/>
    </xf>
    <xf numFmtId="0" fontId="23" fillId="4" borderId="136" xfId="17" applyFont="1" applyFill="1" applyBorder="1" applyAlignment="1">
      <alignment horizontal="left" vertical="center" wrapText="1" indent="1"/>
    </xf>
    <xf numFmtId="3" fontId="21" fillId="4" borderId="136" xfId="17" applyNumberFormat="1" applyFont="1" applyFill="1" applyBorder="1" applyAlignment="1">
      <alignment horizontal="left" vertical="center" wrapText="1" indent="1"/>
    </xf>
    <xf numFmtId="3" fontId="21" fillId="3" borderId="136" xfId="20" applyNumberFormat="1" applyFont="1" applyFill="1" applyBorder="1" applyAlignment="1">
      <alignment horizontal="right" vertical="center" indent="1"/>
    </xf>
    <xf numFmtId="0" fontId="23" fillId="3" borderId="137" xfId="19" applyFont="1" applyFill="1" applyBorder="1" applyAlignment="1">
      <alignment horizontal="left" vertical="center" wrapText="1" indent="1" readingOrder="2"/>
    </xf>
    <xf numFmtId="3" fontId="21" fillId="4" borderId="136" xfId="20" applyNumberFormat="1" applyFont="1" applyFill="1" applyBorder="1" applyAlignment="1">
      <alignment horizontal="right" vertical="center" indent="1"/>
    </xf>
    <xf numFmtId="0" fontId="23" fillId="4" borderId="136" xfId="19" applyFont="1" applyFill="1" applyBorder="1" applyAlignment="1">
      <alignment horizontal="left" vertical="center" wrapText="1" indent="1" readingOrder="2"/>
    </xf>
    <xf numFmtId="3" fontId="21" fillId="4" borderId="23" xfId="0" applyNumberFormat="1" applyFont="1" applyFill="1" applyBorder="1" applyAlignment="1">
      <alignment horizontal="left" vertical="center" indent="1"/>
    </xf>
    <xf numFmtId="0" fontId="21" fillId="4" borderId="50" xfId="0" applyFont="1" applyFill="1" applyBorder="1" applyAlignment="1">
      <alignment horizontal="center" vertical="center" wrapText="1"/>
    </xf>
    <xf numFmtId="0" fontId="23" fillId="4" borderId="50" xfId="0" applyFont="1" applyFill="1" applyBorder="1" applyAlignment="1">
      <alignment horizontal="center" vertical="top" readingOrder="2"/>
    </xf>
    <xf numFmtId="0" fontId="21" fillId="4" borderId="45" xfId="0" applyFont="1" applyFill="1" applyBorder="1" applyAlignment="1">
      <alignment horizontal="center" readingOrder="2"/>
    </xf>
    <xf numFmtId="0" fontId="23" fillId="4" borderId="34" xfId="21" applyFont="1" applyFill="1" applyBorder="1" applyAlignment="1">
      <alignment horizontal="left" vertical="center" wrapText="1" indent="1"/>
    </xf>
    <xf numFmtId="0" fontId="23" fillId="4" borderId="36" xfId="21" applyFont="1" applyFill="1" applyBorder="1" applyAlignment="1">
      <alignment horizontal="left" vertical="center" wrapText="1" indent="1"/>
    </xf>
    <xf numFmtId="0" fontId="21" fillId="4" borderId="23" xfId="19" applyFont="1" applyFill="1" applyBorder="1" applyAlignment="1">
      <alignment horizontal="center" vertical="center" wrapText="1" readingOrder="2"/>
    </xf>
    <xf numFmtId="0" fontId="23" fillId="3" borderId="23" xfId="21" applyFont="1" applyFill="1" applyBorder="1">
      <alignment horizontal="left" vertical="center" wrapText="1" indent="1"/>
    </xf>
    <xf numFmtId="0" fontId="21" fillId="3" borderId="23" xfId="19" applyFont="1" applyFill="1" applyBorder="1">
      <alignment horizontal="right" vertical="center" wrapText="1" indent="1" readingOrder="2"/>
    </xf>
    <xf numFmtId="0" fontId="0" fillId="0" borderId="138" xfId="0" applyBorder="1"/>
    <xf numFmtId="0" fontId="68" fillId="10" borderId="138" xfId="0" applyFont="1" applyFill="1" applyBorder="1" applyAlignment="1">
      <alignment horizontal="center" vertical="center"/>
    </xf>
    <xf numFmtId="0" fontId="68" fillId="0" borderId="138" xfId="0" applyFont="1" applyBorder="1" applyAlignment="1">
      <alignment horizontal="center" vertical="center"/>
    </xf>
    <xf numFmtId="0" fontId="3" fillId="4" borderId="52" xfId="19" applyFont="1" applyFill="1" applyBorder="1" applyAlignment="1">
      <alignment horizontal="right" vertical="center" wrapText="1" readingOrder="2"/>
    </xf>
    <xf numFmtId="0" fontId="3" fillId="3" borderId="36" xfId="10" applyFill="1" applyBorder="1" applyAlignment="1">
      <alignment vertical="center"/>
    </xf>
    <xf numFmtId="0" fontId="3" fillId="3" borderId="50" xfId="10" applyFill="1" applyBorder="1" applyAlignment="1">
      <alignment vertical="center"/>
    </xf>
    <xf numFmtId="0" fontId="3" fillId="4" borderId="0" xfId="10" applyFill="1" applyBorder="1" applyAlignment="1">
      <alignment vertical="center"/>
    </xf>
    <xf numFmtId="0" fontId="19" fillId="4" borderId="129" xfId="21" applyFont="1" applyFill="1" applyBorder="1">
      <alignment horizontal="left" vertical="center" wrapText="1" indent="1"/>
    </xf>
    <xf numFmtId="0" fontId="23" fillId="3" borderId="36" xfId="21" applyFont="1" applyFill="1" applyBorder="1" applyAlignment="1">
      <alignment vertical="center" wrapText="1"/>
    </xf>
    <xf numFmtId="0" fontId="23" fillId="4" borderId="0" xfId="21" applyFont="1" applyFill="1" applyBorder="1" applyAlignment="1">
      <alignment vertical="center" wrapText="1"/>
    </xf>
    <xf numFmtId="0" fontId="3" fillId="3" borderId="44" xfId="10" applyFill="1" applyBorder="1" applyAlignment="1">
      <alignment vertical="center"/>
    </xf>
    <xf numFmtId="0" fontId="23" fillId="3" borderId="44" xfId="21" applyFont="1" applyFill="1" applyBorder="1" applyAlignment="1">
      <alignment vertical="center" wrapText="1"/>
    </xf>
    <xf numFmtId="1" fontId="3" fillId="0" borderId="0" xfId="10" applyNumberFormat="1" applyFont="1" applyBorder="1" applyAlignment="1">
      <alignment vertical="center"/>
    </xf>
    <xf numFmtId="3" fontId="21" fillId="3" borderId="23" xfId="20" applyNumberFormat="1" applyFont="1" applyFill="1" applyBorder="1">
      <alignment horizontal="right" vertical="center" indent="1"/>
    </xf>
    <xf numFmtId="0" fontId="21" fillId="4" borderId="139" xfId="19" applyFont="1" applyFill="1" applyBorder="1" applyAlignment="1">
      <alignment horizontal="right" vertical="center" wrapText="1" indent="2" readingOrder="2"/>
    </xf>
    <xf numFmtId="3" fontId="3" fillId="4" borderId="139" xfId="20" applyNumberFormat="1" applyFont="1" applyFill="1" applyBorder="1">
      <alignment horizontal="right" vertical="center" indent="1"/>
    </xf>
    <xf numFmtId="0" fontId="19" fillId="4" borderId="139" xfId="21" applyFont="1" applyFill="1" applyBorder="1" applyAlignment="1">
      <alignment horizontal="left" vertical="center" wrapText="1" indent="2"/>
    </xf>
    <xf numFmtId="0" fontId="19" fillId="4" borderId="0" xfId="21" applyFont="1" applyFill="1" applyBorder="1" applyAlignment="1">
      <alignment horizontal="left" vertical="center" wrapText="1" indent="2"/>
    </xf>
    <xf numFmtId="0" fontId="48" fillId="0" borderId="0" xfId="0" applyFont="1" applyBorder="1" applyAlignment="1">
      <alignment vertical="center"/>
    </xf>
    <xf numFmtId="0" fontId="23" fillId="4" borderId="50" xfId="6" applyFont="1" applyFill="1" applyBorder="1" applyAlignment="1">
      <alignment horizontal="center" vertical="top" wrapText="1"/>
    </xf>
    <xf numFmtId="0" fontId="21" fillId="4" borderId="23" xfId="17" applyFont="1" applyFill="1" applyBorder="1" applyAlignment="1">
      <alignment horizontal="center" vertical="center"/>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0" fontId="21" fillId="4" borderId="45" xfId="6" applyFont="1" applyFill="1" applyBorder="1" applyAlignment="1">
      <alignment horizontal="center" wrapText="1"/>
    </xf>
    <xf numFmtId="0" fontId="21" fillId="4" borderId="23" xfId="10" applyFont="1" applyFill="1" applyBorder="1" applyAlignment="1">
      <alignment horizontal="center" vertical="center" wrapText="1"/>
    </xf>
    <xf numFmtId="0" fontId="22" fillId="4" borderId="23" xfId="10" applyFont="1" applyFill="1" applyBorder="1" applyAlignment="1">
      <alignment horizontal="center" vertical="center"/>
    </xf>
    <xf numFmtId="0" fontId="8" fillId="3" borderId="23" xfId="12" applyFont="1" applyFill="1" applyBorder="1" applyAlignment="1">
      <alignment horizontal="right" vertical="center" wrapText="1" indent="2" readingOrder="1"/>
    </xf>
    <xf numFmtId="0" fontId="23" fillId="3" borderId="23" xfId="0" applyFont="1" applyFill="1" applyBorder="1" applyAlignment="1">
      <alignment horizontal="left" vertical="center" wrapText="1" indent="2" readingOrder="1"/>
    </xf>
    <xf numFmtId="0" fontId="21" fillId="3" borderId="23" xfId="12" applyFont="1" applyFill="1" applyBorder="1" applyAlignment="1">
      <alignment horizontal="center" vertical="center" wrapText="1" readingOrder="2"/>
    </xf>
    <xf numFmtId="0" fontId="21" fillId="3" borderId="23" xfId="20" applyFont="1" applyFill="1" applyBorder="1" applyAlignment="1">
      <alignment horizontal="right" vertical="center" indent="1"/>
    </xf>
    <xf numFmtId="0" fontId="21" fillId="3" borderId="23" xfId="20" applyNumberFormat="1" applyFont="1" applyFill="1" applyBorder="1" applyAlignment="1">
      <alignment horizontal="right" vertical="center" indent="1"/>
    </xf>
    <xf numFmtId="0" fontId="21" fillId="4" borderId="87" xfId="12" applyFont="1" applyFill="1" applyBorder="1" applyAlignment="1">
      <alignment horizontal="right" vertical="center" wrapText="1" indent="2" readingOrder="2"/>
    </xf>
    <xf numFmtId="0" fontId="42" fillId="3" borderId="119" xfId="12" applyFont="1" applyFill="1" applyBorder="1" applyAlignment="1">
      <alignment horizontal="right" vertical="center" wrapText="1" indent="2" readingOrder="1"/>
    </xf>
    <xf numFmtId="3" fontId="3" fillId="0" borderId="87" xfId="10" applyNumberFormat="1" applyFont="1" applyBorder="1" applyAlignment="1">
      <alignment horizontal="right" vertical="center" indent="1"/>
    </xf>
    <xf numFmtId="0" fontId="23" fillId="3" borderId="120" xfId="12" applyFont="1" applyFill="1" applyBorder="1" applyAlignment="1">
      <alignment horizontal="left" vertical="center" wrapText="1" indent="2" readingOrder="1"/>
    </xf>
    <xf numFmtId="0" fontId="42" fillId="4" borderId="42" xfId="12" applyFont="1" applyFill="1" applyBorder="1" applyAlignment="1">
      <alignment horizontal="center" vertical="center" wrapText="1" readingOrder="1"/>
    </xf>
    <xf numFmtId="3" fontId="21" fillId="4" borderId="41" xfId="10" applyNumberFormat="1" applyFont="1" applyFill="1" applyBorder="1" applyAlignment="1">
      <alignment horizontal="right" vertical="center" indent="1"/>
    </xf>
    <xf numFmtId="0" fontId="23" fillId="4" borderId="41" xfId="12" applyFont="1" applyFill="1" applyBorder="1" applyAlignment="1">
      <alignment horizontal="center" vertical="center" wrapText="1" readingOrder="1"/>
    </xf>
    <xf numFmtId="0" fontId="21" fillId="4" borderId="36" xfId="20" applyNumberFormat="1" applyFont="1" applyFill="1" applyBorder="1" applyAlignment="1">
      <alignment horizontal="right" vertical="center" indent="1"/>
    </xf>
    <xf numFmtId="3" fontId="9" fillId="4" borderId="36" xfId="20" applyNumberFormat="1" applyFont="1" applyFill="1" applyBorder="1" applyAlignment="1">
      <alignment horizontal="right" vertical="center" indent="1"/>
    </xf>
    <xf numFmtId="0" fontId="21" fillId="0" borderId="36" xfId="10" applyFont="1" applyBorder="1" applyAlignment="1">
      <alignment horizontal="right" vertical="center" wrapText="1" indent="1" readingOrder="2"/>
    </xf>
    <xf numFmtId="0" fontId="23" fillId="0" borderId="36" xfId="21" applyFont="1" applyFill="1" applyBorder="1" applyAlignment="1">
      <alignment horizontal="left" vertical="center" wrapText="1" indent="1"/>
    </xf>
    <xf numFmtId="3" fontId="9" fillId="4" borderId="87" xfId="12" applyNumberFormat="1" applyFont="1" applyFill="1" applyBorder="1" applyAlignment="1">
      <alignment horizontal="left" vertical="center" wrapText="1" indent="1" readingOrder="1"/>
    </xf>
    <xf numFmtId="3" fontId="21" fillId="4" borderId="87" xfId="12" applyNumberFormat="1" applyFont="1" applyFill="1" applyBorder="1" applyAlignment="1">
      <alignment horizontal="left" vertical="center" wrapText="1" indent="1" readingOrder="1"/>
    </xf>
    <xf numFmtId="0" fontId="23" fillId="9" borderId="36" xfId="0" applyFont="1" applyFill="1" applyBorder="1" applyAlignment="1">
      <alignment horizontal="left" vertical="center" wrapText="1" indent="2" readingOrder="1"/>
    </xf>
    <xf numFmtId="0" fontId="23" fillId="4" borderId="50" xfId="6" applyFont="1" applyFill="1" applyBorder="1" applyAlignment="1">
      <alignment horizontal="center" vertical="top" wrapText="1"/>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0" fontId="21" fillId="4" borderId="23" xfId="19" applyFont="1" applyFill="1" applyBorder="1" applyAlignment="1">
      <alignment horizontal="center" vertical="center" wrapText="1" readingOrder="2"/>
    </xf>
    <xf numFmtId="0" fontId="23" fillId="4" borderId="23" xfId="21" applyFont="1" applyFill="1" applyBorder="1" applyAlignment="1">
      <alignment horizontal="center" vertical="center" wrapText="1"/>
    </xf>
    <xf numFmtId="0" fontId="21" fillId="4" borderId="139" xfId="6" applyFont="1" applyFill="1" applyBorder="1" applyAlignment="1">
      <alignment horizontal="center" wrapText="1"/>
    </xf>
    <xf numFmtId="0" fontId="23" fillId="3" borderId="42" xfId="21" applyFont="1" applyFill="1" applyBorder="1">
      <alignment horizontal="left" vertical="center" wrapText="1" indent="1"/>
    </xf>
    <xf numFmtId="3" fontId="21" fillId="3" borderId="44" xfId="20" applyNumberFormat="1" applyFont="1" applyFill="1" applyBorder="1">
      <alignment horizontal="right" vertical="center" indent="1"/>
    </xf>
    <xf numFmtId="3" fontId="21" fillId="4" borderId="44" xfId="20" applyNumberFormat="1" applyFont="1" applyFill="1" applyBorder="1">
      <alignment horizontal="right" vertical="center" indent="1"/>
    </xf>
    <xf numFmtId="3" fontId="21" fillId="4" borderId="44" xfId="18" applyNumberFormat="1" applyFont="1" applyFill="1" applyBorder="1">
      <alignment horizontal="right" vertical="center" indent="1"/>
    </xf>
    <xf numFmtId="3" fontId="3" fillId="3" borderId="44" xfId="20" applyNumberFormat="1" applyFont="1" applyFill="1" applyBorder="1">
      <alignment horizontal="right" vertical="center" indent="1"/>
    </xf>
    <xf numFmtId="3" fontId="3" fillId="4" borderId="50" xfId="20" applyNumberFormat="1" applyFont="1" applyFill="1" applyBorder="1">
      <alignment horizontal="right" vertical="center" indent="1"/>
    </xf>
    <xf numFmtId="3" fontId="21" fillId="4" borderId="50" xfId="18" applyNumberFormat="1" applyFont="1" applyFill="1" applyBorder="1">
      <alignment horizontal="right" vertical="center" indent="1"/>
    </xf>
    <xf numFmtId="0" fontId="21" fillId="4" borderId="46" xfId="0" applyFont="1" applyFill="1" applyBorder="1" applyAlignment="1">
      <alignment horizontal="center" vertical="center" wrapText="1"/>
    </xf>
    <xf numFmtId="0" fontId="21" fillId="4" borderId="139" xfId="19" applyFont="1" applyFill="1" applyBorder="1" applyAlignment="1">
      <alignment horizontal="center" vertical="center" wrapText="1" readingOrder="2"/>
    </xf>
    <xf numFmtId="3" fontId="21" fillId="4" borderId="139" xfId="18" applyNumberFormat="1" applyFont="1" applyFill="1" applyBorder="1">
      <alignment horizontal="right" vertical="center" indent="1"/>
    </xf>
    <xf numFmtId="0" fontId="23" fillId="4" borderId="139" xfId="21" applyFont="1" applyFill="1" applyBorder="1" applyAlignment="1">
      <alignment horizontal="center" vertical="center" wrapText="1"/>
    </xf>
    <xf numFmtId="0" fontId="23" fillId="4" borderId="121" xfId="0" applyFont="1" applyFill="1" applyBorder="1" applyAlignment="1">
      <alignment horizontal="center" vertical="center" wrapText="1"/>
    </xf>
    <xf numFmtId="3" fontId="21" fillId="3" borderId="34" xfId="19" applyNumberFormat="1" applyFont="1" applyFill="1" applyBorder="1" applyAlignment="1">
      <alignment horizontal="right" vertical="center" indent="1"/>
    </xf>
    <xf numFmtId="3" fontId="21" fillId="4" borderId="34" xfId="19" applyNumberFormat="1" applyFont="1" applyFill="1" applyBorder="1" applyAlignment="1">
      <alignment horizontal="right" vertical="center" indent="1"/>
    </xf>
    <xf numFmtId="3" fontId="21" fillId="4" borderId="36" xfId="19" applyNumberFormat="1" applyFont="1" applyFill="1" applyBorder="1" applyAlignment="1">
      <alignment horizontal="right" vertical="center" indent="1"/>
    </xf>
    <xf numFmtId="0" fontId="16" fillId="0" borderId="148" xfId="10" applyFont="1" applyBorder="1" applyAlignment="1">
      <alignment vertical="center"/>
    </xf>
    <xf numFmtId="0" fontId="3" fillId="0" borderId="124" xfId="19" applyFont="1" applyFill="1" applyBorder="1" applyAlignment="1">
      <alignment horizontal="right" vertical="center" wrapText="1" readingOrder="2"/>
    </xf>
    <xf numFmtId="3" fontId="3" fillId="0" borderId="124" xfId="20" applyNumberFormat="1" applyFont="1" applyBorder="1">
      <alignment horizontal="right" vertical="center" indent="1"/>
    </xf>
    <xf numFmtId="3" fontId="21" fillId="0" borderId="124" xfId="18" applyNumberFormat="1" applyFont="1" applyBorder="1">
      <alignment horizontal="right" vertical="center" indent="1"/>
    </xf>
    <xf numFmtId="0" fontId="3" fillId="0" borderId="149" xfId="10" applyFont="1" applyBorder="1" applyAlignment="1">
      <alignment vertical="center"/>
    </xf>
    <xf numFmtId="0" fontId="22" fillId="0" borderId="122" xfId="21" applyFont="1" applyFill="1" applyBorder="1">
      <alignment horizontal="left" vertical="center" wrapText="1" indent="1"/>
    </xf>
    <xf numFmtId="0" fontId="3" fillId="0" borderId="34" xfId="10" applyBorder="1" applyAlignment="1">
      <alignment vertical="center"/>
    </xf>
    <xf numFmtId="0" fontId="23" fillId="0" borderId="34" xfId="21" applyFont="1" applyFill="1" applyBorder="1" applyAlignment="1">
      <alignment vertical="center" wrapText="1"/>
    </xf>
    <xf numFmtId="0" fontId="3" fillId="4" borderId="34" xfId="10" applyFill="1" applyBorder="1" applyAlignment="1">
      <alignment vertical="center"/>
    </xf>
    <xf numFmtId="0" fontId="23" fillId="4" borderId="34" xfId="21" applyFont="1" applyFill="1" applyBorder="1" applyAlignment="1">
      <alignment vertical="center" wrapText="1"/>
    </xf>
    <xf numFmtId="0" fontId="3" fillId="4" borderId="150" xfId="10" applyFill="1" applyBorder="1" applyAlignment="1">
      <alignment vertical="center"/>
    </xf>
    <xf numFmtId="0" fontId="3" fillId="4" borderId="150" xfId="19" applyFont="1" applyFill="1" applyBorder="1" applyAlignment="1">
      <alignment horizontal="right" vertical="center" wrapText="1" readingOrder="2"/>
    </xf>
    <xf numFmtId="3" fontId="3" fillId="4" borderId="150" xfId="20" applyNumberFormat="1" applyFont="1" applyFill="1" applyBorder="1">
      <alignment horizontal="right" vertical="center" indent="1"/>
    </xf>
    <xf numFmtId="3" fontId="21" fillId="4" borderId="150" xfId="18" applyNumberFormat="1" applyFont="1" applyFill="1" applyBorder="1">
      <alignment horizontal="right" vertical="center" indent="1"/>
    </xf>
    <xf numFmtId="0" fontId="19" fillId="4" borderId="150" xfId="21" applyFont="1" applyFill="1" applyBorder="1">
      <alignment horizontal="left" vertical="center" wrapText="1" indent="1"/>
    </xf>
    <xf numFmtId="0" fontId="23" fillId="4" borderId="150" xfId="21" applyFont="1" applyFill="1" applyBorder="1" applyAlignment="1">
      <alignment vertical="center" wrapText="1"/>
    </xf>
    <xf numFmtId="0" fontId="16" fillId="4" borderId="31" xfId="10" applyFont="1" applyFill="1" applyBorder="1" applyAlignment="1">
      <alignment vertical="center" wrapText="1"/>
    </xf>
    <xf numFmtId="1" fontId="22" fillId="4" borderId="31" xfId="4" applyFill="1" applyBorder="1" applyAlignment="1">
      <alignment vertical="center" wrapText="1"/>
    </xf>
    <xf numFmtId="0" fontId="22" fillId="4" borderId="32" xfId="21" applyFont="1" applyFill="1" applyBorder="1">
      <alignment horizontal="left" vertical="center" wrapText="1" indent="1"/>
    </xf>
    <xf numFmtId="0" fontId="23" fillId="3" borderId="128" xfId="21" applyFont="1" applyFill="1" applyBorder="1" applyAlignment="1">
      <alignment vertical="center" wrapText="1"/>
    </xf>
    <xf numFmtId="0" fontId="16" fillId="4" borderId="32" xfId="10" applyFont="1" applyFill="1" applyBorder="1" applyAlignment="1">
      <alignment vertical="center" wrapText="1"/>
    </xf>
    <xf numFmtId="0" fontId="16" fillId="4" borderId="30" xfId="10" applyFont="1" applyFill="1" applyBorder="1" applyAlignment="1">
      <alignment vertical="center" wrapText="1"/>
    </xf>
    <xf numFmtId="1" fontId="22" fillId="4" borderId="32" xfId="4" applyFill="1" applyBorder="1" applyAlignment="1">
      <alignment vertical="center" wrapText="1"/>
    </xf>
    <xf numFmtId="0" fontId="3" fillId="0" borderId="50" xfId="10" applyBorder="1" applyAlignment="1">
      <alignment vertical="center"/>
    </xf>
    <xf numFmtId="0" fontId="3" fillId="0" borderId="39" xfId="19" applyFont="1" applyFill="1" applyBorder="1" applyAlignment="1">
      <alignment horizontal="right" vertical="center" wrapText="1" readingOrder="2"/>
    </xf>
    <xf numFmtId="3" fontId="3" fillId="0" borderId="39" xfId="20" applyNumberFormat="1" applyFont="1" applyBorder="1">
      <alignment horizontal="right" vertical="center" indent="1"/>
    </xf>
    <xf numFmtId="3" fontId="21" fillId="0" borderId="39" xfId="18" applyNumberFormat="1" applyFont="1" applyBorder="1">
      <alignment horizontal="right" vertical="center" indent="1"/>
    </xf>
    <xf numFmtId="0" fontId="19" fillId="0" borderId="39" xfId="21" applyFont="1" applyFill="1" applyBorder="1">
      <alignment horizontal="left" vertical="center" wrapText="1" indent="1"/>
    </xf>
    <xf numFmtId="0" fontId="23" fillId="0" borderId="128" xfId="21" applyFont="1" applyFill="1" applyBorder="1" applyAlignment="1">
      <alignment vertical="center" wrapText="1"/>
    </xf>
    <xf numFmtId="3" fontId="21" fillId="4" borderId="41" xfId="18" applyNumberFormat="1" applyFont="1" applyFill="1" applyBorder="1">
      <alignment horizontal="right" vertical="center" indent="1"/>
    </xf>
    <xf numFmtId="3" fontId="3" fillId="4" borderId="35" xfId="20" applyNumberFormat="1" applyFont="1" applyFill="1" applyBorder="1">
      <alignment horizontal="right" vertical="center" indent="1"/>
    </xf>
    <xf numFmtId="3" fontId="3" fillId="4" borderId="129" xfId="20" applyNumberFormat="1" applyFont="1" applyFill="1" applyBorder="1">
      <alignment horizontal="right" vertical="center" indent="1"/>
    </xf>
    <xf numFmtId="3" fontId="3" fillId="3" borderId="31" xfId="18" applyNumberFormat="1" applyFont="1" applyFill="1" applyBorder="1">
      <alignment horizontal="right" vertical="center" indent="1"/>
    </xf>
    <xf numFmtId="3" fontId="3" fillId="3" borderId="32" xfId="18" applyNumberFormat="1" applyFont="1" applyFill="1" applyBorder="1">
      <alignment horizontal="right" vertical="center" indent="1"/>
    </xf>
    <xf numFmtId="0" fontId="19" fillId="3" borderId="0" xfId="21" applyFont="1" applyFill="1" applyBorder="1" applyAlignment="1">
      <alignment horizontal="left" vertical="center" wrapText="1" indent="2"/>
    </xf>
    <xf numFmtId="3" fontId="21" fillId="3" borderId="41" xfId="20" applyNumberFormat="1" applyFont="1" applyFill="1" applyBorder="1">
      <alignment horizontal="right" vertical="center" indent="1"/>
    </xf>
    <xf numFmtId="3" fontId="21" fillId="3" borderId="42" xfId="20" applyNumberFormat="1" applyFont="1" applyFill="1" applyBorder="1">
      <alignment horizontal="right" vertical="center" indent="1"/>
    </xf>
    <xf numFmtId="49" fontId="1" fillId="0" borderId="0" xfId="10" applyNumberFormat="1" applyFont="1" applyBorder="1" applyAlignment="1">
      <alignment horizontal="left" vertical="center" wrapText="1" indent="1"/>
    </xf>
    <xf numFmtId="0" fontId="23" fillId="0" borderId="0" xfId="10" applyFont="1" applyBorder="1" applyAlignment="1">
      <alignment horizontal="left"/>
    </xf>
    <xf numFmtId="0" fontId="3" fillId="0" borderId="0" xfId="10" applyFont="1" applyAlignment="1">
      <alignment horizontal="center"/>
    </xf>
    <xf numFmtId="0" fontId="23" fillId="4" borderId="37" xfId="17" applyFont="1" applyFill="1" applyBorder="1" applyAlignment="1">
      <alignment horizontal="center" vertical="center" wrapText="1"/>
    </xf>
    <xf numFmtId="0" fontId="23" fillId="4" borderId="39" xfId="17" applyFont="1" applyFill="1" applyBorder="1" applyAlignment="1">
      <alignment horizontal="center" vertical="center" wrapText="1"/>
    </xf>
    <xf numFmtId="0" fontId="23" fillId="3" borderId="31" xfId="21" applyFont="1" applyFill="1" applyBorder="1" applyAlignment="1">
      <alignment horizontal="center" vertical="center" wrapText="1"/>
    </xf>
    <xf numFmtId="0" fontId="23" fillId="3" borderId="34" xfId="21" applyFont="1" applyFill="1" applyBorder="1" applyAlignment="1">
      <alignment horizontal="center" vertical="center" wrapText="1"/>
    </xf>
    <xf numFmtId="0" fontId="7" fillId="0" borderId="0" xfId="2" applyFont="1" applyAlignment="1">
      <alignment horizontal="center" vertical="center" wrapText="1"/>
    </xf>
    <xf numFmtId="0" fontId="7" fillId="0" borderId="0" xfId="2" applyFont="1" applyAlignment="1">
      <alignment horizontal="center" vertical="center"/>
    </xf>
    <xf numFmtId="0" fontId="21" fillId="3" borderId="34" xfId="19" applyFont="1" applyFill="1" applyBorder="1" applyAlignment="1">
      <alignment horizontal="center" vertical="center" wrapText="1" readingOrder="2"/>
    </xf>
    <xf numFmtId="0" fontId="16" fillId="4" borderId="55" xfId="3" applyFont="1" applyFill="1" applyBorder="1">
      <alignment horizontal="right" vertical="center" wrapText="1"/>
    </xf>
    <xf numFmtId="0" fontId="16" fillId="4" borderId="56" xfId="3" applyFont="1" applyFill="1" applyBorder="1">
      <alignment horizontal="right" vertical="center" wrapText="1"/>
    </xf>
    <xf numFmtId="0" fontId="21" fillId="4" borderId="42" xfId="6" applyFont="1" applyFill="1" applyBorder="1" applyAlignment="1">
      <alignment horizontal="center" vertical="center" wrapText="1"/>
    </xf>
    <xf numFmtId="0" fontId="21" fillId="4" borderId="41" xfId="6" applyFont="1" applyFill="1" applyBorder="1" applyAlignment="1">
      <alignment horizontal="center" vertical="center" wrapText="1"/>
    </xf>
    <xf numFmtId="0" fontId="23" fillId="4" borderId="34" xfId="21" applyFont="1" applyFill="1" applyBorder="1" applyAlignment="1">
      <alignment horizontal="center" vertical="center" wrapText="1"/>
    </xf>
    <xf numFmtId="0" fontId="21" fillId="3" borderId="31" xfId="19" applyFont="1" applyFill="1" applyBorder="1" applyAlignment="1">
      <alignment horizontal="center" vertical="center" wrapText="1" readingOrder="2"/>
    </xf>
    <xf numFmtId="0" fontId="21" fillId="4" borderId="34" xfId="19" applyFont="1" applyFill="1" applyBorder="1" applyAlignment="1">
      <alignment horizontal="center" vertical="center" wrapText="1" readingOrder="2"/>
    </xf>
    <xf numFmtId="0" fontId="21" fillId="4" borderId="23" xfId="6" applyFont="1" applyFill="1" applyBorder="1" applyAlignment="1">
      <alignment horizontal="center" vertical="center" wrapText="1"/>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36" fillId="0" borderId="0" xfId="1" applyFont="1" applyAlignment="1">
      <alignment horizontal="center" vertical="center"/>
    </xf>
    <xf numFmtId="1" fontId="22" fillId="4" borderId="53" xfId="4" applyFont="1" applyFill="1" applyBorder="1">
      <alignment horizontal="left" vertical="center" wrapText="1"/>
    </xf>
    <xf numFmtId="1" fontId="22" fillId="4" borderId="54" xfId="4" applyFont="1" applyFill="1" applyBorder="1">
      <alignment horizontal="left" vertical="center" wrapText="1"/>
    </xf>
    <xf numFmtId="0" fontId="36" fillId="0" borderId="0" xfId="1" applyFont="1" applyAlignment="1">
      <alignment horizontal="center" vertical="center" readingOrder="2"/>
    </xf>
    <xf numFmtId="0" fontId="21" fillId="4" borderId="37" xfId="17" applyFont="1" applyFill="1" applyBorder="1" applyAlignment="1">
      <alignment horizontal="center" vertical="center" wrapText="1"/>
    </xf>
    <xf numFmtId="0" fontId="21" fillId="4" borderId="39" xfId="17" applyFont="1" applyFill="1" applyBorder="1" applyAlignment="1">
      <alignment horizontal="center" vertical="center" wrapText="1"/>
    </xf>
    <xf numFmtId="0" fontId="21" fillId="4" borderId="36" xfId="19" applyFont="1" applyFill="1" applyBorder="1" applyAlignment="1">
      <alignment horizontal="center" vertical="center" wrapText="1" readingOrder="2"/>
    </xf>
    <xf numFmtId="0" fontId="23" fillId="3" borderId="21" xfId="21" applyFont="1" applyFill="1" applyBorder="1" applyAlignment="1">
      <alignment horizontal="center" vertical="center" wrapText="1"/>
    </xf>
    <xf numFmtId="0" fontId="23" fillId="3" borderId="20" xfId="21" applyFont="1" applyFill="1" applyBorder="1" applyAlignment="1">
      <alignment horizontal="center" vertical="center" wrapText="1"/>
    </xf>
    <xf numFmtId="0" fontId="23" fillId="3" borderId="22" xfId="21" applyFont="1" applyFill="1" applyBorder="1" applyAlignment="1">
      <alignment horizontal="center" vertical="center" wrapText="1"/>
    </xf>
    <xf numFmtId="0" fontId="23" fillId="4" borderId="36" xfId="21" applyFont="1" applyFill="1" applyBorder="1" applyAlignment="1">
      <alignment horizontal="center" vertical="center" wrapText="1"/>
    </xf>
    <xf numFmtId="0" fontId="23" fillId="4" borderId="37" xfId="21" applyFont="1" applyFill="1" applyBorder="1" applyAlignment="1">
      <alignment horizontal="center" vertical="center" wrapText="1"/>
    </xf>
    <xf numFmtId="0" fontId="23" fillId="4" borderId="39" xfId="21" applyFont="1" applyFill="1" applyBorder="1" applyAlignment="1">
      <alignment horizontal="center" vertical="center" wrapText="1"/>
    </xf>
    <xf numFmtId="0" fontId="21" fillId="3" borderId="18" xfId="19" applyFont="1" applyFill="1" applyBorder="1" applyAlignment="1">
      <alignment horizontal="center" vertical="center" wrapText="1" readingOrder="2"/>
    </xf>
    <xf numFmtId="0" fontId="21" fillId="3" borderId="14" xfId="19" applyFont="1" applyFill="1" applyBorder="1" applyAlignment="1">
      <alignment horizontal="center" vertical="center" wrapText="1" readingOrder="2"/>
    </xf>
    <xf numFmtId="0" fontId="21" fillId="3" borderId="16" xfId="19" applyFont="1" applyFill="1" applyBorder="1" applyAlignment="1">
      <alignment horizontal="center" vertical="center" wrapText="1" readingOrder="2"/>
    </xf>
    <xf numFmtId="0" fontId="21" fillId="4" borderId="37" xfId="19" applyFont="1" applyFill="1" applyBorder="1" applyAlignment="1">
      <alignment horizontal="center" vertical="center" wrapText="1" readingOrder="2"/>
    </xf>
    <xf numFmtId="0" fontId="21" fillId="4" borderId="39" xfId="19" applyFont="1" applyFill="1" applyBorder="1" applyAlignment="1">
      <alignment horizontal="center" vertical="center" wrapText="1" readingOrder="2"/>
    </xf>
    <xf numFmtId="0" fontId="23" fillId="0" borderId="0" xfId="10" applyFont="1" applyAlignment="1">
      <alignment horizontal="left"/>
    </xf>
    <xf numFmtId="0" fontId="23" fillId="3" borderId="37" xfId="21" applyFont="1" applyFill="1" applyBorder="1" applyAlignment="1">
      <alignment horizontal="center" vertical="center" wrapText="1"/>
    </xf>
    <xf numFmtId="0" fontId="10" fillId="0" borderId="0" xfId="1" applyFont="1" applyAlignment="1">
      <alignment horizontal="center" vertical="center" readingOrder="2"/>
    </xf>
    <xf numFmtId="0" fontId="7" fillId="0" borderId="0" xfId="2" applyFont="1" applyBorder="1" applyAlignment="1">
      <alignment horizontal="center" vertical="center"/>
    </xf>
    <xf numFmtId="0" fontId="16" fillId="4" borderId="57" xfId="3" applyFont="1" applyFill="1" applyBorder="1" applyAlignment="1">
      <alignment horizontal="right" vertical="center" wrapText="1" indent="1"/>
    </xf>
    <xf numFmtId="0" fontId="16" fillId="4" borderId="131" xfId="3" applyFont="1" applyFill="1" applyBorder="1" applyAlignment="1">
      <alignment horizontal="right" vertical="center" wrapText="1" indent="1"/>
    </xf>
    <xf numFmtId="0" fontId="16" fillId="4" borderId="132" xfId="3" applyFont="1" applyFill="1" applyBorder="1" applyAlignment="1">
      <alignment horizontal="right" vertical="center" wrapText="1" indent="1"/>
    </xf>
    <xf numFmtId="0" fontId="16" fillId="4" borderId="133" xfId="3" applyFont="1" applyFill="1" applyBorder="1" applyAlignment="1">
      <alignment horizontal="right" vertical="center" wrapText="1" indent="1"/>
    </xf>
    <xf numFmtId="0" fontId="23" fillId="0" borderId="0" xfId="10" applyFont="1" applyBorder="1" applyAlignment="1">
      <alignment horizontal="left" vertical="center"/>
    </xf>
    <xf numFmtId="0" fontId="36" fillId="0" borderId="0" xfId="1" applyFont="1" applyBorder="1" applyAlignment="1">
      <alignment horizontal="center" vertical="center" wrapText="1"/>
    </xf>
    <xf numFmtId="0" fontId="36" fillId="0" borderId="0" xfId="1" applyFont="1" applyBorder="1" applyAlignment="1">
      <alignment horizontal="center" vertical="center"/>
    </xf>
    <xf numFmtId="0" fontId="36" fillId="0" borderId="0" xfId="1" applyFont="1" applyBorder="1" applyAlignment="1">
      <alignment horizontal="center" vertical="center" readingOrder="2"/>
    </xf>
    <xf numFmtId="0" fontId="21" fillId="4" borderId="34" xfId="10" applyFont="1" applyFill="1" applyBorder="1" applyAlignment="1">
      <alignment horizontal="center" vertical="center"/>
    </xf>
    <xf numFmtId="0" fontId="21" fillId="3" borderId="37" xfId="19" applyFont="1" applyFill="1" applyBorder="1" applyAlignment="1">
      <alignment horizontal="center" vertical="center" wrapText="1" readingOrder="2"/>
    </xf>
    <xf numFmtId="0" fontId="21" fillId="3" borderId="34" xfId="10" applyFont="1" applyFill="1" applyBorder="1"/>
    <xf numFmtId="0" fontId="22" fillId="4" borderId="59" xfId="10" applyFont="1" applyFill="1" applyBorder="1" applyAlignment="1">
      <alignment horizontal="left" vertical="center" wrapText="1" indent="1" readingOrder="1"/>
    </xf>
    <xf numFmtId="0" fontId="22" fillId="4" borderId="134" xfId="10" applyFont="1" applyFill="1" applyBorder="1" applyAlignment="1">
      <alignment horizontal="left" vertical="center" wrapText="1" indent="1" readingOrder="1"/>
    </xf>
    <xf numFmtId="0" fontId="22" fillId="4" borderId="110" xfId="10" applyFont="1" applyFill="1" applyBorder="1" applyAlignment="1">
      <alignment horizontal="left" vertical="center" wrapText="1" indent="1" readingOrder="1"/>
    </xf>
    <xf numFmtId="0" fontId="22" fillId="4" borderId="135" xfId="10" applyFont="1" applyFill="1" applyBorder="1" applyAlignment="1">
      <alignment horizontal="left" vertical="center" wrapText="1" indent="1" readingOrder="1"/>
    </xf>
    <xf numFmtId="0" fontId="7" fillId="0" borderId="0" xfId="10" applyFont="1" applyBorder="1" applyAlignment="1">
      <alignment horizontal="center" vertical="center" wrapText="1"/>
    </xf>
    <xf numFmtId="0" fontId="7" fillId="0" borderId="0" xfId="10" applyFont="1" applyBorder="1" applyAlignment="1">
      <alignment horizontal="center" vertical="center"/>
    </xf>
    <xf numFmtId="0" fontId="21" fillId="4" borderId="36" xfId="10" applyFont="1" applyFill="1" applyBorder="1" applyAlignment="1">
      <alignment horizontal="center" vertical="center"/>
    </xf>
    <xf numFmtId="0" fontId="21" fillId="3" borderId="39" xfId="10" applyFont="1" applyFill="1" applyBorder="1"/>
    <xf numFmtId="0" fontId="23" fillId="3" borderId="111" xfId="21" applyFont="1" applyFill="1" applyBorder="1" applyAlignment="1">
      <alignment horizontal="center" vertical="center" wrapText="1"/>
    </xf>
    <xf numFmtId="0" fontId="23" fillId="3" borderId="35" xfId="21" applyFont="1" applyFill="1" applyBorder="1" applyAlignment="1">
      <alignment horizontal="center" vertical="center" wrapText="1"/>
    </xf>
    <xf numFmtId="0" fontId="23" fillId="3" borderId="40" xfId="21" applyFont="1" applyFill="1" applyBorder="1" applyAlignment="1">
      <alignment horizontal="center" vertical="center" wrapText="1"/>
    </xf>
    <xf numFmtId="0" fontId="23" fillId="3" borderId="61" xfId="0" applyFont="1" applyFill="1" applyBorder="1" applyAlignment="1">
      <alignment horizontal="center" vertical="center"/>
    </xf>
    <xf numFmtId="0" fontId="23" fillId="3" borderId="62" xfId="0" applyFont="1" applyFill="1" applyBorder="1" applyAlignment="1">
      <alignment horizontal="center" vertical="center"/>
    </xf>
    <xf numFmtId="0" fontId="23" fillId="3" borderId="63" xfId="0" applyFont="1" applyFill="1" applyBorder="1" applyAlignment="1">
      <alignment horizontal="center" vertical="center"/>
    </xf>
    <xf numFmtId="0" fontId="23" fillId="4" borderId="50" xfId="0" applyFont="1" applyFill="1" applyBorder="1" applyAlignment="1">
      <alignment horizontal="center" vertical="top" wrapText="1" readingOrder="1"/>
    </xf>
    <xf numFmtId="0" fontId="21" fillId="3" borderId="61" xfId="19" applyFont="1" applyFill="1" applyBorder="1" applyAlignment="1">
      <alignment horizontal="center" vertical="center" wrapText="1" readingOrder="2"/>
    </xf>
    <xf numFmtId="0" fontId="21" fillId="3" borderId="62" xfId="19" applyFont="1" applyFill="1" applyBorder="1" applyAlignment="1">
      <alignment horizontal="center" vertical="center" wrapText="1" readingOrder="2"/>
    </xf>
    <xf numFmtId="0" fontId="21" fillId="3" borderId="63" xfId="19" applyFont="1" applyFill="1" applyBorder="1" applyAlignment="1">
      <alignment horizontal="center" vertical="center" wrapText="1" readingOrder="2"/>
    </xf>
    <xf numFmtId="0" fontId="22" fillId="4" borderId="59" xfId="0" applyFont="1" applyFill="1" applyBorder="1" applyAlignment="1">
      <alignment horizontal="left" vertical="center" wrapText="1" indent="1" readingOrder="1"/>
    </xf>
    <xf numFmtId="0" fontId="22" fillId="4" borderId="65" xfId="0" applyFont="1" applyFill="1" applyBorder="1" applyAlignment="1">
      <alignment horizontal="left" vertical="center" wrapText="1" indent="1" readingOrder="1"/>
    </xf>
    <xf numFmtId="0" fontId="22" fillId="4" borderId="60" xfId="0" applyFont="1" applyFill="1" applyBorder="1" applyAlignment="1">
      <alignment horizontal="left" vertical="center" wrapText="1" indent="1" readingOrder="1"/>
    </xf>
    <xf numFmtId="0" fontId="16" fillId="3" borderId="34" xfId="19" applyFont="1" applyFill="1" applyBorder="1" applyAlignment="1">
      <alignment horizontal="center" vertical="center" wrapText="1" readingOrder="2"/>
    </xf>
    <xf numFmtId="0" fontId="21" fillId="3" borderId="34" xfId="21" applyFont="1" applyFill="1" applyBorder="1" applyAlignment="1">
      <alignment horizontal="center" vertical="center" wrapText="1"/>
    </xf>
    <xf numFmtId="0" fontId="16" fillId="4" borderId="34" xfId="19" applyFont="1" applyFill="1" applyBorder="1" applyAlignment="1">
      <alignment horizontal="center" vertical="center" wrapText="1" readingOrder="2"/>
    </xf>
    <xf numFmtId="0" fontId="16" fillId="4" borderId="39" xfId="19" applyFont="1" applyFill="1" applyBorder="1" applyAlignment="1">
      <alignment horizontal="center" vertical="center" wrapText="1" readingOrder="2"/>
    </xf>
    <xf numFmtId="0" fontId="21" fillId="4" borderId="34" xfId="21" applyFont="1" applyFill="1" applyBorder="1" applyAlignment="1">
      <alignment horizontal="center" vertical="center" wrapText="1"/>
    </xf>
    <xf numFmtId="0" fontId="21" fillId="4" borderId="39" xfId="21" applyFont="1" applyFill="1" applyBorder="1" applyAlignment="1">
      <alignment horizontal="center" vertical="center" wrapText="1"/>
    </xf>
    <xf numFmtId="0" fontId="21" fillId="4" borderId="34" xfId="0" applyFont="1" applyFill="1" applyBorder="1"/>
    <xf numFmtId="0" fontId="16" fillId="3" borderId="37" xfId="19" applyFont="1" applyFill="1" applyBorder="1" applyAlignment="1">
      <alignment horizontal="center" vertical="center" wrapText="1" readingOrder="2"/>
    </xf>
    <xf numFmtId="0" fontId="16" fillId="3" borderId="34" xfId="0" applyFont="1" applyFill="1" applyBorder="1"/>
    <xf numFmtId="0" fontId="16" fillId="4" borderId="64" xfId="3" applyFont="1" applyFill="1" applyBorder="1" applyAlignment="1">
      <alignment horizontal="right" vertical="center" wrapText="1" indent="1"/>
    </xf>
    <xf numFmtId="0" fontId="16" fillId="4" borderId="58" xfId="3" applyFont="1" applyFill="1" applyBorder="1" applyAlignment="1">
      <alignment horizontal="right" vertical="center" wrapText="1" indent="1"/>
    </xf>
    <xf numFmtId="0" fontId="36" fillId="0" borderId="0" xfId="1" applyFont="1" applyBorder="1" applyAlignment="1">
      <alignment horizontal="center"/>
    </xf>
    <xf numFmtId="0" fontId="30" fillId="3" borderId="37" xfId="11" applyFont="1" applyFill="1" applyBorder="1" applyAlignment="1">
      <alignment horizontal="center" vertical="center"/>
    </xf>
    <xf numFmtId="0" fontId="30" fillId="3" borderId="34" xfId="11" applyFont="1" applyFill="1" applyBorder="1" applyAlignment="1">
      <alignment horizontal="center" vertical="center"/>
    </xf>
    <xf numFmtId="0" fontId="21" fillId="4" borderId="121" xfId="0" applyFont="1" applyFill="1" applyBorder="1" applyAlignment="1">
      <alignment horizontal="center" wrapText="1" readingOrder="2"/>
    </xf>
    <xf numFmtId="0" fontId="21" fillId="4" borderId="46" xfId="0" applyFont="1" applyFill="1" applyBorder="1" applyAlignment="1">
      <alignment horizontal="center" wrapText="1" readingOrder="2"/>
    </xf>
    <xf numFmtId="0" fontId="21" fillId="4" borderId="45" xfId="0" applyFont="1" applyFill="1" applyBorder="1" applyAlignment="1">
      <alignment horizontal="center" wrapText="1" readingOrder="1"/>
    </xf>
    <xf numFmtId="0" fontId="21" fillId="0" borderId="0" xfId="10" applyFont="1" applyBorder="1" applyAlignment="1">
      <alignment horizontal="right" readingOrder="2"/>
    </xf>
    <xf numFmtId="0" fontId="3" fillId="0" borderId="0" xfId="10" applyFont="1" applyBorder="1" applyAlignment="1">
      <alignment horizontal="center" vertical="center" wrapText="1"/>
    </xf>
    <xf numFmtId="0" fontId="3" fillId="0" borderId="0" xfId="10" applyFont="1" applyBorder="1" applyAlignment="1">
      <alignment horizontal="center"/>
    </xf>
    <xf numFmtId="0" fontId="21" fillId="3" borderId="39" xfId="19" applyFont="1" applyFill="1" applyBorder="1" applyAlignment="1">
      <alignment horizontal="center" vertical="center" wrapText="1" readingOrder="2"/>
    </xf>
    <xf numFmtId="0" fontId="23" fillId="3" borderId="37" xfId="0" applyFont="1" applyFill="1" applyBorder="1" applyAlignment="1">
      <alignment horizontal="center" vertical="center"/>
    </xf>
    <xf numFmtId="0" fontId="23" fillId="3" borderId="34" xfId="0" applyFont="1" applyFill="1" applyBorder="1" applyAlignment="1">
      <alignment horizontal="center" vertical="center"/>
    </xf>
    <xf numFmtId="0" fontId="23" fillId="3" borderId="39" xfId="0" applyFont="1" applyFill="1" applyBorder="1" applyAlignment="1">
      <alignment horizontal="center" vertical="center"/>
    </xf>
    <xf numFmtId="0" fontId="3" fillId="4" borderId="34" xfId="0" applyFont="1" applyFill="1" applyBorder="1"/>
    <xf numFmtId="0" fontId="23" fillId="4" borderId="50" xfId="0" applyFont="1" applyFill="1" applyBorder="1" applyAlignment="1">
      <alignment horizontal="center" vertical="center" wrapText="1" readingOrder="1"/>
    </xf>
    <xf numFmtId="49" fontId="21" fillId="3" borderId="37" xfId="19" applyNumberFormat="1" applyFont="1" applyFill="1" applyBorder="1" applyAlignment="1">
      <alignment horizontal="center" vertical="center" wrapText="1" readingOrder="2"/>
    </xf>
    <xf numFmtId="49" fontId="3" fillId="3" borderId="34" xfId="0" applyNumberFormat="1" applyFont="1" applyFill="1" applyBorder="1"/>
    <xf numFmtId="3" fontId="21" fillId="4" borderId="34" xfId="10" applyNumberFormat="1" applyFont="1" applyFill="1" applyBorder="1" applyAlignment="1">
      <alignment horizontal="center" vertical="center"/>
    </xf>
    <xf numFmtId="0" fontId="21" fillId="4" borderId="45" xfId="19" applyFont="1" applyFill="1" applyBorder="1" applyAlignment="1">
      <alignment horizontal="center" vertical="top" wrapText="1" readingOrder="2"/>
    </xf>
    <xf numFmtId="0" fontId="7" fillId="3" borderId="0" xfId="2" applyFont="1" applyFill="1" applyAlignment="1">
      <alignment horizontal="center" vertical="center"/>
    </xf>
    <xf numFmtId="0" fontId="7" fillId="3" borderId="0" xfId="2" applyFont="1" applyFill="1" applyAlignment="1">
      <alignment horizontal="center" vertical="center" readingOrder="1"/>
    </xf>
    <xf numFmtId="0" fontId="21" fillId="4" borderId="43" xfId="0" applyFont="1" applyFill="1" applyBorder="1" applyAlignment="1">
      <alignment horizontal="center" wrapText="1" readingOrder="2"/>
    </xf>
    <xf numFmtId="0" fontId="23" fillId="4" borderId="50" xfId="21" applyFont="1" applyFill="1" applyBorder="1" applyAlignment="1">
      <alignment horizontal="center" vertical="center" wrapText="1"/>
    </xf>
    <xf numFmtId="0" fontId="21" fillId="4" borderId="34" xfId="19" applyFont="1" applyFill="1" applyBorder="1" applyAlignment="1">
      <alignment horizontal="center" vertical="center" readingOrder="2"/>
    </xf>
    <xf numFmtId="0" fontId="21" fillId="4" borderId="36" xfId="19" applyFont="1" applyFill="1" applyBorder="1" applyAlignment="1">
      <alignment horizontal="center" vertical="center" readingOrder="2"/>
    </xf>
    <xf numFmtId="0" fontId="36" fillId="3" borderId="0" xfId="1" applyFont="1" applyFill="1" applyAlignment="1">
      <alignment horizontal="center"/>
    </xf>
    <xf numFmtId="0" fontId="36" fillId="3" borderId="0" xfId="1" applyFont="1" applyFill="1" applyAlignment="1">
      <alignment horizontal="center" vertical="center" readingOrder="2"/>
    </xf>
    <xf numFmtId="0" fontId="23" fillId="4" borderId="44" xfId="0" applyFont="1" applyFill="1" applyBorder="1" applyAlignment="1">
      <alignment horizontal="center" vertical="top" wrapText="1" readingOrder="1"/>
    </xf>
    <xf numFmtId="0" fontId="21" fillId="4" borderId="45" xfId="3" applyFont="1" applyFill="1" applyBorder="1" applyAlignment="1">
      <alignment horizontal="center" vertical="center" wrapText="1"/>
    </xf>
    <xf numFmtId="0" fontId="21" fillId="4" borderId="44" xfId="3" applyFont="1" applyFill="1" applyBorder="1" applyAlignment="1">
      <alignment horizontal="center" vertical="center" wrapText="1"/>
    </xf>
    <xf numFmtId="0" fontId="21" fillId="4" borderId="50" xfId="3" applyFont="1" applyFill="1" applyBorder="1" applyAlignment="1">
      <alignment horizontal="center" vertical="center" wrapText="1"/>
    </xf>
    <xf numFmtId="0" fontId="23" fillId="4" borderId="45" xfId="0" applyFont="1" applyFill="1" applyBorder="1" applyAlignment="1">
      <alignment horizontal="center" vertical="center" wrapText="1" readingOrder="1"/>
    </xf>
    <xf numFmtId="0" fontId="23" fillId="4" borderId="44" xfId="0" applyFont="1" applyFill="1" applyBorder="1" applyAlignment="1">
      <alignment horizontal="center" vertical="center" wrapText="1" readingOrder="1"/>
    </xf>
    <xf numFmtId="0" fontId="23" fillId="4" borderId="45" xfId="0" applyFont="1" applyFill="1" applyBorder="1" applyAlignment="1">
      <alignment horizontal="center" vertical="center" readingOrder="1"/>
    </xf>
    <xf numFmtId="0" fontId="23" fillId="4" borderId="44" xfId="0" applyFont="1" applyFill="1" applyBorder="1" applyAlignment="1">
      <alignment horizontal="center" vertical="center" readingOrder="1"/>
    </xf>
    <xf numFmtId="0" fontId="23" fillId="4" borderId="50" xfId="0" applyFont="1" applyFill="1" applyBorder="1" applyAlignment="1">
      <alignment horizontal="center" vertical="center" readingOrder="1"/>
    </xf>
    <xf numFmtId="0" fontId="23" fillId="4" borderId="44" xfId="19" applyFont="1" applyFill="1" applyBorder="1" applyAlignment="1">
      <alignment horizontal="center" vertical="top" wrapText="1" readingOrder="2"/>
    </xf>
    <xf numFmtId="0" fontId="21" fillId="4" borderId="45" xfId="19" applyFont="1" applyFill="1" applyBorder="1" applyAlignment="1">
      <alignment horizontal="center" wrapText="1" readingOrder="2"/>
    </xf>
    <xf numFmtId="0" fontId="21" fillId="4" borderId="44" xfId="19" applyFont="1" applyFill="1" applyBorder="1" applyAlignment="1">
      <alignment horizontal="center" wrapText="1" readingOrder="2"/>
    </xf>
    <xf numFmtId="0" fontId="21" fillId="4" borderId="45" xfId="0" applyFont="1" applyFill="1" applyBorder="1" applyAlignment="1">
      <alignment horizontal="center" vertical="center" wrapText="1"/>
    </xf>
    <xf numFmtId="0" fontId="21" fillId="4" borderId="44" xfId="0" applyFont="1" applyFill="1" applyBorder="1" applyAlignment="1">
      <alignment horizontal="center" vertical="center" wrapText="1"/>
    </xf>
    <xf numFmtId="0" fontId="21" fillId="4" borderId="50" xfId="0" applyFont="1" applyFill="1" applyBorder="1" applyAlignment="1">
      <alignment horizontal="center" vertical="center" wrapText="1"/>
    </xf>
    <xf numFmtId="3" fontId="21" fillId="3" borderId="34" xfId="10" applyNumberFormat="1" applyFont="1" applyFill="1" applyBorder="1" applyAlignment="1">
      <alignment horizontal="center" vertical="center" wrapText="1"/>
    </xf>
    <xf numFmtId="0" fontId="23" fillId="3" borderId="34" xfId="21" applyFont="1" applyFill="1" applyBorder="1" applyAlignment="1">
      <alignment horizontal="center" vertical="center"/>
    </xf>
    <xf numFmtId="0" fontId="21" fillId="0" borderId="23" xfId="19" applyFont="1" applyFill="1" applyBorder="1" applyAlignment="1">
      <alignment horizontal="center" vertical="center" wrapText="1" readingOrder="2"/>
    </xf>
    <xf numFmtId="0" fontId="23" fillId="0" borderId="23" xfId="21" applyFont="1" applyFill="1" applyBorder="1" applyAlignment="1">
      <alignment horizontal="center" vertical="center" wrapText="1"/>
    </xf>
    <xf numFmtId="0" fontId="21" fillId="3" borderId="0" xfId="10" applyFont="1" applyFill="1" applyBorder="1" applyAlignment="1">
      <alignment horizontal="right" readingOrder="2"/>
    </xf>
    <xf numFmtId="0" fontId="23" fillId="3" borderId="0" xfId="10" applyFont="1" applyFill="1" applyBorder="1" applyAlignment="1">
      <alignment horizontal="left"/>
    </xf>
    <xf numFmtId="0" fontId="23" fillId="3" borderId="0" xfId="10" applyFont="1" applyFill="1" applyAlignment="1">
      <alignment horizontal="left"/>
    </xf>
    <xf numFmtId="0" fontId="7" fillId="0" borderId="0" xfId="10" applyFont="1" applyAlignment="1">
      <alignment horizontal="center" vertical="center"/>
    </xf>
    <xf numFmtId="0" fontId="16" fillId="4" borderId="112" xfId="3" applyFont="1" applyFill="1" applyBorder="1">
      <alignment horizontal="right" vertical="center" wrapText="1"/>
    </xf>
    <xf numFmtId="0" fontId="16" fillId="4" borderId="113" xfId="3" applyFont="1" applyFill="1" applyBorder="1">
      <alignment horizontal="right" vertical="center" wrapText="1"/>
    </xf>
    <xf numFmtId="0" fontId="16" fillId="4" borderId="114" xfId="3" applyFont="1" applyFill="1" applyBorder="1">
      <alignment horizontal="right" vertical="center" wrapText="1"/>
    </xf>
    <xf numFmtId="1" fontId="22" fillId="4" borderId="108" xfId="4" applyFont="1" applyFill="1" applyBorder="1" applyAlignment="1">
      <alignment horizontal="left" vertical="center" wrapText="1"/>
    </xf>
    <xf numFmtId="1" fontId="22" fillId="4" borderId="109" xfId="4" applyFont="1" applyFill="1" applyBorder="1" applyAlignment="1">
      <alignment horizontal="left" vertical="center" wrapText="1"/>
    </xf>
    <xf numFmtId="1" fontId="22" fillId="4" borderId="110" xfId="4" applyFont="1" applyFill="1" applyBorder="1" applyAlignment="1">
      <alignment horizontal="left" vertical="center" wrapText="1"/>
    </xf>
    <xf numFmtId="0" fontId="23" fillId="0" borderId="43" xfId="10" applyFont="1" applyBorder="1" applyAlignment="1">
      <alignment horizontal="left"/>
    </xf>
    <xf numFmtId="49" fontId="23" fillId="4" borderId="50" xfId="0" applyNumberFormat="1" applyFont="1" applyFill="1" applyBorder="1" applyAlignment="1">
      <alignment horizontal="center" vertical="top" wrapText="1" readingOrder="1"/>
    </xf>
    <xf numFmtId="3" fontId="22" fillId="4" borderId="37" xfId="10" applyNumberFormat="1" applyFont="1" applyFill="1" applyBorder="1" applyAlignment="1">
      <alignment horizontal="center" vertical="center"/>
    </xf>
    <xf numFmtId="3" fontId="22" fillId="4" borderId="34" xfId="10" applyNumberFormat="1" applyFont="1" applyFill="1" applyBorder="1" applyAlignment="1">
      <alignment horizontal="center" vertical="center"/>
    </xf>
    <xf numFmtId="3" fontId="22" fillId="4" borderId="39" xfId="10" applyNumberFormat="1" applyFont="1" applyFill="1" applyBorder="1" applyAlignment="1">
      <alignment horizontal="center" vertical="center"/>
    </xf>
    <xf numFmtId="3" fontId="16" fillId="4" borderId="37" xfId="10" applyNumberFormat="1" applyFont="1" applyFill="1" applyBorder="1" applyAlignment="1">
      <alignment horizontal="center" vertical="center"/>
    </xf>
    <xf numFmtId="3" fontId="16" fillId="4" borderId="34" xfId="10" applyNumberFormat="1" applyFont="1" applyFill="1" applyBorder="1" applyAlignment="1">
      <alignment horizontal="center" vertical="center"/>
    </xf>
    <xf numFmtId="3" fontId="16" fillId="4" borderId="39" xfId="10" applyNumberFormat="1" applyFont="1" applyFill="1" applyBorder="1" applyAlignment="1">
      <alignment horizontal="center" vertical="center"/>
    </xf>
    <xf numFmtId="0" fontId="16" fillId="4" borderId="37" xfId="3" applyFont="1" applyFill="1" applyBorder="1" applyAlignment="1">
      <alignment horizontal="center" vertical="center" wrapText="1"/>
    </xf>
    <xf numFmtId="0" fontId="16" fillId="4" borderId="34" xfId="3" applyFont="1" applyFill="1" applyBorder="1" applyAlignment="1">
      <alignment horizontal="center" vertical="center" wrapText="1"/>
    </xf>
    <xf numFmtId="0" fontId="16" fillId="4" borderId="39" xfId="3"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3" fontId="21" fillId="3" borderId="31" xfId="10" applyNumberFormat="1" applyFont="1" applyFill="1" applyBorder="1" applyAlignment="1">
      <alignment horizontal="center" vertical="center"/>
    </xf>
    <xf numFmtId="3" fontId="21" fillId="3" borderId="34" xfId="10" applyNumberFormat="1" applyFont="1" applyFill="1" applyBorder="1" applyAlignment="1">
      <alignment horizontal="center" vertical="center"/>
    </xf>
    <xf numFmtId="0" fontId="7" fillId="0" borderId="0" xfId="0" applyFont="1" applyAlignment="1">
      <alignment horizontal="center" vertical="center"/>
    </xf>
    <xf numFmtId="3" fontId="21" fillId="4" borderId="23" xfId="10" applyNumberFormat="1" applyFont="1" applyFill="1" applyBorder="1" applyAlignment="1">
      <alignment horizontal="center" vertical="center"/>
    </xf>
    <xf numFmtId="3" fontId="23" fillId="4" borderId="23" xfId="20" applyNumberFormat="1" applyFont="1" applyFill="1" applyBorder="1" applyAlignment="1">
      <alignment horizontal="center" vertical="center"/>
    </xf>
    <xf numFmtId="3" fontId="21" fillId="4" borderId="34" xfId="20" applyNumberFormat="1" applyFont="1" applyFill="1" applyBorder="1" applyAlignment="1">
      <alignment horizontal="center" vertical="center"/>
    </xf>
    <xf numFmtId="3" fontId="21" fillId="4" borderId="36" xfId="20" applyNumberFormat="1" applyFont="1" applyFill="1" applyBorder="1" applyAlignment="1">
      <alignment horizontal="center" vertical="center"/>
    </xf>
    <xf numFmtId="0" fontId="23" fillId="4" borderId="34" xfId="21" applyFont="1" applyFill="1" applyBorder="1" applyAlignment="1">
      <alignment horizontal="center" vertical="center"/>
    </xf>
    <xf numFmtId="0" fontId="23" fillId="4" borderId="36" xfId="21" applyFont="1" applyFill="1" applyBorder="1" applyAlignment="1">
      <alignment horizontal="center" vertical="center"/>
    </xf>
    <xf numFmtId="3" fontId="21" fillId="3" borderId="36" xfId="10" applyNumberFormat="1" applyFont="1" applyFill="1" applyBorder="1" applyAlignment="1">
      <alignment horizontal="center" vertical="center"/>
    </xf>
    <xf numFmtId="0" fontId="23" fillId="3" borderId="36" xfId="21" applyFont="1" applyFill="1" applyBorder="1" applyAlignment="1">
      <alignment horizontal="center" vertical="center"/>
    </xf>
    <xf numFmtId="0" fontId="21" fillId="3" borderId="45" xfId="11" applyFont="1" applyFill="1" applyBorder="1" applyAlignment="1">
      <alignment horizontal="center" vertical="center"/>
    </xf>
    <xf numFmtId="0" fontId="21" fillId="3" borderId="44" xfId="11" applyFont="1" applyFill="1" applyBorder="1" applyAlignment="1">
      <alignment horizontal="center" vertical="center"/>
    </xf>
    <xf numFmtId="0" fontId="21" fillId="3" borderId="31" xfId="11" applyFont="1" applyFill="1" applyBorder="1" applyAlignment="1">
      <alignment horizontal="center" vertical="center"/>
    </xf>
    <xf numFmtId="0" fontId="21" fillId="4" borderId="45" xfId="11" applyFont="1" applyFill="1" applyBorder="1" applyAlignment="1">
      <alignment horizontal="center" vertical="center" wrapText="1"/>
    </xf>
    <xf numFmtId="0" fontId="21" fillId="4" borderId="50" xfId="11" applyFont="1" applyFill="1" applyBorder="1" applyAlignment="1">
      <alignment horizontal="center" vertical="center" wrapText="1"/>
    </xf>
    <xf numFmtId="0" fontId="16" fillId="4" borderId="45" xfId="11" applyFont="1" applyFill="1" applyBorder="1" applyAlignment="1">
      <alignment horizontal="center" vertical="center"/>
    </xf>
    <xf numFmtId="0" fontId="16" fillId="4" borderId="50" xfId="11" applyFont="1" applyFill="1" applyBorder="1" applyAlignment="1">
      <alignment horizontal="center" vertical="center"/>
    </xf>
    <xf numFmtId="0" fontId="22" fillId="4" borderId="45" xfId="11" applyFont="1" applyFill="1" applyBorder="1" applyAlignment="1">
      <alignment horizontal="center" vertical="center"/>
    </xf>
    <xf numFmtId="0" fontId="22" fillId="4" borderId="50" xfId="11" applyFont="1" applyFill="1" applyBorder="1" applyAlignment="1">
      <alignment horizontal="center" vertical="center"/>
    </xf>
    <xf numFmtId="0" fontId="23" fillId="4" borderId="45" xfId="11" applyFont="1" applyFill="1" applyBorder="1" applyAlignment="1">
      <alignment horizontal="center" vertical="center" wrapText="1"/>
    </xf>
    <xf numFmtId="0" fontId="23" fillId="4" borderId="50" xfId="11" applyFont="1" applyFill="1" applyBorder="1" applyAlignment="1">
      <alignment horizontal="center" vertical="center" wrapText="1"/>
    </xf>
    <xf numFmtId="0" fontId="21" fillId="4" borderId="42" xfId="11" applyFont="1" applyFill="1" applyBorder="1" applyAlignment="1">
      <alignment horizontal="center" vertical="center" wrapText="1"/>
    </xf>
    <xf numFmtId="0" fontId="21" fillId="4" borderId="41" xfId="11" applyFont="1" applyFill="1" applyBorder="1" applyAlignment="1">
      <alignment horizontal="center" vertical="center" wrapText="1"/>
    </xf>
    <xf numFmtId="0" fontId="21" fillId="3" borderId="36" xfId="11" applyFont="1" applyFill="1" applyBorder="1" applyAlignment="1">
      <alignment horizontal="center" vertical="center"/>
    </xf>
    <xf numFmtId="0" fontId="21" fillId="4" borderId="36" xfId="11" applyFont="1" applyFill="1" applyBorder="1" applyAlignment="1">
      <alignment horizontal="center" vertical="center"/>
    </xf>
    <xf numFmtId="0" fontId="21" fillId="4" borderId="44" xfId="11" applyFont="1" applyFill="1" applyBorder="1" applyAlignment="1">
      <alignment horizontal="center" vertical="center"/>
    </xf>
    <xf numFmtId="0" fontId="21" fillId="4" borderId="31" xfId="11" applyFont="1" applyFill="1" applyBorder="1" applyAlignment="1">
      <alignment horizontal="center" vertical="center"/>
    </xf>
    <xf numFmtId="0" fontId="23" fillId="3" borderId="36" xfId="11" applyFont="1" applyFill="1" applyBorder="1" applyAlignment="1">
      <alignment horizontal="center" vertical="center"/>
    </xf>
    <xf numFmtId="0" fontId="23" fillId="3" borderId="31" xfId="11" applyFont="1" applyFill="1" applyBorder="1" applyAlignment="1">
      <alignment horizontal="center" vertical="center"/>
    </xf>
    <xf numFmtId="0" fontId="23" fillId="3" borderId="45" xfId="11" applyFont="1" applyFill="1" applyBorder="1" applyAlignment="1">
      <alignment horizontal="center" vertical="center"/>
    </xf>
    <xf numFmtId="0" fontId="23" fillId="3" borderId="44" xfId="11" applyFont="1" applyFill="1" applyBorder="1" applyAlignment="1">
      <alignment horizontal="center" vertical="center"/>
    </xf>
    <xf numFmtId="0" fontId="23" fillId="4" borderId="36" xfId="11" applyFont="1" applyFill="1" applyBorder="1" applyAlignment="1">
      <alignment horizontal="center" vertical="center"/>
    </xf>
    <xf numFmtId="0" fontId="23" fillId="4" borderId="44" xfId="11" applyFont="1" applyFill="1" applyBorder="1" applyAlignment="1">
      <alignment horizontal="center" vertical="center"/>
    </xf>
    <xf numFmtId="0" fontId="23" fillId="4" borderId="31" xfId="11" applyFont="1" applyFill="1" applyBorder="1" applyAlignment="1">
      <alignment horizontal="center" vertical="center"/>
    </xf>
    <xf numFmtId="0" fontId="21" fillId="4" borderId="34" xfId="11" applyFont="1" applyFill="1" applyBorder="1" applyAlignment="1">
      <alignment horizontal="center" vertical="center"/>
    </xf>
    <xf numFmtId="0" fontId="23" fillId="4" borderId="34" xfId="11" applyFont="1" applyFill="1" applyBorder="1" applyAlignment="1">
      <alignment horizontal="center" vertical="center"/>
    </xf>
    <xf numFmtId="0" fontId="21" fillId="0" borderId="37" xfId="11" applyFont="1" applyFill="1" applyBorder="1" applyAlignment="1">
      <alignment horizontal="center" vertical="center"/>
    </xf>
    <xf numFmtId="0" fontId="21" fillId="0" borderId="34" xfId="11" applyFont="1" applyFill="1" applyBorder="1" applyAlignment="1">
      <alignment horizontal="center" vertical="center"/>
    </xf>
    <xf numFmtId="0" fontId="21" fillId="0" borderId="39" xfId="11" applyFont="1" applyFill="1" applyBorder="1" applyAlignment="1">
      <alignment horizontal="center" vertical="center"/>
    </xf>
    <xf numFmtId="0" fontId="23" fillId="0" borderId="37" xfId="11" applyFont="1" applyFill="1" applyBorder="1" applyAlignment="1">
      <alignment horizontal="center" vertical="center"/>
    </xf>
    <xf numFmtId="0" fontId="23" fillId="0" borderId="34" xfId="11" applyFont="1" applyFill="1" applyBorder="1" applyAlignment="1">
      <alignment horizontal="center" vertical="center"/>
    </xf>
    <xf numFmtId="0" fontId="23" fillId="0" borderId="39" xfId="11" applyFont="1" applyFill="1" applyBorder="1" applyAlignment="1">
      <alignment horizontal="center" vertical="center"/>
    </xf>
    <xf numFmtId="0" fontId="21" fillId="0" borderId="0" xfId="11" applyFont="1" applyBorder="1" applyAlignment="1">
      <alignment horizontal="right" readingOrder="2"/>
    </xf>
    <xf numFmtId="0" fontId="23" fillId="0" borderId="0" xfId="11" applyFont="1" applyBorder="1" applyAlignment="1">
      <alignment horizontal="left"/>
    </xf>
    <xf numFmtId="0" fontId="21" fillId="3" borderId="37" xfId="17" applyFont="1" applyFill="1" applyBorder="1" applyAlignment="1">
      <alignment horizontal="center" vertical="center"/>
    </xf>
    <xf numFmtId="0" fontId="21" fillId="3" borderId="39" xfId="17" applyFont="1" applyFill="1" applyBorder="1" applyAlignment="1">
      <alignment horizontal="center" vertical="center"/>
    </xf>
    <xf numFmtId="0" fontId="16" fillId="4" borderId="67" xfId="3" applyFont="1" applyFill="1" applyBorder="1">
      <alignment horizontal="right" vertical="center" wrapText="1"/>
    </xf>
    <xf numFmtId="0" fontId="23" fillId="4" borderId="50" xfId="6" applyFont="1" applyFill="1" applyBorder="1" applyAlignment="1">
      <alignment horizontal="center" vertical="top" wrapText="1"/>
    </xf>
    <xf numFmtId="0" fontId="21" fillId="4" borderId="45" xfId="6" applyFont="1" applyFill="1" applyBorder="1" applyAlignment="1">
      <alignment horizontal="center" vertical="center" wrapText="1"/>
    </xf>
    <xf numFmtId="0" fontId="21" fillId="4" borderId="34" xfId="19" applyFont="1" applyFill="1" applyBorder="1" applyAlignment="1">
      <alignment horizontal="right" vertical="center" wrapText="1" indent="1" readingOrder="2"/>
    </xf>
    <xf numFmtId="0" fontId="21" fillId="4" borderId="36" xfId="19" applyFont="1" applyFill="1" applyBorder="1" applyAlignment="1">
      <alignment horizontal="right" vertical="center" wrapText="1" indent="1" readingOrder="2"/>
    </xf>
    <xf numFmtId="0" fontId="21" fillId="3" borderId="31" xfId="17" applyFont="1" applyFill="1" applyBorder="1" applyAlignment="1">
      <alignment horizontal="right" vertical="center" indent="1"/>
    </xf>
    <xf numFmtId="0" fontId="21" fillId="3" borderId="34" xfId="17" applyFont="1" applyFill="1" applyBorder="1" applyAlignment="1">
      <alignment horizontal="right" vertical="center" indent="1"/>
    </xf>
    <xf numFmtId="0" fontId="21" fillId="4" borderId="45" xfId="6" applyFont="1" applyFill="1" applyBorder="1">
      <alignment horizontal="center" vertical="center" wrapText="1"/>
    </xf>
    <xf numFmtId="0" fontId="21" fillId="4" borderId="45" xfId="17" applyFont="1" applyFill="1" applyBorder="1" applyAlignment="1">
      <alignment horizontal="center" vertical="center" wrapText="1"/>
    </xf>
    <xf numFmtId="1" fontId="22" fillId="4" borderId="66" xfId="4" applyFont="1" applyFill="1" applyBorder="1">
      <alignment horizontal="left" vertical="center" wrapText="1"/>
    </xf>
    <xf numFmtId="0" fontId="23" fillId="4" borderId="50" xfId="17" applyFont="1" applyFill="1" applyBorder="1" applyAlignment="1">
      <alignment horizontal="center" vertical="top" wrapText="1"/>
    </xf>
    <xf numFmtId="0" fontId="23" fillId="4" borderId="34" xfId="21" applyFont="1" applyFill="1" applyBorder="1" applyAlignment="1">
      <alignment horizontal="left" vertical="center" wrapText="1" indent="1"/>
    </xf>
    <xf numFmtId="0" fontId="23" fillId="3" borderId="34" xfId="17" applyFont="1" applyFill="1" applyBorder="1" applyAlignment="1">
      <alignment horizontal="left" vertical="center" indent="1"/>
    </xf>
    <xf numFmtId="0" fontId="23" fillId="4" borderId="36" xfId="21" applyFont="1" applyFill="1" applyBorder="1" applyAlignment="1">
      <alignment horizontal="left" vertical="center" wrapText="1" indent="1"/>
    </xf>
    <xf numFmtId="0" fontId="23" fillId="3" borderId="37" xfId="17" applyFont="1" applyFill="1" applyBorder="1" applyAlignment="1">
      <alignment horizontal="center" vertical="center"/>
    </xf>
    <xf numFmtId="0" fontId="23" fillId="3" borderId="39" xfId="17" applyFont="1" applyFill="1" applyBorder="1" applyAlignment="1">
      <alignment horizontal="center" vertical="center"/>
    </xf>
    <xf numFmtId="0" fontId="23" fillId="3" borderId="31" xfId="17" applyFont="1" applyFill="1" applyBorder="1" applyAlignment="1">
      <alignment horizontal="left" vertical="center" indent="1"/>
    </xf>
    <xf numFmtId="0" fontId="23" fillId="3" borderId="36" xfId="17" applyFont="1" applyFill="1" applyBorder="1" applyAlignment="1">
      <alignment horizontal="left" vertical="center" wrapText="1" indent="1"/>
    </xf>
    <xf numFmtId="0" fontId="23" fillId="3" borderId="31" xfId="17" applyFont="1" applyFill="1" applyBorder="1" applyAlignment="1">
      <alignment horizontal="left" vertical="center" wrapText="1" indent="1"/>
    </xf>
    <xf numFmtId="0" fontId="16" fillId="4" borderId="72" xfId="3" applyFont="1" applyFill="1" applyBorder="1">
      <alignment horizontal="right" vertical="center" wrapText="1"/>
    </xf>
    <xf numFmtId="0" fontId="16" fillId="4" borderId="73" xfId="3" applyFont="1" applyFill="1" applyBorder="1">
      <alignment horizontal="right" vertical="center" wrapText="1"/>
    </xf>
    <xf numFmtId="1" fontId="60" fillId="4" borderId="115" xfId="4" applyFont="1" applyFill="1" applyBorder="1">
      <alignment horizontal="left" vertical="center" wrapText="1"/>
    </xf>
    <xf numFmtId="1" fontId="60" fillId="4" borderId="117" xfId="4" applyFont="1" applyFill="1" applyBorder="1">
      <alignment horizontal="left" vertical="center" wrapText="1"/>
    </xf>
    <xf numFmtId="0" fontId="23" fillId="3" borderId="34" xfId="17" applyFont="1" applyFill="1" applyBorder="1" applyAlignment="1">
      <alignment horizontal="center" vertical="center"/>
    </xf>
    <xf numFmtId="0" fontId="21" fillId="0" borderId="43" xfId="10" applyFont="1" applyBorder="1" applyAlignment="1">
      <alignment horizontal="right" readingOrder="2"/>
    </xf>
    <xf numFmtId="0" fontId="59" fillId="0" borderId="43" xfId="0" applyFont="1" applyBorder="1" applyAlignment="1">
      <alignment horizontal="left" vertical="center"/>
    </xf>
    <xf numFmtId="0" fontId="59" fillId="0" borderId="51" xfId="0" applyFont="1" applyBorder="1" applyAlignment="1">
      <alignment horizontal="left" vertical="center"/>
    </xf>
    <xf numFmtId="0" fontId="59" fillId="0" borderId="0" xfId="0" applyFont="1" applyAlignment="1">
      <alignment horizontal="left" vertical="center"/>
    </xf>
    <xf numFmtId="0" fontId="16" fillId="4" borderId="68" xfId="3" applyFont="1" applyFill="1" applyBorder="1" applyAlignment="1">
      <alignment horizontal="right" vertical="center" wrapText="1" indent="1"/>
    </xf>
    <xf numFmtId="0" fontId="16" fillId="4" borderId="75" xfId="3" applyFont="1" applyFill="1" applyBorder="1" applyAlignment="1">
      <alignment horizontal="right" vertical="center" wrapText="1" indent="1"/>
    </xf>
    <xf numFmtId="0" fontId="16" fillId="4" borderId="69" xfId="3" applyFont="1" applyFill="1" applyBorder="1" applyAlignment="1">
      <alignment horizontal="right" vertical="center" wrapText="1" indent="1"/>
    </xf>
    <xf numFmtId="1" fontId="22" fillId="4" borderId="70" xfId="4" applyFont="1" applyFill="1" applyBorder="1">
      <alignment horizontal="left" vertical="center" wrapText="1"/>
    </xf>
    <xf numFmtId="1" fontId="22" fillId="4" borderId="74" xfId="4" applyFont="1" applyFill="1" applyBorder="1">
      <alignment horizontal="left" vertical="center" wrapText="1"/>
    </xf>
    <xf numFmtId="1" fontId="22" fillId="4" borderId="71" xfId="4" applyFont="1" applyFill="1" applyBorder="1">
      <alignment horizontal="left" vertical="center" wrapText="1"/>
    </xf>
    <xf numFmtId="0" fontId="21" fillId="4" borderId="18" xfId="6" applyFont="1" applyFill="1" applyBorder="1">
      <alignment horizontal="center" vertical="center" wrapText="1"/>
    </xf>
    <xf numFmtId="0" fontId="21" fillId="4" borderId="14" xfId="6" applyFont="1" applyFill="1" applyBorder="1">
      <alignment horizontal="center" vertical="center" wrapText="1"/>
    </xf>
    <xf numFmtId="0" fontId="21" fillId="4" borderId="16" xfId="6" applyFont="1" applyFill="1" applyBorder="1">
      <alignment horizontal="center" vertical="center" wrapText="1"/>
    </xf>
    <xf numFmtId="0" fontId="21" fillId="4" borderId="21" xfId="6" applyFont="1" applyFill="1" applyBorder="1" applyAlignment="1">
      <alignment horizontal="center" vertical="center" wrapText="1"/>
    </xf>
    <xf numFmtId="0" fontId="21" fillId="4" borderId="20" xfId="6" applyFont="1" applyFill="1" applyBorder="1" applyAlignment="1">
      <alignment horizontal="center" vertical="center" wrapText="1"/>
    </xf>
    <xf numFmtId="0" fontId="21" fillId="4" borderId="22" xfId="6" applyFont="1" applyFill="1" applyBorder="1" applyAlignment="1">
      <alignment horizontal="center" vertical="center" wrapText="1"/>
    </xf>
    <xf numFmtId="0" fontId="21" fillId="3" borderId="34" xfId="17" applyFont="1" applyFill="1" applyBorder="1" applyAlignment="1">
      <alignment horizontal="center" vertical="center"/>
    </xf>
    <xf numFmtId="0" fontId="21" fillId="4" borderId="19" xfId="17" applyFont="1" applyFill="1" applyBorder="1" applyAlignment="1">
      <alignment horizontal="center" vertical="center"/>
    </xf>
    <xf numFmtId="0" fontId="21" fillId="4" borderId="22" xfId="17" applyFont="1" applyFill="1" applyBorder="1" applyAlignment="1">
      <alignment horizontal="center" vertical="center"/>
    </xf>
    <xf numFmtId="0" fontId="23" fillId="4" borderId="22" xfId="17" applyFont="1" applyFill="1" applyBorder="1" applyAlignment="1">
      <alignment horizontal="center" vertical="center"/>
    </xf>
    <xf numFmtId="0" fontId="23" fillId="4" borderId="19" xfId="17" applyFont="1" applyFill="1" applyBorder="1" applyAlignment="1">
      <alignment horizontal="center" vertical="center"/>
    </xf>
    <xf numFmtId="0" fontId="23" fillId="3" borderId="39" xfId="21" applyFont="1" applyFill="1" applyBorder="1" applyAlignment="1">
      <alignment horizontal="center" vertical="center" wrapText="1"/>
    </xf>
    <xf numFmtId="0" fontId="21" fillId="4" borderId="37" xfId="6" applyFont="1" applyFill="1" applyBorder="1">
      <alignment horizontal="center" vertical="center" wrapText="1"/>
    </xf>
    <xf numFmtId="0" fontId="21" fillId="4" borderId="39" xfId="6" applyFont="1" applyFill="1" applyBorder="1">
      <alignment horizontal="center" vertical="center" wrapText="1"/>
    </xf>
    <xf numFmtId="1" fontId="23" fillId="3" borderId="31" xfId="4" applyFont="1" applyFill="1" applyBorder="1" applyAlignment="1">
      <alignment horizontal="center" vertical="center" wrapText="1"/>
    </xf>
    <xf numFmtId="1" fontId="23" fillId="3" borderId="34" xfId="4" applyFont="1" applyFill="1" applyBorder="1" applyAlignment="1">
      <alignment horizontal="center" vertical="center" wrapText="1"/>
    </xf>
    <xf numFmtId="0" fontId="21" fillId="4" borderId="34" xfId="17" applyFont="1" applyFill="1" applyBorder="1" applyAlignment="1">
      <alignment horizontal="center" vertical="center" wrapText="1"/>
    </xf>
    <xf numFmtId="0" fontId="21" fillId="4" borderId="34" xfId="6" applyFont="1" applyFill="1" applyBorder="1">
      <alignment horizontal="center" vertical="center" wrapText="1"/>
    </xf>
    <xf numFmtId="0" fontId="21" fillId="4" borderId="45" xfId="17" applyFont="1" applyFill="1" applyBorder="1" applyAlignment="1">
      <alignment horizontal="center" vertical="center"/>
    </xf>
    <xf numFmtId="0" fontId="23" fillId="3" borderId="34" xfId="21" applyFont="1" applyFill="1" applyBorder="1" applyAlignment="1">
      <alignment horizontal="left" vertical="center" wrapText="1" indent="1"/>
    </xf>
    <xf numFmtId="0" fontId="23" fillId="3" borderId="39" xfId="21" applyFont="1" applyFill="1" applyBorder="1" applyAlignment="1">
      <alignment horizontal="left" vertical="center" wrapText="1" indent="1"/>
    </xf>
    <xf numFmtId="0" fontId="21" fillId="3" borderId="37" xfId="19" applyFont="1" applyFill="1" applyBorder="1" applyAlignment="1">
      <alignment horizontal="right" vertical="center" wrapText="1" indent="1" readingOrder="2"/>
    </xf>
    <xf numFmtId="0" fontId="21" fillId="3" borderId="34" xfId="19" applyFont="1" applyFill="1" applyBorder="1" applyAlignment="1">
      <alignment horizontal="right" vertical="center" wrapText="1" indent="1" readingOrder="2"/>
    </xf>
    <xf numFmtId="0" fontId="23" fillId="3" borderId="37" xfId="21" applyFont="1" applyFill="1" applyBorder="1" applyAlignment="1">
      <alignment horizontal="left" vertical="center" wrapText="1" indent="1"/>
    </xf>
    <xf numFmtId="1" fontId="22" fillId="4" borderId="78" xfId="4" applyFont="1" applyFill="1" applyBorder="1">
      <alignment horizontal="left" vertical="center" wrapText="1"/>
    </xf>
    <xf numFmtId="1" fontId="22" fillId="4" borderId="79" xfId="4" applyFont="1" applyFill="1" applyBorder="1">
      <alignment horizontal="left" vertical="center" wrapText="1"/>
    </xf>
    <xf numFmtId="1" fontId="22" fillId="4" borderId="82" xfId="4" applyFont="1" applyFill="1" applyBorder="1">
      <alignment horizontal="left" vertical="center" wrapText="1"/>
    </xf>
    <xf numFmtId="1" fontId="22" fillId="4" borderId="83" xfId="4" applyFont="1" applyFill="1" applyBorder="1">
      <alignment horizontal="left" vertical="center" wrapText="1"/>
    </xf>
    <xf numFmtId="0" fontId="21" fillId="4" borderId="50" xfId="6" applyFont="1" applyFill="1" applyBorder="1" applyAlignment="1">
      <alignment horizontal="center" vertical="center" wrapText="1"/>
    </xf>
    <xf numFmtId="0" fontId="21" fillId="4" borderId="50" xfId="6" applyFont="1" applyFill="1" applyBorder="1">
      <alignment horizontal="center" vertical="center" wrapText="1"/>
    </xf>
    <xf numFmtId="0" fontId="16" fillId="4" borderId="76" xfId="3" applyFont="1" applyFill="1" applyBorder="1" applyAlignment="1">
      <alignment horizontal="right" vertical="center" wrapText="1" indent="1"/>
    </xf>
    <xf numFmtId="0" fontId="16" fillId="4" borderId="77" xfId="3" applyFont="1" applyFill="1" applyBorder="1" applyAlignment="1">
      <alignment horizontal="right" vertical="center" wrapText="1" indent="1"/>
    </xf>
    <xf numFmtId="0" fontId="16" fillId="4" borderId="80" xfId="3" applyFont="1" applyFill="1" applyBorder="1" applyAlignment="1">
      <alignment horizontal="right" vertical="center" wrapText="1" indent="1"/>
    </xf>
    <xf numFmtId="0" fontId="16" fillId="4" borderId="81" xfId="3" applyFont="1" applyFill="1" applyBorder="1" applyAlignment="1">
      <alignment horizontal="right" vertical="center" wrapText="1" indent="1"/>
    </xf>
    <xf numFmtId="0" fontId="21" fillId="4" borderId="37" xfId="17" applyFont="1" applyFill="1" applyBorder="1" applyAlignment="1">
      <alignment horizontal="center" vertical="center"/>
    </xf>
    <xf numFmtId="0" fontId="21" fillId="4" borderId="34" xfId="17" applyFont="1" applyFill="1" applyBorder="1" applyAlignment="1">
      <alignment horizontal="center" vertical="center"/>
    </xf>
    <xf numFmtId="0" fontId="21" fillId="4" borderId="39" xfId="17" applyFont="1" applyFill="1" applyBorder="1" applyAlignment="1">
      <alignment horizontal="center" vertical="center"/>
    </xf>
    <xf numFmtId="0" fontId="23" fillId="4" borderId="37" xfId="17" applyFont="1" applyFill="1" applyBorder="1" applyAlignment="1">
      <alignment horizontal="center" vertical="center"/>
    </xf>
    <xf numFmtId="0" fontId="23" fillId="4" borderId="34" xfId="17" applyFont="1" applyFill="1" applyBorder="1" applyAlignment="1">
      <alignment horizontal="center" vertical="center"/>
    </xf>
    <xf numFmtId="0" fontId="23" fillId="4" borderId="39" xfId="17" applyFont="1" applyFill="1" applyBorder="1" applyAlignment="1">
      <alignment horizontal="center" vertical="center"/>
    </xf>
    <xf numFmtId="0" fontId="21" fillId="3" borderId="39" xfId="19" applyFont="1" applyFill="1" applyBorder="1" applyAlignment="1">
      <alignment horizontal="right" vertical="center" wrapText="1" indent="1" readingOrder="2"/>
    </xf>
    <xf numFmtId="0" fontId="21" fillId="3" borderId="31" xfId="19" applyFont="1" applyFill="1" applyBorder="1" applyAlignment="1">
      <alignment horizontal="right" vertical="center" wrapText="1" indent="1" readingOrder="2"/>
    </xf>
    <xf numFmtId="0" fontId="23" fillId="3" borderId="31" xfId="21" applyFont="1" applyFill="1" applyBorder="1" applyAlignment="1">
      <alignment horizontal="left" vertical="center" wrapText="1" indent="1"/>
    </xf>
    <xf numFmtId="0" fontId="21" fillId="4" borderId="23" xfId="6" applyFont="1" applyFill="1" applyBorder="1">
      <alignment horizontal="center" vertical="center" wrapText="1"/>
    </xf>
    <xf numFmtId="0" fontId="21" fillId="4" borderId="44" xfId="6" applyFont="1" applyFill="1" applyBorder="1" applyAlignment="1">
      <alignment horizontal="center" vertical="center" wrapText="1"/>
    </xf>
    <xf numFmtId="0" fontId="16" fillId="4" borderId="55" xfId="3" applyFont="1" applyFill="1" applyBorder="1" applyAlignment="1">
      <alignment horizontal="right" vertical="center" wrapText="1" indent="1"/>
    </xf>
    <xf numFmtId="0" fontId="16" fillId="4" borderId="67" xfId="3" applyFont="1" applyFill="1" applyBorder="1" applyAlignment="1">
      <alignment horizontal="right" vertical="center" wrapText="1" indent="1"/>
    </xf>
    <xf numFmtId="0" fontId="16" fillId="4" borderId="56" xfId="3" applyFont="1" applyFill="1" applyBorder="1" applyAlignment="1">
      <alignment horizontal="right" vertical="center" wrapText="1" indent="1"/>
    </xf>
    <xf numFmtId="0" fontId="21" fillId="4" borderId="31" xfId="6" applyFont="1" applyFill="1" applyBorder="1">
      <alignment horizontal="center" vertical="center" wrapText="1"/>
    </xf>
    <xf numFmtId="0" fontId="21" fillId="4" borderId="31" xfId="17" applyFont="1" applyFill="1" applyBorder="1" applyAlignment="1">
      <alignment horizontal="center" vertical="center" wrapText="1"/>
    </xf>
    <xf numFmtId="0" fontId="21" fillId="4" borderId="23" xfId="17" applyFont="1" applyFill="1" applyBorder="1" applyAlignment="1">
      <alignment horizontal="center" vertical="center"/>
    </xf>
    <xf numFmtId="0" fontId="23" fillId="0" borderId="0" xfId="14" applyFont="1" applyAlignment="1">
      <alignment vertical="center"/>
    </xf>
    <xf numFmtId="0" fontId="8" fillId="0" borderId="43" xfId="13" applyFont="1" applyBorder="1" applyAlignment="1">
      <alignment horizontal="right" vertical="center" readingOrder="2"/>
    </xf>
    <xf numFmtId="0" fontId="8" fillId="0" borderId="0" xfId="13" applyFont="1" applyAlignment="1">
      <alignment horizontal="right" vertical="center" readingOrder="2"/>
    </xf>
    <xf numFmtId="0" fontId="23" fillId="0" borderId="43" xfId="14" applyFont="1" applyBorder="1" applyAlignment="1">
      <alignment vertical="center"/>
    </xf>
    <xf numFmtId="0" fontId="21" fillId="4" borderId="50" xfId="17" applyFont="1" applyFill="1" applyBorder="1" applyAlignment="1">
      <alignment horizontal="center" vertical="center"/>
    </xf>
    <xf numFmtId="0" fontId="23" fillId="4" borderId="50" xfId="17" applyFont="1" applyFill="1" applyBorder="1" applyAlignment="1">
      <alignment horizontal="center" vertical="center"/>
    </xf>
    <xf numFmtId="0" fontId="23" fillId="4" borderId="23" xfId="17" applyFont="1" applyFill="1" applyBorder="1" applyAlignment="1">
      <alignment horizontal="center" vertical="center"/>
    </xf>
    <xf numFmtId="0" fontId="21" fillId="0" borderId="43" xfId="10" applyFont="1" applyBorder="1" applyAlignment="1">
      <alignment horizontal="right" vertical="center" readingOrder="2"/>
    </xf>
    <xf numFmtId="0" fontId="21" fillId="0" borderId="0" xfId="10" applyFont="1" applyBorder="1" applyAlignment="1">
      <alignment horizontal="right" vertical="center" readingOrder="2"/>
    </xf>
    <xf numFmtId="0" fontId="21" fillId="4" borderId="33" xfId="19" applyFont="1" applyFill="1" applyBorder="1" applyAlignment="1">
      <alignment horizontal="center" vertical="center" wrapText="1" readingOrder="2"/>
    </xf>
    <xf numFmtId="0" fontId="21" fillId="4" borderId="38" xfId="19" applyFont="1" applyFill="1" applyBorder="1" applyAlignment="1">
      <alignment horizontal="center" vertical="center" wrapText="1" readingOrder="2"/>
    </xf>
    <xf numFmtId="0" fontId="23" fillId="4" borderId="34" xfId="15" applyFont="1" applyFill="1" applyBorder="1" applyAlignment="1">
      <alignment horizontal="center" vertical="center"/>
    </xf>
    <xf numFmtId="0" fontId="23" fillId="4" borderId="44" xfId="15" applyFont="1" applyFill="1" applyBorder="1" applyAlignment="1">
      <alignment horizontal="center" vertical="center"/>
    </xf>
    <xf numFmtId="0" fontId="23" fillId="4" borderId="39" xfId="15" applyFont="1" applyFill="1" applyBorder="1" applyAlignment="1">
      <alignment horizontal="center" vertical="center"/>
    </xf>
    <xf numFmtId="0" fontId="21" fillId="3" borderId="46" xfId="19" applyFont="1" applyFill="1" applyBorder="1" applyAlignment="1">
      <alignment horizontal="center" vertical="center" wrapText="1" readingOrder="2"/>
    </xf>
    <xf numFmtId="0" fontId="21" fillId="3" borderId="47" xfId="19" applyFont="1" applyFill="1" applyBorder="1" applyAlignment="1">
      <alignment horizontal="center" vertical="center" wrapText="1" readingOrder="2"/>
    </xf>
    <xf numFmtId="0" fontId="21" fillId="3" borderId="48" xfId="19" applyFont="1" applyFill="1" applyBorder="1" applyAlignment="1">
      <alignment horizontal="center" vertical="center" wrapText="1" readingOrder="2"/>
    </xf>
    <xf numFmtId="0" fontId="23" fillId="3" borderId="46" xfId="19" applyFont="1" applyFill="1" applyBorder="1" applyAlignment="1">
      <alignment horizontal="center" vertical="center" wrapText="1" readingOrder="2"/>
    </xf>
    <xf numFmtId="0" fontId="23" fillId="3" borderId="47" xfId="19" applyFont="1" applyFill="1" applyBorder="1" applyAlignment="1">
      <alignment horizontal="center" vertical="center" wrapText="1" readingOrder="2"/>
    </xf>
    <xf numFmtId="0" fontId="23" fillId="3" borderId="48" xfId="19" applyFont="1" applyFill="1" applyBorder="1" applyAlignment="1">
      <alignment horizontal="center" vertical="center" wrapText="1" readingOrder="2"/>
    </xf>
    <xf numFmtId="165" fontId="23" fillId="3" borderId="45" xfId="19" applyNumberFormat="1" applyFont="1" applyFill="1" applyBorder="1" applyAlignment="1">
      <alignment horizontal="center" vertical="center" wrapText="1"/>
    </xf>
    <xf numFmtId="165" fontId="23" fillId="3" borderId="44" xfId="19" applyNumberFormat="1" applyFont="1" applyFill="1" applyBorder="1" applyAlignment="1">
      <alignment horizontal="center" vertical="center" wrapText="1"/>
    </xf>
    <xf numFmtId="165" fontId="23" fillId="3" borderId="31" xfId="19" applyNumberFormat="1" applyFont="1" applyFill="1" applyBorder="1" applyAlignment="1">
      <alignment horizontal="center" vertical="center" wrapText="1"/>
    </xf>
    <xf numFmtId="0" fontId="22" fillId="4" borderId="49" xfId="15" applyFont="1" applyFill="1" applyBorder="1" applyAlignment="1">
      <alignment horizontal="center" vertical="center"/>
    </xf>
    <xf numFmtId="0" fontId="22" fillId="4" borderId="47" xfId="15" applyFont="1" applyFill="1" applyBorder="1" applyAlignment="1">
      <alignment horizontal="center" vertical="center"/>
    </xf>
    <xf numFmtId="0" fontId="22" fillId="4" borderId="38" xfId="15" applyFont="1" applyFill="1" applyBorder="1" applyAlignment="1">
      <alignment horizontal="center" vertical="center"/>
    </xf>
    <xf numFmtId="0" fontId="16" fillId="4" borderId="49" xfId="15" applyFont="1" applyFill="1" applyBorder="1" applyAlignment="1">
      <alignment horizontal="center" vertical="center"/>
    </xf>
    <xf numFmtId="0" fontId="16" fillId="4" borderId="47" xfId="15" applyFont="1" applyFill="1" applyBorder="1" applyAlignment="1">
      <alignment horizontal="center" vertical="center"/>
    </xf>
    <xf numFmtId="0" fontId="16" fillId="4" borderId="38" xfId="15" applyFont="1" applyFill="1" applyBorder="1" applyAlignment="1">
      <alignment horizontal="center" vertical="center"/>
    </xf>
    <xf numFmtId="0" fontId="21" fillId="4" borderId="45" xfId="10" applyFont="1" applyFill="1" applyBorder="1" applyAlignment="1">
      <alignment horizontal="center" vertical="center"/>
    </xf>
    <xf numFmtId="0" fontId="16" fillId="4" borderId="45" xfId="15" applyFont="1" applyFill="1" applyBorder="1" applyAlignment="1">
      <alignment horizontal="center" vertical="center"/>
    </xf>
    <xf numFmtId="0" fontId="16" fillId="4" borderId="44" xfId="15" applyFont="1" applyFill="1" applyBorder="1" applyAlignment="1">
      <alignment horizontal="center" vertical="center"/>
    </xf>
    <xf numFmtId="0" fontId="16" fillId="4" borderId="50" xfId="15" applyFont="1" applyFill="1" applyBorder="1" applyAlignment="1">
      <alignment horizontal="center" vertical="center"/>
    </xf>
    <xf numFmtId="0" fontId="22" fillId="4" borderId="45" xfId="15" applyFont="1" applyFill="1" applyBorder="1" applyAlignment="1">
      <alignment horizontal="center" vertical="center"/>
    </xf>
    <xf numFmtId="0" fontId="22" fillId="4" borderId="44" xfId="15" applyFont="1" applyFill="1" applyBorder="1" applyAlignment="1">
      <alignment horizontal="center" vertical="center"/>
    </xf>
    <xf numFmtId="0" fontId="22" fillId="4" borderId="50" xfId="15" applyFont="1" applyFill="1" applyBorder="1" applyAlignment="1">
      <alignment horizontal="center" vertical="center"/>
    </xf>
    <xf numFmtId="0" fontId="21" fillId="3" borderId="49" xfId="19" applyFont="1" applyFill="1" applyBorder="1" applyAlignment="1">
      <alignment horizontal="center" vertical="center" wrapText="1" readingOrder="2"/>
    </xf>
    <xf numFmtId="0" fontId="21" fillId="3" borderId="33" xfId="19" applyFont="1" applyFill="1" applyBorder="1" applyAlignment="1">
      <alignment horizontal="center" vertical="center" wrapText="1" readingOrder="2"/>
    </xf>
    <xf numFmtId="0" fontId="21" fillId="4" borderId="42" xfId="10" applyFont="1" applyFill="1" applyBorder="1" applyAlignment="1">
      <alignment horizontal="center" vertical="center"/>
    </xf>
    <xf numFmtId="0" fontId="21" fillId="4" borderId="11" xfId="10" applyFont="1" applyFill="1" applyBorder="1" applyAlignment="1">
      <alignment horizontal="center" vertical="center"/>
    </xf>
    <xf numFmtId="0" fontId="21" fillId="4" borderId="41" xfId="10" applyFont="1" applyFill="1" applyBorder="1" applyAlignment="1">
      <alignment horizontal="center" vertical="center"/>
    </xf>
    <xf numFmtId="0" fontId="23" fillId="0" borderId="43" xfId="14" applyFont="1" applyBorder="1" applyAlignment="1">
      <alignment horizontal="left" vertical="center"/>
    </xf>
    <xf numFmtId="0" fontId="21" fillId="0" borderId="43" xfId="13" applyFont="1" applyBorder="1" applyAlignment="1">
      <alignment horizontal="right" vertical="center" readingOrder="2"/>
    </xf>
    <xf numFmtId="0" fontId="21" fillId="0" borderId="0" xfId="13" applyFont="1" applyAlignment="1">
      <alignment horizontal="right" vertical="top" wrapText="1" readingOrder="2"/>
    </xf>
    <xf numFmtId="0" fontId="23" fillId="0" borderId="0" xfId="14" applyFont="1" applyAlignment="1">
      <alignment horizontal="left" vertical="top" wrapText="1"/>
    </xf>
    <xf numFmtId="1" fontId="22" fillId="4" borderId="53" xfId="4" applyFont="1" applyFill="1" applyBorder="1" applyAlignment="1">
      <alignment horizontal="left" vertical="center" wrapText="1"/>
    </xf>
    <xf numFmtId="1" fontId="22" fillId="4" borderId="66" xfId="4" applyFont="1" applyFill="1" applyBorder="1" applyAlignment="1">
      <alignment horizontal="left" vertical="center" wrapText="1"/>
    </xf>
    <xf numFmtId="1" fontId="22" fillId="4" borderId="54" xfId="4" applyFont="1" applyFill="1" applyBorder="1" applyAlignment="1">
      <alignment horizontal="left" vertical="center" wrapText="1"/>
    </xf>
    <xf numFmtId="0" fontId="16" fillId="4" borderId="55" xfId="3" applyFont="1" applyFill="1" applyBorder="1" applyAlignment="1">
      <alignment horizontal="right" vertical="center" wrapText="1"/>
    </xf>
    <xf numFmtId="0" fontId="16" fillId="4" borderId="67" xfId="3" applyFont="1" applyFill="1" applyBorder="1" applyAlignment="1">
      <alignment horizontal="right" vertical="center" wrapText="1"/>
    </xf>
    <xf numFmtId="0" fontId="16" fillId="4" borderId="56" xfId="3" applyFont="1" applyFill="1" applyBorder="1" applyAlignment="1">
      <alignment horizontal="right" vertical="center" wrapText="1"/>
    </xf>
    <xf numFmtId="0" fontId="23" fillId="0" borderId="43" xfId="14" applyFont="1" applyBorder="1" applyAlignment="1">
      <alignment horizontal="left" vertical="center" wrapText="1"/>
    </xf>
    <xf numFmtId="0" fontId="21" fillId="3" borderId="36" xfId="19" applyFont="1" applyFill="1" applyBorder="1" applyAlignment="1">
      <alignment horizontal="center" vertical="center" wrapText="1" readingOrder="2"/>
    </xf>
    <xf numFmtId="0" fontId="22" fillId="0" borderId="31" xfId="0" applyFont="1" applyBorder="1" applyAlignment="1">
      <alignment horizontal="center" vertical="center"/>
    </xf>
    <xf numFmtId="0" fontId="22" fillId="0" borderId="34" xfId="0" applyFont="1" applyBorder="1" applyAlignment="1">
      <alignment horizontal="center" vertical="center"/>
    </xf>
    <xf numFmtId="0" fontId="22" fillId="0" borderId="36" xfId="0" applyFont="1" applyBorder="1" applyAlignment="1">
      <alignment horizontal="center" vertical="center"/>
    </xf>
    <xf numFmtId="0" fontId="22" fillId="3" borderId="37" xfId="0" applyFont="1" applyFill="1" applyBorder="1" applyAlignment="1">
      <alignment horizontal="center" vertical="center" wrapText="1"/>
    </xf>
    <xf numFmtId="0" fontId="22" fillId="3" borderId="34" xfId="0" applyFont="1" applyFill="1" applyBorder="1" applyAlignment="1">
      <alignment horizontal="center" vertical="center" wrapText="1"/>
    </xf>
    <xf numFmtId="0" fontId="22" fillId="3" borderId="39" xfId="0" applyFont="1" applyFill="1" applyBorder="1" applyAlignment="1">
      <alignment horizontal="center" vertical="center" wrapText="1"/>
    </xf>
    <xf numFmtId="0" fontId="21" fillId="3" borderId="37" xfId="0" applyFont="1" applyFill="1" applyBorder="1" applyAlignment="1">
      <alignment horizontal="center" vertical="center"/>
    </xf>
    <xf numFmtId="0" fontId="21" fillId="3" borderId="34" xfId="0" applyFont="1" applyFill="1" applyBorder="1" applyAlignment="1">
      <alignment horizontal="center" vertical="center"/>
    </xf>
    <xf numFmtId="0" fontId="21" fillId="3" borderId="39" xfId="0" applyFont="1" applyFill="1" applyBorder="1" applyAlignment="1">
      <alignment horizontal="center" vertical="center"/>
    </xf>
    <xf numFmtId="0" fontId="21" fillId="0" borderId="139" xfId="0" applyFont="1" applyBorder="1" applyAlignment="1">
      <alignment horizontal="center" vertical="center"/>
    </xf>
    <xf numFmtId="0" fontId="21" fillId="0" borderId="44" xfId="0" applyFont="1" applyBorder="1" applyAlignment="1">
      <alignment horizontal="center" vertical="center"/>
    </xf>
    <xf numFmtId="0" fontId="21" fillId="0" borderId="50" xfId="0" applyFont="1" applyBorder="1" applyAlignment="1">
      <alignment horizontal="center" vertical="center"/>
    </xf>
    <xf numFmtId="0" fontId="22" fillId="0" borderId="43" xfId="13" applyFont="1" applyBorder="1" applyAlignment="1">
      <alignment horizontal="right" vertical="center" wrapText="1" readingOrder="2"/>
    </xf>
    <xf numFmtId="0" fontId="21" fillId="4" borderId="37" xfId="6" applyFont="1" applyFill="1" applyBorder="1" applyAlignment="1">
      <alignment horizontal="center" vertical="center" wrapText="1"/>
    </xf>
    <xf numFmtId="0" fontId="21" fillId="4" borderId="34" xfId="6" applyFont="1" applyFill="1" applyBorder="1" applyAlignment="1">
      <alignment horizontal="center" vertical="center" wrapText="1"/>
    </xf>
    <xf numFmtId="0" fontId="21" fillId="4" borderId="39" xfId="6" applyFont="1" applyFill="1" applyBorder="1" applyAlignment="1">
      <alignment horizontal="center" vertical="center" wrapText="1"/>
    </xf>
    <xf numFmtId="0" fontId="21" fillId="3" borderId="23" xfId="19" applyFont="1" applyFill="1" applyBorder="1" applyAlignment="1">
      <alignment horizontal="center" vertical="center" wrapText="1" readingOrder="2"/>
    </xf>
    <xf numFmtId="0" fontId="23" fillId="3" borderId="23" xfId="21" applyFont="1" applyFill="1" applyBorder="1" applyAlignment="1">
      <alignment horizontal="center" vertical="center" wrapText="1"/>
    </xf>
    <xf numFmtId="0" fontId="23" fillId="3" borderId="42" xfId="21" applyFont="1" applyFill="1" applyBorder="1" applyAlignment="1">
      <alignment horizontal="center" vertical="center" wrapText="1"/>
    </xf>
    <xf numFmtId="0" fontId="16" fillId="4" borderId="122" xfId="10" applyFont="1" applyFill="1" applyBorder="1" applyAlignment="1">
      <alignment horizontal="right" vertical="center" wrapText="1" indent="1"/>
    </xf>
    <xf numFmtId="0" fontId="16" fillId="4" borderId="123" xfId="10" applyFont="1" applyFill="1" applyBorder="1" applyAlignment="1">
      <alignment horizontal="right" vertical="center" wrapText="1" indent="1"/>
    </xf>
    <xf numFmtId="0" fontId="21" fillId="4" borderId="23" xfId="17" applyFont="1" applyFill="1" applyBorder="1" applyAlignment="1">
      <alignment horizontal="center" vertical="center" wrapText="1"/>
    </xf>
    <xf numFmtId="0" fontId="16" fillId="0" borderId="121" xfId="3" applyFont="1" applyFill="1" applyBorder="1" applyAlignment="1">
      <alignment horizontal="right" vertical="center" wrapText="1" indent="1"/>
    </xf>
    <xf numFmtId="0" fontId="16" fillId="0" borderId="46" xfId="3" applyFont="1" applyFill="1" applyBorder="1" applyAlignment="1">
      <alignment horizontal="right" vertical="center" wrapText="1" indent="1"/>
    </xf>
    <xf numFmtId="1" fontId="22" fillId="0" borderId="121" xfId="4" applyFill="1" applyBorder="1" applyAlignment="1">
      <alignment horizontal="left" vertical="center" wrapText="1" indent="1"/>
    </xf>
    <xf numFmtId="1" fontId="22" fillId="0" borderId="46" xfId="4" applyFill="1" applyBorder="1" applyAlignment="1">
      <alignment horizontal="left" vertical="center" wrapText="1" indent="1"/>
    </xf>
    <xf numFmtId="1" fontId="22" fillId="4" borderId="122" xfId="4" applyFill="1" applyBorder="1" applyAlignment="1">
      <alignment horizontal="left" vertical="center" wrapText="1" indent="1"/>
    </xf>
    <xf numFmtId="1" fontId="22" fillId="4" borderId="125" xfId="4" applyFill="1" applyBorder="1" applyAlignment="1">
      <alignment horizontal="left" vertical="center" wrapText="1" indent="1"/>
    </xf>
    <xf numFmtId="0" fontId="21" fillId="3" borderId="11" xfId="19" applyFont="1" applyFill="1" applyBorder="1" applyAlignment="1">
      <alignment horizontal="center" vertical="center" wrapText="1" readingOrder="2"/>
    </xf>
    <xf numFmtId="0" fontId="21" fillId="3" borderId="41" xfId="19" applyFont="1" applyFill="1" applyBorder="1" applyAlignment="1">
      <alignment horizontal="center" vertical="center" wrapText="1" readingOrder="2"/>
    </xf>
    <xf numFmtId="0" fontId="23" fillId="4" borderId="128" xfId="21" applyFont="1" applyFill="1" applyBorder="1" applyAlignment="1">
      <alignment horizontal="center" vertical="center" wrapText="1"/>
    </xf>
    <xf numFmtId="0" fontId="23" fillId="4" borderId="47" xfId="21" applyFont="1" applyFill="1" applyBorder="1" applyAlignment="1">
      <alignment horizontal="center" vertical="center" wrapText="1"/>
    </xf>
    <xf numFmtId="0" fontId="23" fillId="4" borderId="44" xfId="21" applyFont="1" applyFill="1" applyBorder="1" applyAlignment="1">
      <alignment horizontal="center" vertical="center" wrapText="1"/>
    </xf>
    <xf numFmtId="0" fontId="23" fillId="4" borderId="126" xfId="21" applyFont="1" applyFill="1" applyBorder="1" applyAlignment="1">
      <alignment horizontal="center" vertical="center" wrapText="1"/>
    </xf>
    <xf numFmtId="0" fontId="21" fillId="3" borderId="44" xfId="19" applyFont="1" applyFill="1" applyBorder="1" applyAlignment="1">
      <alignment horizontal="center" vertical="center" wrapText="1" readingOrder="2"/>
    </xf>
    <xf numFmtId="0" fontId="23" fillId="3" borderId="44" xfId="21" applyFont="1" applyFill="1" applyBorder="1" applyAlignment="1">
      <alignment horizontal="center" vertical="center" wrapText="1"/>
    </xf>
    <xf numFmtId="0" fontId="23" fillId="3" borderId="126" xfId="21" applyFont="1" applyFill="1" applyBorder="1" applyAlignment="1">
      <alignment horizontal="center" vertical="center" wrapText="1"/>
    </xf>
    <xf numFmtId="0" fontId="23" fillId="4" borderId="48" xfId="21" applyFont="1" applyFill="1" applyBorder="1" applyAlignment="1">
      <alignment horizontal="center" vertical="center" wrapText="1"/>
    </xf>
    <xf numFmtId="0" fontId="21" fillId="0" borderId="49"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146" xfId="0" applyFont="1" applyBorder="1" applyAlignment="1">
      <alignment horizontal="center" vertical="center" wrapText="1"/>
    </xf>
    <xf numFmtId="0" fontId="23" fillId="0" borderId="111" xfId="0" applyFont="1" applyBorder="1" applyAlignment="1">
      <alignment horizontal="center" vertical="center" wrapText="1"/>
    </xf>
    <xf numFmtId="0" fontId="23" fillId="0" borderId="35" xfId="0" applyFont="1" applyBorder="1" applyAlignment="1">
      <alignment horizontal="center" vertical="center" wrapText="1"/>
    </xf>
    <xf numFmtId="0" fontId="23" fillId="0" borderId="146" xfId="0" applyFont="1" applyBorder="1" applyAlignment="1">
      <alignment horizontal="center" vertical="center" wrapText="1"/>
    </xf>
    <xf numFmtId="0" fontId="21" fillId="0" borderId="30" xfId="0" applyFont="1" applyBorder="1" applyAlignment="1">
      <alignment horizontal="center" vertical="center" wrapText="1"/>
    </xf>
    <xf numFmtId="0" fontId="23" fillId="0" borderId="127" xfId="0" applyFont="1" applyBorder="1" applyAlignment="1">
      <alignment horizontal="center" vertical="center" wrapText="1"/>
    </xf>
    <xf numFmtId="0" fontId="23" fillId="0" borderId="147" xfId="0" applyFont="1" applyBorder="1" applyAlignment="1">
      <alignment horizontal="center" vertical="center" wrapText="1"/>
    </xf>
    <xf numFmtId="0" fontId="21" fillId="0" borderId="46" xfId="0" applyFont="1" applyBorder="1" applyAlignment="1">
      <alignment horizontal="center" vertical="center" wrapText="1"/>
    </xf>
    <xf numFmtId="0" fontId="21" fillId="0" borderId="47" xfId="0" applyFont="1" applyBorder="1" applyAlignment="1">
      <alignment horizontal="center" vertical="center" wrapText="1"/>
    </xf>
    <xf numFmtId="0" fontId="21" fillId="0" borderId="48" xfId="0" applyFont="1" applyBorder="1" applyAlignment="1">
      <alignment horizontal="center" vertical="center" wrapText="1"/>
    </xf>
    <xf numFmtId="0" fontId="23" fillId="0" borderId="121" xfId="0" applyFont="1" applyBorder="1" applyAlignment="1">
      <alignment horizontal="center" vertical="center" wrapText="1"/>
    </xf>
    <xf numFmtId="0" fontId="23" fillId="0" borderId="126" xfId="0" applyFont="1" applyBorder="1" applyAlignment="1">
      <alignment horizontal="center" vertical="center" wrapText="1"/>
    </xf>
    <xf numFmtId="0" fontId="23" fillId="0" borderId="128" xfId="0" applyFont="1" applyBorder="1" applyAlignment="1">
      <alignment horizontal="center" vertical="center" wrapText="1"/>
    </xf>
    <xf numFmtId="0" fontId="21" fillId="0" borderId="38" xfId="0" applyFont="1" applyBorder="1" applyAlignment="1">
      <alignment horizontal="center" vertical="center" wrapText="1"/>
    </xf>
    <xf numFmtId="0" fontId="23" fillId="0" borderId="32" xfId="0" applyFont="1" applyBorder="1" applyAlignment="1">
      <alignment horizontal="center" vertical="center" wrapText="1"/>
    </xf>
    <xf numFmtId="0" fontId="23" fillId="0" borderId="40" xfId="0" applyFont="1" applyBorder="1" applyAlignment="1">
      <alignment horizontal="center" vertical="center" wrapText="1"/>
    </xf>
    <xf numFmtId="1" fontId="22" fillId="4" borderId="141" xfId="4" applyFont="1" applyFill="1" applyBorder="1" applyAlignment="1">
      <alignment horizontal="left" vertical="center" wrapText="1"/>
    </xf>
    <xf numFmtId="1" fontId="22" fillId="4" borderId="143" xfId="4" applyFont="1" applyFill="1" applyBorder="1" applyAlignment="1">
      <alignment horizontal="left" vertical="center" wrapText="1"/>
    </xf>
    <xf numFmtId="1" fontId="22" fillId="4" borderId="145" xfId="4" applyFont="1" applyFill="1" applyBorder="1" applyAlignment="1">
      <alignment horizontal="left" vertical="center" wrapText="1"/>
    </xf>
    <xf numFmtId="0" fontId="16" fillId="4" borderId="140" xfId="3" applyFont="1" applyFill="1" applyBorder="1" applyAlignment="1">
      <alignment horizontal="right" vertical="center" wrapText="1"/>
    </xf>
    <xf numFmtId="0" fontId="16" fillId="4" borderId="142" xfId="3" applyFont="1" applyFill="1" applyBorder="1" applyAlignment="1">
      <alignment horizontal="right" vertical="center" wrapText="1"/>
    </xf>
    <xf numFmtId="0" fontId="16" fillId="4" borderId="144" xfId="3" applyFont="1" applyFill="1" applyBorder="1" applyAlignment="1">
      <alignment horizontal="right" vertical="center" wrapText="1"/>
    </xf>
    <xf numFmtId="0" fontId="21" fillId="0" borderId="43" xfId="13" applyFont="1" applyBorder="1" applyAlignment="1">
      <alignment horizontal="right" vertical="top" wrapText="1" readingOrder="2"/>
    </xf>
    <xf numFmtId="0" fontId="21" fillId="0" borderId="43" xfId="13" applyFont="1" applyBorder="1" applyAlignment="1">
      <alignment horizontal="right" vertical="top" readingOrder="2"/>
    </xf>
    <xf numFmtId="0" fontId="21" fillId="4" borderId="11" xfId="6" applyFont="1" applyFill="1" applyBorder="1" applyAlignment="1">
      <alignment horizontal="center" vertical="center" wrapText="1"/>
    </xf>
    <xf numFmtId="49" fontId="7" fillId="0" borderId="0" xfId="2" applyNumberFormat="1" applyFont="1" applyAlignment="1">
      <alignment horizontal="center" vertical="center" wrapText="1"/>
    </xf>
    <xf numFmtId="0" fontId="21" fillId="4" borderId="45" xfId="6" applyFont="1" applyFill="1" applyBorder="1" applyAlignment="1">
      <alignment horizontal="center" wrapText="1"/>
    </xf>
    <xf numFmtId="0" fontId="23" fillId="4" borderId="50" xfId="6" applyFont="1" applyFill="1" applyBorder="1" applyAlignment="1">
      <alignment horizontal="center" vertical="top"/>
    </xf>
    <xf numFmtId="0" fontId="21" fillId="4" borderId="18" xfId="17" applyFont="1" applyFill="1" applyBorder="1" applyAlignment="1">
      <alignment horizontal="center" vertical="center" wrapText="1"/>
    </xf>
    <xf numFmtId="0" fontId="21" fillId="4" borderId="14" xfId="17" applyFont="1" applyFill="1" applyBorder="1" applyAlignment="1">
      <alignment horizontal="center" vertical="center" wrapText="1"/>
    </xf>
    <xf numFmtId="0" fontId="21" fillId="4" borderId="16" xfId="17" applyFont="1" applyFill="1" applyBorder="1" applyAlignment="1">
      <alignment horizontal="center" vertical="center" wrapText="1"/>
    </xf>
    <xf numFmtId="1" fontId="23" fillId="4" borderId="26" xfId="4" applyFont="1" applyFill="1" applyBorder="1">
      <alignment horizontal="left" vertical="center" wrapText="1"/>
    </xf>
    <xf numFmtId="1" fontId="23" fillId="4" borderId="29" xfId="4" applyFont="1" applyFill="1" applyBorder="1">
      <alignment horizontal="left" vertical="center" wrapText="1"/>
    </xf>
    <xf numFmtId="1" fontId="23" fillId="4" borderId="27" xfId="4" applyFont="1" applyFill="1" applyBorder="1">
      <alignment horizontal="left" vertical="center" wrapText="1"/>
    </xf>
    <xf numFmtId="0" fontId="19" fillId="4" borderId="22" xfId="6" applyFont="1" applyFill="1" applyBorder="1" applyAlignment="1">
      <alignment horizontal="center" vertical="top" wrapText="1"/>
    </xf>
    <xf numFmtId="0" fontId="21" fillId="4" borderId="15" xfId="6" applyFont="1" applyFill="1" applyBorder="1">
      <alignment horizontal="center" vertical="center" wrapText="1"/>
    </xf>
    <xf numFmtId="0" fontId="21" fillId="4" borderId="21" xfId="6" applyFont="1" applyFill="1" applyBorder="1" applyAlignment="1">
      <alignment horizontal="center" wrapText="1"/>
    </xf>
    <xf numFmtId="0" fontId="21" fillId="4" borderId="24" xfId="3" applyFont="1" applyFill="1" applyBorder="1">
      <alignment horizontal="right" vertical="center" wrapText="1"/>
    </xf>
    <xf numFmtId="0" fontId="21" fillId="4" borderId="28" xfId="3" applyFont="1" applyFill="1" applyBorder="1">
      <alignment horizontal="right" vertical="center" wrapText="1"/>
    </xf>
    <xf numFmtId="0" fontId="21" fillId="4" borderId="25" xfId="3" applyFont="1" applyFill="1" applyBorder="1">
      <alignment horizontal="right" vertical="center" wrapText="1"/>
    </xf>
    <xf numFmtId="0" fontId="23" fillId="0" borderId="0" xfId="14" applyFont="1" applyAlignment="1">
      <alignment horizontal="left" vertical="center" wrapText="1"/>
    </xf>
    <xf numFmtId="0" fontId="23" fillId="0" borderId="0" xfId="14" applyFont="1" applyAlignment="1">
      <alignment horizontal="left" vertical="center"/>
    </xf>
    <xf numFmtId="0" fontId="21" fillId="0" borderId="0" xfId="13" applyFont="1" applyAlignment="1">
      <alignment horizontal="right" vertical="center" wrapText="1" readingOrder="2"/>
    </xf>
    <xf numFmtId="0" fontId="22" fillId="0" borderId="0" xfId="0" applyFont="1" applyBorder="1" applyAlignment="1">
      <alignment horizontal="right" wrapText="1" readingOrder="2"/>
    </xf>
    <xf numFmtId="0" fontId="23" fillId="0" borderId="0" xfId="0" applyFont="1" applyAlignment="1">
      <alignment horizontal="left" vertical="center" wrapText="1"/>
    </xf>
    <xf numFmtId="0" fontId="16" fillId="4" borderId="55" xfId="0" applyFont="1" applyFill="1" applyBorder="1" applyAlignment="1">
      <alignment horizontal="right" vertical="center" wrapText="1"/>
    </xf>
    <xf numFmtId="0" fontId="16" fillId="4" borderId="67" xfId="0" applyFont="1" applyFill="1" applyBorder="1" applyAlignment="1">
      <alignment horizontal="right" vertical="center"/>
    </xf>
    <xf numFmtId="0" fontId="16" fillId="4" borderId="56" xfId="0" applyFont="1" applyFill="1" applyBorder="1" applyAlignment="1">
      <alignment horizontal="right" vertical="center"/>
    </xf>
    <xf numFmtId="0" fontId="23" fillId="4" borderId="50" xfId="0" applyFont="1" applyFill="1" applyBorder="1" applyAlignment="1">
      <alignment horizontal="center" vertical="top" readingOrder="2"/>
    </xf>
    <xf numFmtId="0" fontId="21" fillId="4" borderId="45" xfId="0" applyFont="1" applyFill="1" applyBorder="1" applyAlignment="1">
      <alignment horizontal="center" readingOrder="2"/>
    </xf>
    <xf numFmtId="0" fontId="5" fillId="0" borderId="0" xfId="0" applyFont="1" applyBorder="1" applyAlignment="1">
      <alignment horizontal="center" vertical="center"/>
    </xf>
    <xf numFmtId="0" fontId="5" fillId="0" borderId="0" xfId="0" applyFont="1" applyAlignment="1">
      <alignment horizontal="center" vertical="center" readingOrder="1"/>
    </xf>
    <xf numFmtId="0" fontId="41" fillId="0" borderId="0" xfId="0" applyFont="1" applyAlignment="1">
      <alignment horizontal="center" vertical="center" readingOrder="2"/>
    </xf>
    <xf numFmtId="0" fontId="22" fillId="4" borderId="53" xfId="0" applyFont="1" applyFill="1" applyBorder="1" applyAlignment="1">
      <alignment horizontal="left" vertical="center" wrapText="1"/>
    </xf>
    <xf numFmtId="0" fontId="22" fillId="4" borderId="66" xfId="0" applyFont="1" applyFill="1" applyBorder="1" applyAlignment="1">
      <alignment horizontal="left" vertical="center"/>
    </xf>
    <xf numFmtId="0" fontId="22" fillId="4" borderId="54" xfId="0" applyFont="1" applyFill="1" applyBorder="1" applyAlignment="1">
      <alignment horizontal="left" vertical="center"/>
    </xf>
    <xf numFmtId="0" fontId="22" fillId="0" borderId="0" xfId="0" applyFont="1" applyBorder="1" applyAlignment="1">
      <alignment horizontal="right" vertical="center" wrapText="1" readingOrder="2"/>
    </xf>
    <xf numFmtId="0" fontId="36" fillId="0" borderId="0" xfId="1" applyFont="1" applyAlignment="1">
      <alignment horizontal="center"/>
    </xf>
    <xf numFmtId="0" fontId="7" fillId="0" borderId="0" xfId="10" applyFont="1" applyAlignment="1">
      <alignment horizontal="center" wrapText="1" readingOrder="1"/>
    </xf>
    <xf numFmtId="0" fontId="7" fillId="0" borderId="0" xfId="10" applyFont="1" applyAlignment="1">
      <alignment horizontal="center" readingOrder="1"/>
    </xf>
    <xf numFmtId="0" fontId="23" fillId="4" borderId="44" xfId="0" applyFont="1" applyFill="1" applyBorder="1" applyAlignment="1">
      <alignment horizontal="center" vertical="top" readingOrder="2"/>
    </xf>
    <xf numFmtId="0" fontId="16" fillId="4" borderId="76" xfId="10" applyFont="1" applyFill="1" applyBorder="1" applyAlignment="1">
      <alignment horizontal="right" vertical="center" wrapText="1"/>
    </xf>
    <xf numFmtId="0" fontId="16" fillId="4" borderId="85" xfId="10" applyFont="1" applyFill="1" applyBorder="1" applyAlignment="1">
      <alignment horizontal="right" vertical="center"/>
    </xf>
    <xf numFmtId="0" fontId="16" fillId="4" borderId="80" xfId="10" applyFont="1" applyFill="1" applyBorder="1" applyAlignment="1">
      <alignment horizontal="right" vertical="center"/>
    </xf>
    <xf numFmtId="0" fontId="22" fillId="4" borderId="79" xfId="10" applyFont="1" applyFill="1" applyBorder="1" applyAlignment="1">
      <alignment horizontal="left" vertical="center" wrapText="1"/>
    </xf>
    <xf numFmtId="0" fontId="22" fillId="4" borderId="86" xfId="10" applyFont="1" applyFill="1" applyBorder="1" applyAlignment="1">
      <alignment horizontal="left" vertical="center"/>
    </xf>
    <xf numFmtId="0" fontId="22" fillId="4" borderId="83" xfId="10" applyFont="1" applyFill="1" applyBorder="1" applyAlignment="1">
      <alignment horizontal="left" vertical="center"/>
    </xf>
    <xf numFmtId="0" fontId="41" fillId="0" borderId="0" xfId="10" applyFont="1" applyAlignment="1">
      <alignment horizontal="center" vertical="center" readingOrder="2"/>
    </xf>
    <xf numFmtId="0" fontId="5" fillId="0" borderId="0" xfId="10" applyFont="1" applyAlignment="1">
      <alignment horizontal="center" vertical="center" wrapText="1" readingOrder="1"/>
    </xf>
    <xf numFmtId="0" fontId="5" fillId="0" borderId="0" xfId="10" applyFont="1" applyAlignment="1">
      <alignment horizontal="center" vertical="center" readingOrder="1"/>
    </xf>
    <xf numFmtId="0" fontId="5" fillId="0" borderId="0" xfId="10" applyFont="1" applyBorder="1" applyAlignment="1">
      <alignment horizontal="center" vertical="center"/>
    </xf>
    <xf numFmtId="0" fontId="11" fillId="4" borderId="77" xfId="3" applyFont="1" applyFill="1" applyBorder="1">
      <alignment horizontal="right" vertical="center" wrapText="1"/>
    </xf>
    <xf numFmtId="0" fontId="11" fillId="4" borderId="90" xfId="3" applyFont="1" applyFill="1" applyBorder="1">
      <alignment horizontal="right" vertical="center" wrapText="1"/>
    </xf>
    <xf numFmtId="0" fontId="11" fillId="4" borderId="91" xfId="3" applyFont="1" applyFill="1" applyBorder="1">
      <alignment horizontal="right" vertical="center" wrapText="1"/>
    </xf>
    <xf numFmtId="0" fontId="11" fillId="4" borderId="81" xfId="3" applyFont="1" applyFill="1" applyBorder="1">
      <alignment horizontal="right" vertical="center" wrapText="1"/>
    </xf>
    <xf numFmtId="1" fontId="60" fillId="4" borderId="78" xfId="4" applyFont="1" applyFill="1" applyBorder="1">
      <alignment horizontal="left" vertical="center" wrapText="1"/>
    </xf>
    <xf numFmtId="1" fontId="60" fillId="4" borderId="88" xfId="4" applyFont="1" applyFill="1" applyBorder="1">
      <alignment horizontal="left" vertical="center" wrapText="1"/>
    </xf>
    <xf numFmtId="1" fontId="60" fillId="4" borderId="89" xfId="4" applyFont="1" applyFill="1" applyBorder="1">
      <alignment horizontal="left" vertical="center" wrapText="1"/>
    </xf>
    <xf numFmtId="1" fontId="60" fillId="4" borderId="82" xfId="4" applyFont="1" applyFill="1" applyBorder="1">
      <alignment horizontal="left" vertical="center" wrapText="1"/>
    </xf>
    <xf numFmtId="0" fontId="23" fillId="0" borderId="43" xfId="0" applyFont="1" applyBorder="1" applyAlignment="1">
      <alignment horizontal="left" vertical="center"/>
    </xf>
    <xf numFmtId="0" fontId="11" fillId="4" borderId="57" xfId="3" applyFont="1" applyFill="1" applyBorder="1">
      <alignment horizontal="right" vertical="center" wrapText="1"/>
    </xf>
    <xf numFmtId="0" fontId="11" fillId="4" borderId="64" xfId="3" applyFont="1" applyFill="1" applyBorder="1">
      <alignment horizontal="right" vertical="center" wrapText="1"/>
    </xf>
    <xf numFmtId="0" fontId="11" fillId="4" borderId="58" xfId="3" applyFont="1" applyFill="1" applyBorder="1">
      <alignment horizontal="right" vertical="center" wrapText="1"/>
    </xf>
    <xf numFmtId="1" fontId="60" fillId="4" borderId="59" xfId="4" applyFont="1" applyFill="1" applyBorder="1">
      <alignment horizontal="left" vertical="center" wrapText="1"/>
    </xf>
    <xf numFmtId="1" fontId="60" fillId="4" borderId="65" xfId="4" applyFont="1" applyFill="1" applyBorder="1">
      <alignment horizontal="left" vertical="center" wrapText="1"/>
    </xf>
    <xf numFmtId="1" fontId="60" fillId="4" borderId="60" xfId="4" applyFont="1" applyFill="1" applyBorder="1">
      <alignment horizontal="left" vertical="center" wrapText="1"/>
    </xf>
    <xf numFmtId="1" fontId="22" fillId="4" borderId="99" xfId="4" applyFont="1" applyFill="1" applyBorder="1">
      <alignment horizontal="left" vertical="center" wrapText="1"/>
    </xf>
    <xf numFmtId="1" fontId="22" fillId="4" borderId="100" xfId="4" applyFont="1" applyFill="1" applyBorder="1">
      <alignment horizontal="left" vertical="center" wrapText="1"/>
    </xf>
    <xf numFmtId="1" fontId="22" fillId="4" borderId="101" xfId="4" applyFont="1" applyFill="1" applyBorder="1">
      <alignment horizontal="left" vertical="center" wrapText="1"/>
    </xf>
    <xf numFmtId="0" fontId="7" fillId="0" borderId="0" xfId="10" applyFont="1" applyAlignment="1">
      <alignment horizontal="center" vertical="center" readingOrder="1"/>
    </xf>
    <xf numFmtId="0" fontId="16" fillId="4" borderId="96" xfId="3" applyFont="1" applyFill="1" applyBorder="1">
      <alignment horizontal="right" vertical="center" wrapText="1"/>
    </xf>
    <xf numFmtId="0" fontId="16" fillId="4" borderId="97" xfId="3" applyFont="1" applyFill="1" applyBorder="1">
      <alignment horizontal="right" vertical="center" wrapText="1"/>
    </xf>
    <xf numFmtId="0" fontId="16" fillId="4" borderId="98" xfId="3" applyFont="1" applyFill="1" applyBorder="1">
      <alignment horizontal="right" vertical="center" wrapText="1"/>
    </xf>
    <xf numFmtId="0" fontId="36" fillId="0" borderId="0" xfId="10" applyFont="1" applyAlignment="1">
      <alignment horizontal="center" vertical="center" readingOrder="2"/>
    </xf>
    <xf numFmtId="1" fontId="22" fillId="4" borderId="89" xfId="4" applyFont="1" applyFill="1" applyBorder="1">
      <alignment horizontal="left" vertical="center" wrapText="1"/>
    </xf>
    <xf numFmtId="0" fontId="16" fillId="4" borderId="57" xfId="3" applyFont="1" applyFill="1" applyBorder="1">
      <alignment horizontal="right" vertical="center" wrapText="1"/>
    </xf>
    <xf numFmtId="0" fontId="16" fillId="4" borderId="64" xfId="3" applyFont="1" applyFill="1" applyBorder="1">
      <alignment horizontal="right" vertical="center" wrapText="1"/>
    </xf>
    <xf numFmtId="0" fontId="16" fillId="4" borderId="58" xfId="3" applyFont="1" applyFill="1" applyBorder="1">
      <alignment horizontal="right" vertical="center" wrapText="1"/>
    </xf>
    <xf numFmtId="0" fontId="16" fillId="2" borderId="7" xfId="6" applyFont="1" applyBorder="1" applyAlignment="1">
      <alignment horizontal="center" vertical="center" wrapText="1"/>
    </xf>
    <xf numFmtId="0" fontId="16" fillId="2" borderId="13" xfId="6" applyFont="1" applyBorder="1" applyAlignment="1">
      <alignment horizontal="center" vertical="center" wrapText="1"/>
    </xf>
    <xf numFmtId="0" fontId="16" fillId="2" borderId="8" xfId="6" applyFont="1" applyBorder="1" applyAlignment="1">
      <alignment horizontal="center" vertical="center" wrapText="1"/>
    </xf>
    <xf numFmtId="0" fontId="16" fillId="2" borderId="12" xfId="6" applyFont="1" applyBorder="1" applyAlignment="1">
      <alignment horizontal="center" vertical="center" wrapText="1"/>
    </xf>
    <xf numFmtId="0" fontId="21" fillId="4" borderId="121" xfId="6" applyFont="1" applyFill="1" applyBorder="1" applyAlignment="1">
      <alignment horizontal="center" wrapText="1"/>
    </xf>
    <xf numFmtId="0" fontId="21" fillId="4" borderId="46" xfId="6" applyFont="1" applyFill="1" applyBorder="1" applyAlignment="1">
      <alignment horizontal="center" wrapText="1"/>
    </xf>
    <xf numFmtId="0" fontId="23" fillId="4" borderId="128" xfId="6" applyFont="1" applyFill="1" applyBorder="1" applyAlignment="1">
      <alignment horizontal="center" vertical="top" wrapText="1"/>
    </xf>
    <xf numFmtId="0" fontId="23" fillId="4" borderId="48" xfId="6" applyFont="1" applyFill="1" applyBorder="1" applyAlignment="1">
      <alignment horizontal="center" vertical="top" wrapText="1"/>
    </xf>
    <xf numFmtId="1" fontId="22" fillId="4" borderId="86" xfId="4" applyFont="1" applyFill="1" applyBorder="1">
      <alignment horizontal="left" vertical="center" wrapText="1"/>
    </xf>
    <xf numFmtId="0" fontId="16" fillId="4" borderId="76" xfId="3" applyFont="1" applyFill="1" applyBorder="1">
      <alignment horizontal="right" vertical="center" wrapText="1"/>
    </xf>
    <xf numFmtId="0" fontId="16" fillId="4" borderId="85" xfId="3" applyFont="1" applyFill="1" applyBorder="1">
      <alignment horizontal="right" vertical="center" wrapText="1"/>
    </xf>
    <xf numFmtId="0" fontId="16" fillId="4" borderId="80" xfId="3" applyFont="1" applyFill="1" applyBorder="1">
      <alignment horizontal="right" vertical="center" wrapText="1"/>
    </xf>
    <xf numFmtId="0" fontId="7" fillId="0" borderId="0" xfId="10" applyFont="1" applyAlignment="1">
      <alignment horizontal="center" vertical="center" wrapText="1" readingOrder="1"/>
    </xf>
    <xf numFmtId="1" fontId="60" fillId="4" borderId="79" xfId="4" applyFont="1" applyFill="1" applyBorder="1">
      <alignment horizontal="left" vertical="center" wrapText="1"/>
    </xf>
    <xf numFmtId="1" fontId="60" fillId="4" borderId="86" xfId="4" applyFont="1" applyFill="1" applyBorder="1">
      <alignment horizontal="left" vertical="center" wrapText="1"/>
    </xf>
    <xf numFmtId="1" fontId="60" fillId="4" borderId="83" xfId="4" applyFont="1" applyFill="1" applyBorder="1">
      <alignment horizontal="left" vertical="center" wrapText="1"/>
    </xf>
    <xf numFmtId="0" fontId="11" fillId="4" borderId="76" xfId="3" applyFont="1" applyFill="1" applyBorder="1">
      <alignment horizontal="right" vertical="center" wrapText="1"/>
    </xf>
    <xf numFmtId="0" fontId="11" fillId="4" borderId="85" xfId="3" applyFont="1" applyFill="1" applyBorder="1">
      <alignment horizontal="right" vertical="center" wrapText="1"/>
    </xf>
    <xf numFmtId="0" fontId="11" fillId="4" borderId="80" xfId="3" applyFont="1" applyFill="1" applyBorder="1">
      <alignment horizontal="right" vertical="center" wrapText="1"/>
    </xf>
    <xf numFmtId="1" fontId="22" fillId="4" borderId="105" xfId="4" applyFont="1" applyFill="1" applyBorder="1">
      <alignment horizontal="left" vertical="center" wrapText="1"/>
    </xf>
    <xf numFmtId="1" fontId="22" fillId="4" borderId="106" xfId="4" applyFont="1" applyFill="1" applyBorder="1">
      <alignment horizontal="left" vertical="center" wrapText="1"/>
    </xf>
    <xf numFmtId="1" fontId="22" fillId="4" borderId="107" xfId="4" applyFont="1" applyFill="1" applyBorder="1">
      <alignment horizontal="left" vertical="center" wrapText="1"/>
    </xf>
    <xf numFmtId="0" fontId="16" fillId="4" borderId="102" xfId="3" applyFont="1" applyFill="1" applyBorder="1">
      <alignment horizontal="right" vertical="center" wrapText="1"/>
    </xf>
    <xf numFmtId="0" fontId="16" fillId="4" borderId="103" xfId="3" applyFont="1" applyFill="1" applyBorder="1">
      <alignment horizontal="right" vertical="center" wrapText="1"/>
    </xf>
    <xf numFmtId="0" fontId="16" fillId="4" borderId="104" xfId="3" applyFont="1" applyFill="1" applyBorder="1">
      <alignment horizontal="right" vertical="center" wrapText="1"/>
    </xf>
    <xf numFmtId="0" fontId="16" fillId="4" borderId="130" xfId="3" applyFont="1" applyFill="1" applyBorder="1">
      <alignment horizontal="right" vertical="center" wrapText="1"/>
    </xf>
    <xf numFmtId="1" fontId="22" fillId="4" borderId="115" xfId="4" applyFont="1" applyFill="1" applyBorder="1" applyAlignment="1">
      <alignment horizontal="left" vertical="center" wrapText="1"/>
    </xf>
    <xf numFmtId="1" fontId="22" fillId="4" borderId="116" xfId="4" applyFont="1" applyFill="1" applyBorder="1" applyAlignment="1">
      <alignment horizontal="left" vertical="center" wrapText="1"/>
    </xf>
    <xf numFmtId="1" fontId="22" fillId="4" borderId="117" xfId="4" applyFont="1" applyFill="1" applyBorder="1" applyAlignment="1">
      <alignment horizontal="left" vertical="center" wrapText="1"/>
    </xf>
  </cellXfs>
  <cellStyles count="25">
    <cellStyle name="Comma" xfId="24" builtinId="3"/>
    <cellStyle name="H1" xfId="1" xr:uid="{00000000-0005-0000-0000-000001000000}"/>
    <cellStyle name="H2" xfId="2" xr:uid="{00000000-0005-0000-0000-000002000000}"/>
    <cellStyle name="had" xfId="3" xr:uid="{00000000-0005-0000-0000-000003000000}"/>
    <cellStyle name="had0" xfId="4" xr:uid="{00000000-0005-0000-0000-000004000000}"/>
    <cellStyle name="Had1" xfId="5" xr:uid="{00000000-0005-0000-0000-000005000000}"/>
    <cellStyle name="Had2" xfId="6" xr:uid="{00000000-0005-0000-0000-000006000000}"/>
    <cellStyle name="Had3" xfId="7" xr:uid="{00000000-0005-0000-0000-000007000000}"/>
    <cellStyle name="inxa" xfId="8" xr:uid="{00000000-0005-0000-0000-000008000000}"/>
    <cellStyle name="inxe" xfId="9" xr:uid="{00000000-0005-0000-0000-000009000000}"/>
    <cellStyle name="Normal" xfId="0" builtinId="0"/>
    <cellStyle name="Normal 2" xfId="10" xr:uid="{00000000-0005-0000-0000-00000B000000}"/>
    <cellStyle name="Normal_Copy of جداول المدارس مستقلة 2" xfId="11" xr:uid="{00000000-0005-0000-0000-00000C000000}"/>
    <cellStyle name="Normal_T-104 2" xfId="12" xr:uid="{00000000-0005-0000-0000-00000D000000}"/>
    <cellStyle name="NotA" xfId="13" xr:uid="{00000000-0005-0000-0000-00000E000000}"/>
    <cellStyle name="Note" xfId="14" builtinId="10" customBuiltin="1"/>
    <cellStyle name="T1" xfId="15" xr:uid="{00000000-0005-0000-0000-000010000000}"/>
    <cellStyle name="T2" xfId="16" xr:uid="{00000000-0005-0000-0000-000011000000}"/>
    <cellStyle name="Total" xfId="17" builtinId="25" customBuiltin="1"/>
    <cellStyle name="Total1" xfId="18" xr:uid="{00000000-0005-0000-0000-000013000000}"/>
    <cellStyle name="TXT1" xfId="19" xr:uid="{00000000-0005-0000-0000-000014000000}"/>
    <cellStyle name="TXT2" xfId="20" xr:uid="{00000000-0005-0000-0000-000015000000}"/>
    <cellStyle name="TXT3" xfId="21" xr:uid="{00000000-0005-0000-0000-000016000000}"/>
    <cellStyle name="TXT4" xfId="22" xr:uid="{00000000-0005-0000-0000-000017000000}"/>
    <cellStyle name="TXT5" xfId="23" xr:uid="{00000000-0005-0000-0000-000018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993366"/>
      <color rgb="FFD60000"/>
      <color rgb="FFC0504D"/>
      <color rgb="FFFFFFFF"/>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3.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1.xml"/><Relationship Id="rId29" Type="http://schemas.openxmlformats.org/officeDocument/2006/relationships/worksheet" Target="worksheets/sheet24.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chartsheet" Target="chartsheets/sheet7.xml"/><Relationship Id="rId45" Type="http://schemas.openxmlformats.org/officeDocument/2006/relationships/worksheet" Target="worksheets/sheet38.xml"/><Relationship Id="rId53" Type="http://schemas.openxmlformats.org/officeDocument/2006/relationships/customXml" Target="../customXml/item3.xml"/><Relationship Id="rId5" Type="http://schemas.openxmlformats.org/officeDocument/2006/relationships/chartsheet" Target="chartsheets/sheet1.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chartsheet" Target="chartsheets/sheet6.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tyles" Target="styles.xml"/><Relationship Id="rId8" Type="http://schemas.openxmlformats.org/officeDocument/2006/relationships/worksheet" Target="worksheets/sheet6.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worksheet" Target="worksheets/sheet39.xml"/><Relationship Id="rId20" Type="http://schemas.openxmlformats.org/officeDocument/2006/relationships/worksheet" Target="worksheets/sheet15.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rtl="0">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rtl="0">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2016/2017 - 2020/2021</a:t>
            </a:r>
          </a:p>
        </c:rich>
      </c:tx>
      <c:overlay val="0"/>
      <c:spPr>
        <a:noFill/>
        <a:ln w="25400">
          <a:noFill/>
        </a:ln>
      </c:spPr>
    </c:title>
    <c:autoTitleDeleted val="0"/>
    <c:plotArea>
      <c:layout>
        <c:manualLayout>
          <c:layoutTarget val="inner"/>
          <c:xMode val="edge"/>
          <c:yMode val="edge"/>
          <c:x val="7.5656302715753965E-2"/>
          <c:y val="0.25665159531232862"/>
          <c:w val="0.90005951153022412"/>
          <c:h val="0.67525223922614042"/>
        </c:manualLayout>
      </c:layout>
      <c:lineChart>
        <c:grouping val="standard"/>
        <c:varyColors val="0"/>
        <c:ser>
          <c:idx val="0"/>
          <c:order val="0"/>
          <c:tx>
            <c:strRef>
              <c:f>'59'!$D$44</c:f>
              <c:strCache>
                <c:ptCount val="1"/>
                <c:pt idx="0">
                  <c:v>طلاب الجامعات (خاص)
 Univ. Students Private</c:v>
                </c:pt>
              </c:strCache>
            </c:strRef>
          </c:tx>
          <c:spPr>
            <a:ln>
              <a:solidFill>
                <a:schemeClr val="accent6">
                  <a:lumMod val="60000"/>
                  <a:lumOff val="40000"/>
                </a:schemeClr>
              </a:solidFill>
            </a:ln>
          </c:spPr>
          <c:marker>
            <c:spPr>
              <a:solidFill>
                <a:schemeClr val="accent6"/>
              </a:solidFill>
              <a:ln>
                <a:noFill/>
              </a:ln>
            </c:spPr>
          </c:marker>
          <c:dLbls>
            <c:dLbl>
              <c:idx val="1"/>
              <c:delete val="1"/>
              <c:extLst>
                <c:ext xmlns:c15="http://schemas.microsoft.com/office/drawing/2012/chart" uri="{CE6537A1-D6FC-4f65-9D91-7224C49458BB}"/>
                <c:ext xmlns:c16="http://schemas.microsoft.com/office/drawing/2014/chart" uri="{C3380CC4-5D6E-409C-BE32-E72D297353CC}">
                  <c16:uniqueId val="{00000000-C311-4F8F-AEF1-CC90A337F7B2}"/>
                </c:ext>
              </c:extLst>
            </c:dLbl>
            <c:dLbl>
              <c:idx val="2"/>
              <c:delete val="1"/>
              <c:extLst>
                <c:ext xmlns:c15="http://schemas.microsoft.com/office/drawing/2012/chart" uri="{CE6537A1-D6FC-4f65-9D91-7224C49458BB}"/>
                <c:ext xmlns:c16="http://schemas.microsoft.com/office/drawing/2014/chart" uri="{C3380CC4-5D6E-409C-BE32-E72D297353CC}">
                  <c16:uniqueId val="{00000001-C311-4F8F-AEF1-CC90A337F7B2}"/>
                </c:ext>
              </c:extLst>
            </c:dLbl>
            <c:dLbl>
              <c:idx val="3"/>
              <c:delete val="1"/>
              <c:extLst>
                <c:ext xmlns:c15="http://schemas.microsoft.com/office/drawing/2012/chart" uri="{CE6537A1-D6FC-4f65-9D91-7224C49458BB}"/>
                <c:ext xmlns:c16="http://schemas.microsoft.com/office/drawing/2014/chart" uri="{C3380CC4-5D6E-409C-BE32-E72D297353CC}">
                  <c16:uniqueId val="{00000002-C311-4F8F-AEF1-CC90A337F7B2}"/>
                </c:ext>
              </c:extLst>
            </c:dLbl>
            <c:spPr>
              <a:noFill/>
              <a:ln>
                <a:noFill/>
              </a:ln>
              <a:effectLst/>
            </c:spPr>
            <c:txPr>
              <a:bodyPr/>
              <a:lstStyle/>
              <a:p>
                <a:pPr>
                  <a:defRPr>
                    <a:solidFill>
                      <a:schemeClr val="accent6"/>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'59'!$E$40:$I$40</c:f>
              <c:strCache>
                <c:ptCount val="5"/>
                <c:pt idx="0">
                  <c:v>2016/2017</c:v>
                </c:pt>
                <c:pt idx="1">
                  <c:v>2017/2018</c:v>
                </c:pt>
                <c:pt idx="2">
                  <c:v>2018/2019</c:v>
                </c:pt>
                <c:pt idx="3">
                  <c:v>2019/2020</c:v>
                </c:pt>
                <c:pt idx="4">
                  <c:v>2020/2021</c:v>
                </c:pt>
              </c:strCache>
            </c:strRef>
          </c:cat>
          <c:val>
            <c:numRef>
              <c:f>'59'!$E$44:$I$44</c:f>
              <c:numCache>
                <c:formatCode>#,##0</c:formatCode>
                <c:ptCount val="5"/>
                <c:pt idx="0">
                  <c:v>7056</c:v>
                </c:pt>
                <c:pt idx="1">
                  <c:v>7822</c:v>
                </c:pt>
                <c:pt idx="2">
                  <c:v>8507</c:v>
                </c:pt>
                <c:pt idx="3">
                  <c:v>9335</c:v>
                </c:pt>
                <c:pt idx="4">
                  <c:v>7170</c:v>
                </c:pt>
              </c:numCache>
            </c:numRef>
          </c:val>
          <c:smooth val="0"/>
          <c:extLst>
            <c:ext xmlns:c16="http://schemas.microsoft.com/office/drawing/2014/chart" uri="{C3380CC4-5D6E-409C-BE32-E72D297353CC}">
              <c16:uniqueId val="{00000003-C311-4F8F-AEF1-CC90A337F7B2}"/>
            </c:ext>
          </c:extLst>
        </c:ser>
        <c:ser>
          <c:idx val="1"/>
          <c:order val="1"/>
          <c:tx>
            <c:strRef>
              <c:f>'59'!$D$41</c:f>
              <c:strCache>
                <c:ptCount val="1"/>
                <c:pt idx="0">
                  <c:v>طلاب المدارس (حكومي)
Schools Students Government</c:v>
                </c:pt>
              </c:strCache>
            </c:strRef>
          </c:tx>
          <c:spPr>
            <a:ln w="38100">
              <a:solidFill>
                <a:schemeClr val="accent2"/>
              </a:solidFill>
              <a:prstDash val="solid"/>
            </a:ln>
          </c:spPr>
          <c:dLbls>
            <c:dLbl>
              <c:idx val="1"/>
              <c:delete val="1"/>
              <c:extLst>
                <c:ext xmlns:c15="http://schemas.microsoft.com/office/drawing/2012/chart" uri="{CE6537A1-D6FC-4f65-9D91-7224C49458BB}"/>
                <c:ext xmlns:c16="http://schemas.microsoft.com/office/drawing/2014/chart" uri="{C3380CC4-5D6E-409C-BE32-E72D297353CC}">
                  <c16:uniqueId val="{00000004-C311-4F8F-AEF1-CC90A337F7B2}"/>
                </c:ext>
              </c:extLst>
            </c:dLbl>
            <c:dLbl>
              <c:idx val="2"/>
              <c:delete val="1"/>
              <c:extLst>
                <c:ext xmlns:c15="http://schemas.microsoft.com/office/drawing/2012/chart" uri="{CE6537A1-D6FC-4f65-9D91-7224C49458BB}"/>
                <c:ext xmlns:c16="http://schemas.microsoft.com/office/drawing/2014/chart" uri="{C3380CC4-5D6E-409C-BE32-E72D297353CC}">
                  <c16:uniqueId val="{00000005-C311-4F8F-AEF1-CC90A337F7B2}"/>
                </c:ext>
              </c:extLst>
            </c:dLbl>
            <c:dLbl>
              <c:idx val="3"/>
              <c:delete val="1"/>
              <c:extLst>
                <c:ext xmlns:c15="http://schemas.microsoft.com/office/drawing/2012/chart" uri="{CE6537A1-D6FC-4f65-9D91-7224C49458BB}"/>
                <c:ext xmlns:c16="http://schemas.microsoft.com/office/drawing/2014/chart" uri="{C3380CC4-5D6E-409C-BE32-E72D297353CC}">
                  <c16:uniqueId val="{00000006-C311-4F8F-AEF1-CC90A337F7B2}"/>
                </c:ext>
              </c:extLst>
            </c:dLbl>
            <c:spPr>
              <a:noFill/>
              <a:ln>
                <a:noFill/>
              </a:ln>
              <a:effectLst/>
            </c:spPr>
            <c:txPr>
              <a:bodyPr/>
              <a:lstStyle/>
              <a:p>
                <a:pPr>
                  <a:defRPr>
                    <a:solidFill>
                      <a:schemeClr val="accent2"/>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'59'!$E$40:$I$40</c:f>
              <c:strCache>
                <c:ptCount val="5"/>
                <c:pt idx="0">
                  <c:v>2016/2017</c:v>
                </c:pt>
                <c:pt idx="1">
                  <c:v>2017/2018</c:v>
                </c:pt>
                <c:pt idx="2">
                  <c:v>2018/2019</c:v>
                </c:pt>
                <c:pt idx="3">
                  <c:v>2019/2020</c:v>
                </c:pt>
                <c:pt idx="4">
                  <c:v>2020/2021</c:v>
                </c:pt>
              </c:strCache>
            </c:strRef>
          </c:cat>
          <c:val>
            <c:numRef>
              <c:f>'59'!$E$41:$I$41</c:f>
              <c:numCache>
                <c:formatCode>#,##0</c:formatCode>
                <c:ptCount val="5"/>
                <c:pt idx="0">
                  <c:v>113532</c:v>
                </c:pt>
                <c:pt idx="1">
                  <c:v>117926</c:v>
                </c:pt>
                <c:pt idx="2">
                  <c:v>121552</c:v>
                </c:pt>
                <c:pt idx="3">
                  <c:v>124628</c:v>
                </c:pt>
                <c:pt idx="4">
                  <c:v>126256</c:v>
                </c:pt>
              </c:numCache>
            </c:numRef>
          </c:val>
          <c:smooth val="0"/>
          <c:extLst>
            <c:ext xmlns:c16="http://schemas.microsoft.com/office/drawing/2014/chart" uri="{C3380CC4-5D6E-409C-BE32-E72D297353CC}">
              <c16:uniqueId val="{00000007-C311-4F8F-AEF1-CC90A337F7B2}"/>
            </c:ext>
          </c:extLst>
        </c:ser>
        <c:ser>
          <c:idx val="2"/>
          <c:order val="2"/>
          <c:tx>
            <c:strRef>
              <c:f>'59'!$D$42</c:f>
              <c:strCache>
                <c:ptCount val="1"/>
                <c:pt idx="0">
                  <c:v>طلاب المدارس (خاص)
 Schools Students Private</c:v>
                </c:pt>
              </c:strCache>
            </c:strRef>
          </c:tx>
          <c:spPr>
            <a:ln w="38100">
              <a:solidFill>
                <a:schemeClr val="tx2"/>
              </a:solidFill>
              <a:prstDash val="solid"/>
            </a:ln>
          </c:spPr>
          <c:marker>
            <c:spPr>
              <a:solidFill>
                <a:schemeClr val="accent1"/>
              </a:solidFill>
              <a:ln>
                <a:noFill/>
              </a:ln>
            </c:spPr>
          </c:marker>
          <c:dLbls>
            <c:dLbl>
              <c:idx val="1"/>
              <c:delete val="1"/>
              <c:extLst>
                <c:ext xmlns:c15="http://schemas.microsoft.com/office/drawing/2012/chart" uri="{CE6537A1-D6FC-4f65-9D91-7224C49458BB}"/>
                <c:ext xmlns:c16="http://schemas.microsoft.com/office/drawing/2014/chart" uri="{C3380CC4-5D6E-409C-BE32-E72D297353CC}">
                  <c16:uniqueId val="{00000008-C311-4F8F-AEF1-CC90A337F7B2}"/>
                </c:ext>
              </c:extLst>
            </c:dLbl>
            <c:dLbl>
              <c:idx val="2"/>
              <c:delete val="1"/>
              <c:extLst>
                <c:ext xmlns:c15="http://schemas.microsoft.com/office/drawing/2012/chart" uri="{CE6537A1-D6FC-4f65-9D91-7224C49458BB}"/>
                <c:ext xmlns:c16="http://schemas.microsoft.com/office/drawing/2014/chart" uri="{C3380CC4-5D6E-409C-BE32-E72D297353CC}">
                  <c16:uniqueId val="{00000009-C311-4F8F-AEF1-CC90A337F7B2}"/>
                </c:ext>
              </c:extLst>
            </c:dLbl>
            <c:dLbl>
              <c:idx val="3"/>
              <c:delete val="1"/>
              <c:extLst>
                <c:ext xmlns:c15="http://schemas.microsoft.com/office/drawing/2012/chart" uri="{CE6537A1-D6FC-4f65-9D91-7224C49458BB}"/>
                <c:ext xmlns:c16="http://schemas.microsoft.com/office/drawing/2014/chart" uri="{C3380CC4-5D6E-409C-BE32-E72D297353CC}">
                  <c16:uniqueId val="{0000000A-C311-4F8F-AEF1-CC90A337F7B2}"/>
                </c:ext>
              </c:extLst>
            </c:dLbl>
            <c:spPr>
              <a:noFill/>
              <a:ln>
                <a:noFill/>
              </a:ln>
              <a:effectLst/>
            </c:spPr>
            <c:txPr>
              <a:bodyPr/>
              <a:lstStyle/>
              <a:p>
                <a:pPr>
                  <a:defRPr>
                    <a:solidFill>
                      <a:schemeClr val="tx2"/>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'59'!$E$40:$I$40</c:f>
              <c:strCache>
                <c:ptCount val="5"/>
                <c:pt idx="0">
                  <c:v>2016/2017</c:v>
                </c:pt>
                <c:pt idx="1">
                  <c:v>2017/2018</c:v>
                </c:pt>
                <c:pt idx="2">
                  <c:v>2018/2019</c:v>
                </c:pt>
                <c:pt idx="3">
                  <c:v>2019/2020</c:v>
                </c:pt>
                <c:pt idx="4">
                  <c:v>2020/2021</c:v>
                </c:pt>
              </c:strCache>
            </c:strRef>
          </c:cat>
          <c:val>
            <c:numRef>
              <c:f>'59'!$E$42:$I$42</c:f>
              <c:numCache>
                <c:formatCode>#,##0</c:formatCode>
                <c:ptCount val="5"/>
                <c:pt idx="0">
                  <c:v>190758</c:v>
                </c:pt>
                <c:pt idx="1">
                  <c:v>197874</c:v>
                </c:pt>
                <c:pt idx="2">
                  <c:v>200017</c:v>
                </c:pt>
                <c:pt idx="3">
                  <c:v>208030</c:v>
                </c:pt>
                <c:pt idx="4">
                  <c:v>205295</c:v>
                </c:pt>
              </c:numCache>
            </c:numRef>
          </c:val>
          <c:smooth val="0"/>
          <c:extLst>
            <c:ext xmlns:c16="http://schemas.microsoft.com/office/drawing/2014/chart" uri="{C3380CC4-5D6E-409C-BE32-E72D297353CC}">
              <c16:uniqueId val="{0000000B-C311-4F8F-AEF1-CC90A337F7B2}"/>
            </c:ext>
          </c:extLst>
        </c:ser>
        <c:ser>
          <c:idx val="3"/>
          <c:order val="3"/>
          <c:tx>
            <c:strRef>
              <c:f>'59'!$D$43</c:f>
              <c:strCache>
                <c:ptCount val="1"/>
                <c:pt idx="0">
                  <c:v>طلاب الجامعات (حكومي)
Univ. Students Government</c:v>
                </c:pt>
              </c:strCache>
            </c:strRef>
          </c:tx>
          <c:spPr>
            <a:ln>
              <a:solidFill>
                <a:schemeClr val="accent1">
                  <a:lumMod val="60000"/>
                  <a:lumOff val="40000"/>
                </a:schemeClr>
              </a:solidFill>
            </a:ln>
          </c:spPr>
          <c:marker>
            <c:spPr>
              <a:solidFill>
                <a:schemeClr val="accent1">
                  <a:lumMod val="20000"/>
                  <a:lumOff val="80000"/>
                </a:schemeClr>
              </a:solidFill>
              <a:ln>
                <a:noFill/>
              </a:ln>
            </c:spPr>
          </c:marker>
          <c:dLbls>
            <c:dLbl>
              <c:idx val="0"/>
              <c:layout>
                <c:manualLayout>
                  <c:x val="-4.2274361329227517E-2"/>
                  <c:y val="-1.9001891937649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311-4F8F-AEF1-CC90A337F7B2}"/>
                </c:ext>
              </c:extLst>
            </c:dLbl>
            <c:dLbl>
              <c:idx val="1"/>
              <c:delete val="1"/>
              <c:extLst>
                <c:ext xmlns:c15="http://schemas.microsoft.com/office/drawing/2012/chart" uri="{CE6537A1-D6FC-4f65-9D91-7224C49458BB}"/>
                <c:ext xmlns:c16="http://schemas.microsoft.com/office/drawing/2014/chart" uri="{C3380CC4-5D6E-409C-BE32-E72D297353CC}">
                  <c16:uniqueId val="{0000000D-C311-4F8F-AEF1-CC90A337F7B2}"/>
                </c:ext>
              </c:extLst>
            </c:dLbl>
            <c:dLbl>
              <c:idx val="2"/>
              <c:delete val="1"/>
              <c:extLst>
                <c:ext xmlns:c15="http://schemas.microsoft.com/office/drawing/2012/chart" uri="{CE6537A1-D6FC-4f65-9D91-7224C49458BB}"/>
                <c:ext xmlns:c16="http://schemas.microsoft.com/office/drawing/2014/chart" uri="{C3380CC4-5D6E-409C-BE32-E72D297353CC}">
                  <c16:uniqueId val="{0000000E-C311-4F8F-AEF1-CC90A337F7B2}"/>
                </c:ext>
              </c:extLst>
            </c:dLbl>
            <c:dLbl>
              <c:idx val="3"/>
              <c:delete val="1"/>
              <c:extLst>
                <c:ext xmlns:c15="http://schemas.microsoft.com/office/drawing/2012/chart" uri="{CE6537A1-D6FC-4f65-9D91-7224C49458BB}"/>
                <c:ext xmlns:c16="http://schemas.microsoft.com/office/drawing/2014/chart" uri="{C3380CC4-5D6E-409C-BE32-E72D297353CC}">
                  <c16:uniqueId val="{0000000F-C311-4F8F-AEF1-CC90A337F7B2}"/>
                </c:ext>
              </c:extLst>
            </c:dLbl>
            <c:spPr>
              <a:noFill/>
              <a:ln>
                <a:noFill/>
              </a:ln>
              <a:effectLst/>
            </c:spPr>
            <c:txPr>
              <a:bodyPr/>
              <a:lstStyle/>
              <a:p>
                <a:pPr>
                  <a:defRPr>
                    <a:solidFill>
                      <a:schemeClr val="accent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'59'!$E$40:$I$40</c:f>
              <c:strCache>
                <c:ptCount val="5"/>
                <c:pt idx="0">
                  <c:v>2016/2017</c:v>
                </c:pt>
                <c:pt idx="1">
                  <c:v>2017/2018</c:v>
                </c:pt>
                <c:pt idx="2">
                  <c:v>2018/2019</c:v>
                </c:pt>
                <c:pt idx="3">
                  <c:v>2019/2020</c:v>
                </c:pt>
                <c:pt idx="4">
                  <c:v>2020/2021</c:v>
                </c:pt>
              </c:strCache>
            </c:strRef>
          </c:cat>
          <c:val>
            <c:numRef>
              <c:f>'59'!$E$43:$I$43</c:f>
              <c:numCache>
                <c:formatCode>#,##0</c:formatCode>
                <c:ptCount val="5"/>
                <c:pt idx="0">
                  <c:v>24426</c:v>
                </c:pt>
                <c:pt idx="1">
                  <c:v>26100</c:v>
                </c:pt>
                <c:pt idx="2">
                  <c:v>26737</c:v>
                </c:pt>
                <c:pt idx="3">
                  <c:v>27777</c:v>
                </c:pt>
                <c:pt idx="4">
                  <c:v>34255</c:v>
                </c:pt>
              </c:numCache>
            </c:numRef>
          </c:val>
          <c:smooth val="0"/>
          <c:extLst>
            <c:ext xmlns:c16="http://schemas.microsoft.com/office/drawing/2014/chart" uri="{C3380CC4-5D6E-409C-BE32-E72D297353CC}">
              <c16:uniqueId val="{00000010-C311-4F8F-AEF1-CC90A337F7B2}"/>
            </c:ext>
          </c:extLst>
        </c:ser>
        <c:dLbls>
          <c:dLblPos val="t"/>
          <c:showLegendKey val="0"/>
          <c:showVal val="1"/>
          <c:showCatName val="0"/>
          <c:showSerName val="0"/>
          <c:showPercent val="0"/>
          <c:showBubbleSize val="0"/>
        </c:dLbls>
        <c:marker val="1"/>
        <c:smooth val="0"/>
        <c:axId val="139809152"/>
        <c:axId val="139810688"/>
      </c:lineChart>
      <c:catAx>
        <c:axId val="139809152"/>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39810688"/>
        <c:crosses val="autoZero"/>
        <c:auto val="1"/>
        <c:lblAlgn val="ctr"/>
        <c:lblOffset val="100"/>
        <c:noMultiLvlLbl val="0"/>
      </c:catAx>
      <c:valAx>
        <c:axId val="139810688"/>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9809152"/>
        <c:crosses val="autoZero"/>
        <c:crossBetween val="between"/>
      </c:valAx>
    </c:plotArea>
    <c:legend>
      <c:legendPos val="r"/>
      <c:layout>
        <c:manualLayout>
          <c:xMode val="edge"/>
          <c:yMode val="edge"/>
          <c:x val="8.1917890713352912E-2"/>
          <c:y val="0.16058046816827232"/>
          <c:w val="0.89608725189578242"/>
          <c:h val="8.8351133920063232E-2"/>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200" b="1" i="0" u="none" strike="noStrike" kern="1200" baseline="0">
                <a:solidFill>
                  <a:srgbClr val="000000"/>
                </a:solidFill>
                <a:latin typeface="Arial"/>
                <a:ea typeface="Calibri"/>
                <a:cs typeface="Arial"/>
              </a:rPr>
              <a:t>2016/2017 - 2020/2021</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9516518627664142E-2"/>
          <c:y val="0.22178126010522939"/>
          <c:w val="0.9171649888073774"/>
          <c:h val="0.7003841880614885"/>
        </c:manualLayout>
      </c:layout>
      <c:barChart>
        <c:barDir val="col"/>
        <c:grouping val="clustered"/>
        <c:varyColors val="0"/>
        <c:ser>
          <c:idx val="0"/>
          <c:order val="0"/>
          <c:tx>
            <c:strRef>
              <c:f>'59'!$F$51</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dLbl>
              <c:idx val="1"/>
              <c:layout>
                <c:manualLayout>
                  <c:x val="-8.192771395228969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4DC-4D7F-A8A9-6D58F0C5AAA6}"/>
                </c:ext>
              </c:extLst>
            </c:dLbl>
            <c:dLbl>
              <c:idx val="3"/>
              <c:layout>
                <c:manualLayout>
                  <c:x val="-9.558233294433796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DC-4D7F-A8A9-6D58F0C5AAA6}"/>
                </c:ext>
              </c:extLst>
            </c:dLbl>
            <c:dLbl>
              <c:idx val="5"/>
              <c:layout>
                <c:manualLayout>
                  <c:x val="-6.82730949602414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DC-4D7F-A8A9-6D58F0C5AAA6}"/>
                </c:ext>
              </c:extLst>
            </c:dLbl>
            <c:dLbl>
              <c:idx val="7"/>
              <c:layout>
                <c:manualLayout>
                  <c:x val="-1.228915709284345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DC-4D7F-A8A9-6D58F0C5AAA6}"/>
                </c:ext>
              </c:extLst>
            </c:dLbl>
            <c:dLbl>
              <c:idx val="9"/>
              <c:layout>
                <c:manualLayout>
                  <c:x val="-1.365461899204828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DC-4D7F-A8A9-6D58F0C5AAA6}"/>
                </c:ext>
              </c:extLst>
            </c:dLbl>
            <c:spPr>
              <a:noFill/>
              <a:ln>
                <a:noFill/>
              </a:ln>
              <a:effectLst/>
            </c:spPr>
            <c:txPr>
              <a:bodyPr/>
              <a:lstStyle/>
              <a:p>
                <a:pPr>
                  <a:defRPr>
                    <a:solidFill>
                      <a:schemeClr val="accent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'59'!$G$48:$P$49</c:f>
              <c:strCache>
                <c:ptCount val="9"/>
                <c:pt idx="0">
                  <c:v>2016/2017</c:v>
                </c:pt>
                <c:pt idx="2">
                  <c:v>2017/2018</c:v>
                </c:pt>
                <c:pt idx="4">
                  <c:v>2018/2019</c:v>
                </c:pt>
                <c:pt idx="6">
                  <c:v>2019/2020</c:v>
                </c:pt>
                <c:pt idx="8">
                  <c:v>2020/2021</c:v>
                </c:pt>
              </c:strCache>
            </c:strRef>
          </c:cat>
          <c:val>
            <c:numRef>
              <c:f>'59'!$G$51:$P$51</c:f>
              <c:numCache>
                <c:formatCode>_-* #,##0_-;_-* #,##0\-;_-* "-"??_-;_-@_-</c:formatCode>
                <c:ptCount val="10"/>
                <c:pt idx="0">
                  <c:v>156032</c:v>
                </c:pt>
                <c:pt idx="1">
                  <c:v>9838</c:v>
                </c:pt>
                <c:pt idx="2">
                  <c:v>161915</c:v>
                </c:pt>
                <c:pt idx="3">
                  <c:v>10326</c:v>
                </c:pt>
                <c:pt idx="4">
                  <c:v>164553</c:v>
                </c:pt>
                <c:pt idx="5">
                  <c:v>10437</c:v>
                </c:pt>
                <c:pt idx="6">
                  <c:v>170191</c:v>
                </c:pt>
                <c:pt idx="7">
                  <c:v>10843</c:v>
                </c:pt>
                <c:pt idx="8">
                  <c:v>169746</c:v>
                </c:pt>
                <c:pt idx="9">
                  <c:v>12857</c:v>
                </c:pt>
              </c:numCache>
            </c:numRef>
          </c:val>
          <c:extLst>
            <c:ext xmlns:c16="http://schemas.microsoft.com/office/drawing/2014/chart" uri="{C3380CC4-5D6E-409C-BE32-E72D297353CC}">
              <c16:uniqueId val="{00000005-34DC-4D7F-A8A9-6D58F0C5AAA6}"/>
            </c:ext>
          </c:extLst>
        </c:ser>
        <c:ser>
          <c:idx val="1"/>
          <c:order val="1"/>
          <c:tx>
            <c:strRef>
              <c:f>'59'!$F$52</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dLbl>
              <c:idx val="0"/>
              <c:layout>
                <c:manualLayout>
                  <c:x val="1.092369519363862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DC-4D7F-A8A9-6D58F0C5AAA6}"/>
                </c:ext>
              </c:extLst>
            </c:dLbl>
            <c:dLbl>
              <c:idx val="2"/>
              <c:layout>
                <c:manualLayout>
                  <c:x val="9.558233294433796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DC-4D7F-A8A9-6D58F0C5AAA6}"/>
                </c:ext>
              </c:extLst>
            </c:dLbl>
            <c:dLbl>
              <c:idx val="4"/>
              <c:layout>
                <c:manualLayout>
                  <c:x val="9.558233294433796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DC-4D7F-A8A9-6D58F0C5AAA6}"/>
                </c:ext>
              </c:extLst>
            </c:dLbl>
            <c:dLbl>
              <c:idx val="6"/>
              <c:layout>
                <c:manualLayout>
                  <c:x val="9.558233294433796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DC-4D7F-A8A9-6D58F0C5AAA6}"/>
                </c:ext>
              </c:extLst>
            </c:dLbl>
            <c:dLbl>
              <c:idx val="8"/>
              <c:layout>
                <c:manualLayout>
                  <c:x val="1.502008089125310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DC-4D7F-A8A9-6D58F0C5AAA6}"/>
                </c:ext>
              </c:extLst>
            </c:dLbl>
            <c:spPr>
              <a:noFill/>
              <a:ln>
                <a:noFill/>
              </a:ln>
              <a:effectLst/>
            </c:spPr>
            <c:txPr>
              <a:bodyPr/>
              <a:lstStyle/>
              <a:p>
                <a:pPr>
                  <a:defRPr>
                    <a:solidFill>
                      <a:schemeClr val="accent2"/>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'59'!$G$48:$P$49</c:f>
              <c:strCache>
                <c:ptCount val="9"/>
                <c:pt idx="0">
                  <c:v>2016/2017</c:v>
                </c:pt>
                <c:pt idx="2">
                  <c:v>2017/2018</c:v>
                </c:pt>
                <c:pt idx="4">
                  <c:v>2018/2019</c:v>
                </c:pt>
                <c:pt idx="6">
                  <c:v>2019/2020</c:v>
                </c:pt>
                <c:pt idx="8">
                  <c:v>2020/2021</c:v>
                </c:pt>
              </c:strCache>
            </c:strRef>
          </c:cat>
          <c:val>
            <c:numRef>
              <c:f>'59'!$G$52:$P$52</c:f>
              <c:numCache>
                <c:formatCode>_-* #,##0_-;_-* #,##0\-;_-* "-"??_-;_-@_-</c:formatCode>
                <c:ptCount val="10"/>
                <c:pt idx="0">
                  <c:v>148258</c:v>
                </c:pt>
                <c:pt idx="1">
                  <c:v>21644</c:v>
                </c:pt>
                <c:pt idx="2">
                  <c:v>153885</c:v>
                </c:pt>
                <c:pt idx="3">
                  <c:v>23596</c:v>
                </c:pt>
                <c:pt idx="4">
                  <c:v>157016</c:v>
                </c:pt>
                <c:pt idx="5">
                  <c:v>24807</c:v>
                </c:pt>
                <c:pt idx="6">
                  <c:v>162467</c:v>
                </c:pt>
                <c:pt idx="7">
                  <c:v>26269</c:v>
                </c:pt>
                <c:pt idx="8">
                  <c:v>161805</c:v>
                </c:pt>
                <c:pt idx="9">
                  <c:v>28568</c:v>
                </c:pt>
              </c:numCache>
            </c:numRef>
          </c:val>
          <c:extLst>
            <c:ext xmlns:c16="http://schemas.microsoft.com/office/drawing/2014/chart" uri="{C3380CC4-5D6E-409C-BE32-E72D297353CC}">
              <c16:uniqueId val="{0000000B-34DC-4D7F-A8A9-6D58F0C5AAA6}"/>
            </c:ext>
          </c:extLst>
        </c:ser>
        <c:dLbls>
          <c:dLblPos val="outEnd"/>
          <c:showLegendKey val="0"/>
          <c:showVal val="1"/>
          <c:showCatName val="0"/>
          <c:showSerName val="0"/>
          <c:showPercent val="0"/>
          <c:showBubbleSize val="0"/>
        </c:dLbls>
        <c:gapWidth val="150"/>
        <c:axId val="139784960"/>
        <c:axId val="139786496"/>
      </c:barChart>
      <c:catAx>
        <c:axId val="139784960"/>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rtl="0">
              <a:defRPr sz="950" b="1" i="0" u="none" strike="noStrike" baseline="0">
                <a:solidFill>
                  <a:srgbClr val="000000"/>
                </a:solidFill>
                <a:latin typeface="Arial" pitchFamily="34" charset="0"/>
                <a:ea typeface="Arial"/>
                <a:cs typeface="Arial" pitchFamily="34" charset="0"/>
              </a:defRPr>
            </a:pPr>
            <a:endParaRPr lang="en-US"/>
          </a:p>
        </c:txPr>
        <c:crossAx val="139786496"/>
        <c:crosses val="autoZero"/>
        <c:auto val="1"/>
        <c:lblAlgn val="ctr"/>
        <c:lblOffset val="100"/>
        <c:noMultiLvlLbl val="0"/>
      </c:catAx>
      <c:valAx>
        <c:axId val="139786496"/>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39784960"/>
        <c:crosses val="autoZero"/>
        <c:crossBetween val="between"/>
      </c:valAx>
    </c:plotArea>
    <c:legend>
      <c:legendPos val="r"/>
      <c:layout>
        <c:manualLayout>
          <c:xMode val="edge"/>
          <c:yMode val="edge"/>
          <c:x val="0.70126547584427557"/>
          <c:y val="0.119406354201174"/>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2020/2021</a:t>
            </a:r>
          </a:p>
        </c:rich>
      </c:tx>
      <c:layout>
        <c:manualLayout>
          <c:xMode val="edge"/>
          <c:yMode val="edge"/>
          <c:x val="0.31574790433853478"/>
          <c:y val="3.1192674723252749E-2"/>
        </c:manualLayout>
      </c:layout>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'61'!$B$28</c:f>
              <c:strCache>
                <c:ptCount val="1"/>
                <c:pt idx="0">
                  <c:v>المدرسون
Teachers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'61'!$C$26:$D$26</c:f>
              <c:strCache>
                <c:ptCount val="2"/>
                <c:pt idx="0">
                  <c:v>المدارس الحكومية
Covernment Schools</c:v>
                </c:pt>
                <c:pt idx="1">
                  <c:v>المدارس الخاصة
Private Schools</c:v>
                </c:pt>
              </c:strCache>
            </c:strRef>
          </c:cat>
          <c:val>
            <c:numRef>
              <c:f>'61'!$C$28:$D$28</c:f>
              <c:numCache>
                <c:formatCode>#,##0</c:formatCode>
                <c:ptCount val="2"/>
                <c:pt idx="0">
                  <c:v>14237</c:v>
                </c:pt>
                <c:pt idx="1">
                  <c:v>13498</c:v>
                </c:pt>
              </c:numCache>
            </c:numRef>
          </c:val>
          <c:extLst>
            <c:ext xmlns:c16="http://schemas.microsoft.com/office/drawing/2014/chart" uri="{C3380CC4-5D6E-409C-BE32-E72D297353CC}">
              <c16:uniqueId val="{00000000-7909-4B4E-BF2C-F73F04C031BC}"/>
            </c:ext>
          </c:extLst>
        </c:ser>
        <c:ser>
          <c:idx val="1"/>
          <c:order val="1"/>
          <c:tx>
            <c:strRef>
              <c:f>'61'!$B$27</c:f>
              <c:strCache>
                <c:ptCount val="1"/>
                <c:pt idx="0">
                  <c:v>الطلاب
Students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'61'!$C$26:$D$26</c:f>
              <c:strCache>
                <c:ptCount val="2"/>
                <c:pt idx="0">
                  <c:v>المدارس الحكومية
Covernment Schools</c:v>
                </c:pt>
                <c:pt idx="1">
                  <c:v>المدارس الخاصة
Private Schools</c:v>
                </c:pt>
              </c:strCache>
            </c:strRef>
          </c:cat>
          <c:val>
            <c:numRef>
              <c:f>'61'!$C$27:$D$27</c:f>
              <c:numCache>
                <c:formatCode>#,##0</c:formatCode>
                <c:ptCount val="2"/>
                <c:pt idx="0">
                  <c:v>126256</c:v>
                </c:pt>
                <c:pt idx="1">
                  <c:v>205295</c:v>
                </c:pt>
              </c:numCache>
            </c:numRef>
          </c:val>
          <c:extLst>
            <c:ext xmlns:c16="http://schemas.microsoft.com/office/drawing/2014/chart" uri="{C3380CC4-5D6E-409C-BE32-E72D297353CC}">
              <c16:uniqueId val="{00000001-7909-4B4E-BF2C-F73F04C031BC}"/>
            </c:ext>
          </c:extLst>
        </c:ser>
        <c:dLbls>
          <c:showLegendKey val="0"/>
          <c:showVal val="0"/>
          <c:showCatName val="0"/>
          <c:showSerName val="0"/>
          <c:showPercent val="0"/>
          <c:showBubbleSize val="0"/>
        </c:dLbls>
        <c:gapWidth val="150"/>
        <c:axId val="146610048"/>
        <c:axId val="146624512"/>
      </c:barChart>
      <c:catAx>
        <c:axId val="146610048"/>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6624512"/>
        <c:crosses val="autoZero"/>
        <c:auto val="1"/>
        <c:lblAlgn val="ctr"/>
        <c:lblOffset val="100"/>
        <c:noMultiLvlLbl val="0"/>
      </c:catAx>
      <c:valAx>
        <c:axId val="146624512"/>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46610048"/>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2020/2021</a:t>
            </a:r>
          </a:p>
        </c:rich>
      </c:tx>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'62'!$B$28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chemeClr val="accent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'62'!$C$26:$F$27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'62'!$C$28:$F$28</c:f>
              <c:numCache>
                <c:formatCode>General</c:formatCode>
                <c:ptCount val="4"/>
                <c:pt idx="0" formatCode="#,##0">
                  <c:v>30237</c:v>
                </c:pt>
                <c:pt idx="1">
                  <c:v>30390</c:v>
                </c:pt>
                <c:pt idx="2">
                  <c:v>24859</c:v>
                </c:pt>
                <c:pt idx="3">
                  <c:v>84260</c:v>
                </c:pt>
              </c:numCache>
            </c:numRef>
          </c:val>
          <c:extLst>
            <c:ext xmlns:c16="http://schemas.microsoft.com/office/drawing/2014/chart" uri="{C3380CC4-5D6E-409C-BE32-E72D297353CC}">
              <c16:uniqueId val="{00000000-5F52-4357-B08A-91E2B0B25769}"/>
            </c:ext>
          </c:extLst>
        </c:ser>
        <c:ser>
          <c:idx val="1"/>
          <c:order val="1"/>
          <c:tx>
            <c:strRef>
              <c:f>'62'!$B$29</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sz="1000" b="1" i="0" u="none" strike="noStrike" baseline="0">
                    <a:solidFill>
                      <a:schemeClr val="accent2"/>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'62'!$C$26:$F$27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'62'!$C$29:$F$29</c:f>
              <c:numCache>
                <c:formatCode>General</c:formatCode>
                <c:ptCount val="4"/>
                <c:pt idx="0" formatCode="#,##0">
                  <c:v>34765</c:v>
                </c:pt>
                <c:pt idx="1">
                  <c:v>30864</c:v>
                </c:pt>
                <c:pt idx="2">
                  <c:v>17942</c:v>
                </c:pt>
                <c:pt idx="3">
                  <c:v>78234</c:v>
                </c:pt>
              </c:numCache>
            </c:numRef>
          </c:val>
          <c:extLst>
            <c:ext xmlns:c16="http://schemas.microsoft.com/office/drawing/2014/chart" uri="{C3380CC4-5D6E-409C-BE32-E72D297353CC}">
              <c16:uniqueId val="{00000001-5F52-4357-B08A-91E2B0B25769}"/>
            </c:ext>
          </c:extLst>
        </c:ser>
        <c:dLbls>
          <c:showLegendKey val="0"/>
          <c:showVal val="0"/>
          <c:showCatName val="0"/>
          <c:showSerName val="0"/>
          <c:showPercent val="0"/>
          <c:showBubbleSize val="0"/>
        </c:dLbls>
        <c:gapWidth val="150"/>
        <c:axId val="146402304"/>
        <c:axId val="146404096"/>
      </c:barChart>
      <c:catAx>
        <c:axId val="146402304"/>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6404096"/>
        <c:crosses val="autoZero"/>
        <c:auto val="1"/>
        <c:lblAlgn val="ctr"/>
        <c:lblOffset val="100"/>
        <c:noMultiLvlLbl val="0"/>
      </c:catAx>
      <c:valAx>
        <c:axId val="146404096"/>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46402304"/>
        <c:crosses val="autoZero"/>
        <c:crossBetween val="between"/>
      </c:valAx>
      <c:spPr>
        <a:ln>
          <a:noFill/>
        </a:ln>
      </c:spPr>
    </c:plotArea>
    <c:legend>
      <c:legendPos val="r"/>
      <c:layout>
        <c:manualLayout>
          <c:xMode val="edge"/>
          <c:yMode val="edge"/>
          <c:x val="0.63096757920377877"/>
          <c:y val="9.950836614173228E-2"/>
          <c:w val="0.36369092281144066"/>
          <c:h val="6.4006370414366034E-2"/>
        </c:manualLayout>
      </c:layout>
      <c:overlay val="0"/>
      <c:txPr>
        <a:bodyPr/>
        <a:lstStyle/>
        <a:p>
          <a:pPr>
            <a:defRPr sz="105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2020/2021</a:t>
            </a:r>
          </a:p>
        </c:rich>
      </c:tx>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'62'!$B$34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'62'!$C$32:$J$33</c:f>
              <c:multiLvlStrCache>
                <c:ptCount val="8"/>
                <c:lvl>
                  <c:pt idx="0">
                    <c:v>قطريون
Qataris</c:v>
                  </c:pt>
                  <c:pt idx="1">
                    <c:v>غير قطريين
Non-Qataris</c:v>
                  </c:pt>
                  <c:pt idx="2">
                    <c:v>قطريون
Qataris</c:v>
                  </c:pt>
                  <c:pt idx="3">
                    <c:v>غير قطريين
Non-Qataris</c:v>
                  </c:pt>
                  <c:pt idx="4">
                    <c:v>قطريون
Qataris</c:v>
                  </c:pt>
                  <c:pt idx="5">
                    <c:v>غير قطريين
Non-Qataris</c:v>
                  </c:pt>
                  <c:pt idx="6">
                    <c:v>قطريون
Qataris</c:v>
                  </c:pt>
                  <c:pt idx="7">
                    <c:v>غير قطريين
Non-Qataris</c:v>
                  </c:pt>
                </c:lvl>
                <c:lvl>
                  <c:pt idx="0">
                    <c:v>رياض الأطفال
Pre-primary</c:v>
                  </c:pt>
                  <c:pt idx="2">
                    <c:v> الإبتدائية
Primary</c:v>
                  </c:pt>
                  <c:pt idx="4">
                    <c:v>الإعدادية
Preparatory</c:v>
                  </c:pt>
                  <c:pt idx="6">
                    <c:v>الثانوية 
 Secondary</c:v>
                  </c:pt>
                </c:lvl>
              </c:multiLvlStrCache>
            </c:multiLvlStrRef>
          </c:cat>
          <c:val>
            <c:numRef>
              <c:f>'62'!$C$34:$J$34</c:f>
              <c:numCache>
                <c:formatCode>#,##0</c:formatCode>
                <c:ptCount val="8"/>
                <c:pt idx="0">
                  <c:v>8809</c:v>
                </c:pt>
                <c:pt idx="1">
                  <c:v>16594</c:v>
                </c:pt>
                <c:pt idx="2">
                  <c:v>23908</c:v>
                </c:pt>
                <c:pt idx="3" formatCode="General">
                  <c:v>58479</c:v>
                </c:pt>
                <c:pt idx="4" formatCode="General">
                  <c:v>11685</c:v>
                </c:pt>
                <c:pt idx="5" formatCode="General">
                  <c:v>22071</c:v>
                </c:pt>
                <c:pt idx="6" formatCode="General">
                  <c:v>10694</c:v>
                </c:pt>
                <c:pt idx="7">
                  <c:v>17506</c:v>
                </c:pt>
              </c:numCache>
            </c:numRef>
          </c:val>
          <c:extLst>
            <c:ext xmlns:c16="http://schemas.microsoft.com/office/drawing/2014/chart" uri="{C3380CC4-5D6E-409C-BE32-E72D297353CC}">
              <c16:uniqueId val="{00000000-3B10-43CF-B49B-AECCA8716D8A}"/>
            </c:ext>
          </c:extLst>
        </c:ser>
        <c:ser>
          <c:idx val="1"/>
          <c:order val="1"/>
          <c:tx>
            <c:strRef>
              <c:f>'62'!$B$35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dLbl>
              <c:idx val="0"/>
              <c:layout>
                <c:manualLayout>
                  <c:x val="8.222490670116803E-3"/>
                  <c:y val="2.09102099121639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29-4B05-851D-DB78693A745E}"/>
                </c:ext>
              </c:extLst>
            </c:dLbl>
            <c:dLbl>
              <c:idx val="1"/>
              <c:layout>
                <c:manualLayout>
                  <c:x val="8.222490670116803E-3"/>
                  <c:y val="2.09102099121639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29-4B05-851D-DB78693A745E}"/>
                </c:ext>
              </c:extLst>
            </c:dLbl>
            <c:dLbl>
              <c:idx val="2"/>
              <c:layout>
                <c:manualLayout>
                  <c:x val="1.370415111686139E-2"/>
                  <c:y val="4.18204198243278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29-4B05-851D-DB78693A745E}"/>
                </c:ext>
              </c:extLst>
            </c:dLbl>
            <c:dLbl>
              <c:idx val="3"/>
              <c:layout>
                <c:manualLayout>
                  <c:x val="9.5929057818029372E-3"/>
                  <c:y val="2.09102099121643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29-4B05-851D-DB78693A745E}"/>
                </c:ext>
              </c:extLst>
            </c:dLbl>
            <c:dLbl>
              <c:idx val="4"/>
              <c:layout>
                <c:manualLayout>
                  <c:x val="1.0963320893489071E-2"/>
                  <c:y val="4.18204198243278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29-4B05-851D-DB78693A745E}"/>
                </c:ext>
              </c:extLst>
            </c:dLbl>
            <c:dLbl>
              <c:idx val="5"/>
              <c:layout>
                <c:manualLayout>
                  <c:x val="1.0963320893489071E-2"/>
                  <c:y val="4.18204198243278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29-4B05-851D-DB78693A745E}"/>
                </c:ext>
              </c:extLst>
            </c:dLbl>
            <c:dLbl>
              <c:idx val="6"/>
              <c:layout>
                <c:manualLayout>
                  <c:x val="8.2224906701168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29-4B05-851D-DB78693A745E}"/>
                </c:ext>
              </c:extLst>
            </c:dLbl>
            <c:dLbl>
              <c:idx val="7"/>
              <c:layout>
                <c:manualLayout>
                  <c:x val="8.222490670116803E-3"/>
                  <c:y val="2.09102099121639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29-4B05-851D-DB78693A745E}"/>
                </c:ext>
              </c:extLst>
            </c:dLbl>
            <c:numFmt formatCode="#,##0" sourceLinked="0"/>
            <c:spPr>
              <a:noFill/>
              <a:ln>
                <a:noFill/>
              </a:ln>
              <a:effectLst/>
            </c:spPr>
            <c:txPr>
              <a:bodyPr/>
              <a:lstStyle/>
              <a:p>
                <a:pPr>
                  <a:defRPr b="1" baseline="0">
                    <a:solidFill>
                      <a:srgbClr val="C0504D"/>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'62'!$C$32:$J$33</c:f>
              <c:multiLvlStrCache>
                <c:ptCount val="8"/>
                <c:lvl>
                  <c:pt idx="0">
                    <c:v>قطريون
Qataris</c:v>
                  </c:pt>
                  <c:pt idx="1">
                    <c:v>غير قطريين
Non-Qataris</c:v>
                  </c:pt>
                  <c:pt idx="2">
                    <c:v>قطريون
Qataris</c:v>
                  </c:pt>
                  <c:pt idx="3">
                    <c:v>غير قطريين
Non-Qataris</c:v>
                  </c:pt>
                  <c:pt idx="4">
                    <c:v>قطريون
Qataris</c:v>
                  </c:pt>
                  <c:pt idx="5">
                    <c:v>غير قطريين
Non-Qataris</c:v>
                  </c:pt>
                  <c:pt idx="6">
                    <c:v>قطريون
Qataris</c:v>
                  </c:pt>
                  <c:pt idx="7">
                    <c:v>غير قطريين
Non-Qataris</c:v>
                  </c:pt>
                </c:lvl>
                <c:lvl>
                  <c:pt idx="0">
                    <c:v>رياض الأطفال
Pre-primary</c:v>
                  </c:pt>
                  <c:pt idx="2">
                    <c:v> الإبتدائية
Primary</c:v>
                  </c:pt>
                  <c:pt idx="4">
                    <c:v>الإعدادية
Preparatory</c:v>
                  </c:pt>
                  <c:pt idx="6">
                    <c:v>الثانوية 
 Secondary</c:v>
                  </c:pt>
                </c:lvl>
              </c:multiLvlStrCache>
            </c:multiLvlStrRef>
          </c:cat>
          <c:val>
            <c:numRef>
              <c:f>'62'!$C$35:$J$35</c:f>
              <c:numCache>
                <c:formatCode>#,##0</c:formatCode>
                <c:ptCount val="8"/>
                <c:pt idx="0">
                  <c:v>8480</c:v>
                </c:pt>
                <c:pt idx="1">
                  <c:v>15337</c:v>
                </c:pt>
                <c:pt idx="2">
                  <c:v>22961</c:v>
                </c:pt>
                <c:pt idx="3" formatCode="General">
                  <c:v>56237</c:v>
                </c:pt>
                <c:pt idx="4" formatCode="General">
                  <c:v>11164</c:v>
                </c:pt>
                <c:pt idx="5" formatCode="General">
                  <c:v>20895</c:v>
                </c:pt>
                <c:pt idx="6" formatCode="General">
                  <c:v>10102</c:v>
                </c:pt>
                <c:pt idx="7" formatCode="General">
                  <c:v>16629</c:v>
                </c:pt>
              </c:numCache>
            </c:numRef>
          </c:val>
          <c:extLst>
            <c:ext xmlns:c16="http://schemas.microsoft.com/office/drawing/2014/chart" uri="{C3380CC4-5D6E-409C-BE32-E72D297353CC}">
              <c16:uniqueId val="{00000001-3B10-43CF-B49B-AECCA8716D8A}"/>
            </c:ext>
          </c:extLst>
        </c:ser>
        <c:dLbls>
          <c:showLegendKey val="0"/>
          <c:showVal val="1"/>
          <c:showCatName val="0"/>
          <c:showSerName val="0"/>
          <c:showPercent val="0"/>
          <c:showBubbleSize val="0"/>
        </c:dLbls>
        <c:gapWidth val="150"/>
        <c:axId val="146725504"/>
        <c:axId val="146727296"/>
      </c:barChart>
      <c:catAx>
        <c:axId val="14672550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6727296"/>
        <c:crosses val="autoZero"/>
        <c:auto val="1"/>
        <c:lblAlgn val="ctr"/>
        <c:lblOffset val="100"/>
        <c:noMultiLvlLbl val="0"/>
      </c:catAx>
      <c:valAx>
        <c:axId val="146727296"/>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6725504"/>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lgn="ctr">
              <a:defRPr sz="1000" b="0" i="0" u="none" strike="noStrike" baseline="0">
                <a:solidFill>
                  <a:srgbClr val="000000"/>
                </a:solidFill>
                <a:latin typeface="Calibri"/>
                <a:ea typeface="Calibri"/>
                <a:cs typeface="Calibri"/>
              </a:defRPr>
            </a:pPr>
            <a:r>
              <a:rPr lang="ar-QA" sz="1800" b="1">
                <a:effectLst/>
              </a:rPr>
              <a:t>خريجو الكليات والجامعات الحكومية حسب الكلية والجنسية</a:t>
            </a:r>
            <a:endParaRPr lang="en-US" sz="1600">
              <a:effectLst/>
            </a:endParaRPr>
          </a:p>
          <a:p>
            <a:pPr algn="ctr">
              <a:defRPr sz="1000" b="0" i="0" u="none" strike="noStrike" baseline="0">
                <a:solidFill>
                  <a:srgbClr val="000000"/>
                </a:solidFill>
                <a:latin typeface="Calibri"/>
                <a:ea typeface="Calibri"/>
                <a:cs typeface="Calibri"/>
              </a:defRPr>
            </a:pPr>
            <a:r>
              <a:rPr lang="en-US" sz="1200" b="1">
                <a:effectLst/>
                <a:latin typeface="Arial" panose="020B0604020202020204" pitchFamily="34" charset="0"/>
                <a:cs typeface="Arial" panose="020B0604020202020204" pitchFamily="34" charset="0"/>
              </a:rPr>
              <a:t> GRADUATES OF PUBLIC COLLEGES AND UNIVERSITIES BY COLLEG AND NATIONALITYE</a:t>
            </a:r>
            <a:endParaRPr lang="en-US" sz="1200">
              <a:effectLst/>
              <a:latin typeface="Arial" panose="020B0604020202020204" pitchFamily="34" charset="0"/>
              <a:cs typeface="Arial" panose="020B0604020202020204" pitchFamily="34" charset="0"/>
            </a:endParaRPr>
          </a:p>
          <a:p>
            <a:pPr algn="ctr">
              <a:defRPr sz="1000" b="0" i="0" u="none" strike="noStrike" baseline="0">
                <a:solidFill>
                  <a:srgbClr val="000000"/>
                </a:solidFill>
                <a:latin typeface="Calibri"/>
                <a:ea typeface="Calibri"/>
                <a:cs typeface="Calibri"/>
              </a:defRPr>
            </a:pPr>
            <a:r>
              <a:rPr lang="en-US" sz="1200" b="1">
                <a:effectLst/>
                <a:latin typeface="Arial" panose="020B0604020202020204" pitchFamily="34" charset="0"/>
                <a:cs typeface="Arial" panose="020B0604020202020204" pitchFamily="34" charset="0"/>
              </a:rPr>
              <a:t> 2020/2021</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6.2269612447685481E-2"/>
          <c:y val="0.1846762060271539"/>
          <c:w val="0.93160463200307753"/>
          <c:h val="0.67709202533988144"/>
        </c:manualLayout>
      </c:layout>
      <c:barChart>
        <c:barDir val="col"/>
        <c:grouping val="clustered"/>
        <c:varyColors val="0"/>
        <c:ser>
          <c:idx val="1"/>
          <c:order val="0"/>
          <c:tx>
            <c:strRef>
              <c:f>'79'!$C$125</c:f>
              <c:strCache>
                <c:ptCount val="1"/>
                <c:pt idx="0">
                  <c:v>قطريون
Qataris</c:v>
                </c:pt>
              </c:strCache>
            </c:strRef>
          </c:tx>
          <c:spPr>
            <a:solidFill>
              <a:srgbClr val="993366"/>
            </a:solidFill>
            <a:scene3d>
              <a:camera prst="orthographicFront"/>
              <a:lightRig rig="threePt" dir="t">
                <a:rot lat="0" lon="0" rev="1200000"/>
              </a:lightRig>
            </a:scene3d>
            <a:sp3d/>
          </c:spPr>
          <c:invertIfNegative val="0"/>
          <c:dLbls>
            <c:dLbl>
              <c:idx val="0"/>
              <c:layout>
                <c:manualLayout>
                  <c:x val="8.222490670116803E-3"/>
                  <c:y val="2.09102099121639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29-4B05-851D-DB78693A745E}"/>
                </c:ext>
              </c:extLst>
            </c:dLbl>
            <c:dLbl>
              <c:idx val="1"/>
              <c:layout>
                <c:manualLayout>
                  <c:x val="8.222490670116803E-3"/>
                  <c:y val="2.09102099121639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29-4B05-851D-DB78693A745E}"/>
                </c:ext>
              </c:extLst>
            </c:dLbl>
            <c:dLbl>
              <c:idx val="2"/>
              <c:layout>
                <c:manualLayout>
                  <c:x val="1.370415111686139E-2"/>
                  <c:y val="4.18204198243278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29-4B05-851D-DB78693A745E}"/>
                </c:ext>
              </c:extLst>
            </c:dLbl>
            <c:dLbl>
              <c:idx val="3"/>
              <c:layout>
                <c:manualLayout>
                  <c:x val="9.5929057818029372E-3"/>
                  <c:y val="2.09102099121643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29-4B05-851D-DB78693A745E}"/>
                </c:ext>
              </c:extLst>
            </c:dLbl>
            <c:dLbl>
              <c:idx val="4"/>
              <c:layout>
                <c:manualLayout>
                  <c:x val="1.0963320893489071E-2"/>
                  <c:y val="4.18204198243278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29-4B05-851D-DB78693A745E}"/>
                </c:ext>
              </c:extLst>
            </c:dLbl>
            <c:dLbl>
              <c:idx val="5"/>
              <c:layout>
                <c:manualLayout>
                  <c:x val="1.0963320893489071E-2"/>
                  <c:y val="4.18204198243278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29-4B05-851D-DB78693A745E}"/>
                </c:ext>
              </c:extLst>
            </c:dLbl>
            <c:dLbl>
              <c:idx val="6"/>
              <c:layout>
                <c:manualLayout>
                  <c:x val="8.2224906701168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29-4B05-851D-DB78693A745E}"/>
                </c:ext>
              </c:extLst>
            </c:dLbl>
            <c:dLbl>
              <c:idx val="7"/>
              <c:layout>
                <c:manualLayout>
                  <c:x val="8.222490670116803E-3"/>
                  <c:y val="2.09102099121639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29-4B05-851D-DB78693A745E}"/>
                </c:ext>
              </c:extLst>
            </c:dLbl>
            <c:numFmt formatCode="#,##0" sourceLinked="0"/>
            <c:spPr>
              <a:noFill/>
              <a:ln>
                <a:noFill/>
              </a:ln>
              <a:effectLst/>
            </c:spPr>
            <c:txPr>
              <a:bodyPr/>
              <a:lstStyle/>
              <a:p>
                <a:pPr>
                  <a:defRPr b="0" baseline="0">
                    <a:solidFill>
                      <a:srgbClr val="993366"/>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'79'!$A$126:$A$139</c:f>
              <c:strCache>
                <c:ptCount val="14"/>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الطب
Medicine</c:v>
                </c:pt>
                <c:pt idx="9">
                  <c:v>كلية المجتمع
Community College </c:v>
                </c:pt>
                <c:pt idx="10">
                  <c:v>كلية راس لفان للطوارئ والسلامة
Ras Laffan Emergency and Safety College</c:v>
                </c:pt>
                <c:pt idx="11">
                  <c:v>معهد جسور
Jossor Institute </c:v>
                </c:pt>
                <c:pt idx="12">
                  <c:v>كلية الدوحة </c:v>
                </c:pt>
                <c:pt idx="13">
                  <c:v>كلية الطيران</c:v>
                </c:pt>
              </c:strCache>
            </c:strRef>
          </c:cat>
          <c:val>
            <c:numRef>
              <c:f>'79'!$C$126:$C$139</c:f>
              <c:numCache>
                <c:formatCode>#,##0</c:formatCode>
                <c:ptCount val="14"/>
                <c:pt idx="0">
                  <c:v>965</c:v>
                </c:pt>
                <c:pt idx="1">
                  <c:v>567</c:v>
                </c:pt>
                <c:pt idx="2">
                  <c:v>176</c:v>
                </c:pt>
                <c:pt idx="3">
                  <c:v>86</c:v>
                </c:pt>
                <c:pt idx="4">
                  <c:v>300</c:v>
                </c:pt>
                <c:pt idx="5">
                  <c:v>308</c:v>
                </c:pt>
                <c:pt idx="6">
                  <c:v>4</c:v>
                </c:pt>
                <c:pt idx="7">
                  <c:v>19</c:v>
                </c:pt>
                <c:pt idx="8">
                  <c:v>16</c:v>
                </c:pt>
                <c:pt idx="9">
                  <c:v>848</c:v>
                </c:pt>
                <c:pt idx="10">
                  <c:v>18</c:v>
                </c:pt>
                <c:pt idx="11">
                  <c:v>20</c:v>
                </c:pt>
                <c:pt idx="12">
                  <c:v>161</c:v>
                </c:pt>
                <c:pt idx="13">
                  <c:v>32</c:v>
                </c:pt>
              </c:numCache>
            </c:numRef>
          </c:val>
          <c:extLst>
            <c:ext xmlns:c16="http://schemas.microsoft.com/office/drawing/2014/chart" uri="{C3380CC4-5D6E-409C-BE32-E72D297353CC}">
              <c16:uniqueId val="{00000001-3B10-43CF-B49B-AECCA8716D8A}"/>
            </c:ext>
          </c:extLst>
        </c:ser>
        <c:ser>
          <c:idx val="2"/>
          <c:order val="1"/>
          <c:tx>
            <c:strRef>
              <c:f>'79'!$D$125</c:f>
              <c:strCache>
                <c:ptCount val="1"/>
                <c:pt idx="0">
                  <c:v>غير قطريين
Non-Qataris</c:v>
                </c:pt>
              </c:strCache>
            </c:strRef>
          </c:tx>
          <c:spPr>
            <a:solidFill>
              <a:schemeClr val="bg1">
                <a:lumMod val="65000"/>
              </a:schemeClr>
            </a:solidFill>
            <a:scene3d>
              <a:camera prst="orthographicFront"/>
              <a:lightRig rig="threePt" dir="t">
                <a:rot lat="0" lon="0" rev="1200000"/>
              </a:lightRig>
            </a:scene3d>
            <a:sp3d/>
          </c:spPr>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'79'!$A$126:$A$139</c:f>
              <c:strCache>
                <c:ptCount val="14"/>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الطب
Medicine</c:v>
                </c:pt>
                <c:pt idx="9">
                  <c:v>كلية المجتمع
Community College </c:v>
                </c:pt>
                <c:pt idx="10">
                  <c:v>كلية راس لفان للطوارئ والسلامة
Ras Laffan Emergency and Safety College</c:v>
                </c:pt>
                <c:pt idx="11">
                  <c:v>معهد جسور
Jossor Institute </c:v>
                </c:pt>
                <c:pt idx="12">
                  <c:v>كلية الدوحة </c:v>
                </c:pt>
                <c:pt idx="13">
                  <c:v>كلية الطيران</c:v>
                </c:pt>
              </c:strCache>
            </c:strRef>
          </c:cat>
          <c:val>
            <c:numRef>
              <c:f>'79'!$D$126:$D$139</c:f>
              <c:numCache>
                <c:formatCode>#,##0</c:formatCode>
                <c:ptCount val="14"/>
                <c:pt idx="0">
                  <c:v>264</c:v>
                </c:pt>
                <c:pt idx="1">
                  <c:v>180</c:v>
                </c:pt>
                <c:pt idx="2">
                  <c:v>266</c:v>
                </c:pt>
                <c:pt idx="3">
                  <c:v>50</c:v>
                </c:pt>
                <c:pt idx="4">
                  <c:v>174</c:v>
                </c:pt>
                <c:pt idx="5">
                  <c:v>41</c:v>
                </c:pt>
                <c:pt idx="6">
                  <c:v>52</c:v>
                </c:pt>
                <c:pt idx="7">
                  <c:v>80</c:v>
                </c:pt>
                <c:pt idx="8">
                  <c:v>30</c:v>
                </c:pt>
                <c:pt idx="9">
                  <c:v>68</c:v>
                </c:pt>
                <c:pt idx="10">
                  <c:v>1</c:v>
                </c:pt>
                <c:pt idx="11">
                  <c:v>53</c:v>
                </c:pt>
                <c:pt idx="12">
                  <c:v>624</c:v>
                </c:pt>
                <c:pt idx="13">
                  <c:v>32</c:v>
                </c:pt>
              </c:numCache>
            </c:numRef>
          </c:val>
          <c:extLst>
            <c:ext xmlns:c16="http://schemas.microsoft.com/office/drawing/2014/chart" uri="{C3380CC4-5D6E-409C-BE32-E72D297353CC}">
              <c16:uniqueId val="{00000000-F0F6-4B51-A11B-7CBE87984E12}"/>
            </c:ext>
          </c:extLst>
        </c:ser>
        <c:dLbls>
          <c:showLegendKey val="0"/>
          <c:showVal val="1"/>
          <c:showCatName val="0"/>
          <c:showSerName val="0"/>
          <c:showPercent val="0"/>
          <c:showBubbleSize val="0"/>
        </c:dLbls>
        <c:gapWidth val="150"/>
        <c:axId val="147860864"/>
        <c:axId val="147879040"/>
      </c:barChart>
      <c:catAx>
        <c:axId val="14786086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800" b="1" i="0" u="none" strike="noStrike" baseline="0">
                <a:solidFill>
                  <a:srgbClr val="000000"/>
                </a:solidFill>
                <a:latin typeface="Arial"/>
                <a:ea typeface="Arial"/>
                <a:cs typeface="Arial"/>
              </a:defRPr>
            </a:pPr>
            <a:endParaRPr lang="en-US"/>
          </a:p>
        </c:txPr>
        <c:crossAx val="147879040"/>
        <c:crosses val="autoZero"/>
        <c:auto val="1"/>
        <c:lblAlgn val="ctr"/>
        <c:lblOffset val="100"/>
        <c:noMultiLvlLbl val="0"/>
      </c:catAx>
      <c:valAx>
        <c:axId val="147879040"/>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7860864"/>
        <c:crosses val="autoZero"/>
        <c:crossBetween val="between"/>
      </c:valAx>
    </c:plotArea>
    <c:legend>
      <c:legendPos val="r"/>
      <c:legendEntry>
        <c:idx val="0"/>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552591838044989"/>
          <c:h val="6.3673071008438498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2017/2018 - 2019/2020</a:t>
            </a:r>
          </a:p>
        </c:rich>
      </c:tx>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'88'!$D$28</c:f>
              <c:strCache>
                <c:ptCount val="1"/>
                <c:pt idx="0">
                  <c:v>ذكور
Males</c:v>
                </c:pt>
              </c:strCache>
            </c:strRef>
          </c:tx>
          <c:spPr>
            <a:scene3d>
              <a:camera prst="orthographicFront"/>
              <a:lightRig rig="threePt" dir="t">
                <a:rot lat="0" lon="0" rev="1200000"/>
              </a:lightRig>
            </a:scene3d>
            <a:sp3d/>
          </c:spPr>
          <c:invertIfNegative val="0"/>
          <c:dLbls>
            <c:spPr>
              <a:noFill/>
              <a:ln>
                <a:noFill/>
              </a:ln>
              <a:effectLst/>
            </c:spPr>
            <c:txPr>
              <a:bodyPr/>
              <a:lstStyle/>
              <a:p>
                <a:pPr>
                  <a:defRPr sz="1050" b="1" i="0" baseline="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2018/2019</c:v>
                  </c:pt>
                  <c:pt idx="2">
                    <c:v>2019/2020</c:v>
                  </c:pt>
                  <c:pt idx="4">
                    <c:v>2020/2021</c:v>
                  </c:pt>
                </c:lvl>
              </c:multiLvlStrCache>
            </c:multiLvlStrRef>
          </c:cat>
          <c:val>
            <c:numRef>
              <c:f>'88'!$D$29:$D$34</c:f>
              <c:numCache>
                <c:formatCode>0</c:formatCode>
                <c:ptCount val="6"/>
                <c:pt idx="0">
                  <c:v>318</c:v>
                </c:pt>
                <c:pt idx="1">
                  <c:v>165</c:v>
                </c:pt>
                <c:pt idx="2">
                  <c:v>130</c:v>
                </c:pt>
                <c:pt idx="3">
                  <c:v>168</c:v>
                </c:pt>
                <c:pt idx="4">
                  <c:v>115</c:v>
                </c:pt>
                <c:pt idx="5">
                  <c:v>138</c:v>
                </c:pt>
              </c:numCache>
            </c:numRef>
          </c:val>
          <c:extLst>
            <c:ext xmlns:c16="http://schemas.microsoft.com/office/drawing/2014/chart" uri="{C3380CC4-5D6E-409C-BE32-E72D297353CC}">
              <c16:uniqueId val="{00000000-EDC5-4EEF-B8E2-3FFAA3EAD274}"/>
            </c:ext>
          </c:extLst>
        </c:ser>
        <c:ser>
          <c:idx val="2"/>
          <c:order val="1"/>
          <c:tx>
            <c:strRef>
              <c:f>'88'!$E$28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spPr>
              <a:noFill/>
              <a:ln>
                <a:noFill/>
              </a:ln>
              <a:effectLst/>
            </c:spPr>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'88'!$B$29:$C$34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2018/2019</c:v>
                  </c:pt>
                  <c:pt idx="2">
                    <c:v>2019/2020</c:v>
                  </c:pt>
                  <c:pt idx="4">
                    <c:v>2020/2021</c:v>
                  </c:pt>
                </c:lvl>
              </c:multiLvlStrCache>
            </c:multiLvlStrRef>
          </c:cat>
          <c:val>
            <c:numRef>
              <c:f>'88'!$E$29:$E$34</c:f>
              <c:numCache>
                <c:formatCode>0</c:formatCode>
                <c:ptCount val="6"/>
                <c:pt idx="0">
                  <c:v>174</c:v>
                </c:pt>
                <c:pt idx="1">
                  <c:v>68</c:v>
                </c:pt>
                <c:pt idx="2">
                  <c:v>95</c:v>
                </c:pt>
                <c:pt idx="3">
                  <c:v>64</c:v>
                </c:pt>
                <c:pt idx="4">
                  <c:v>60</c:v>
                </c:pt>
                <c:pt idx="5">
                  <c:v>85</c:v>
                </c:pt>
              </c:numCache>
            </c:numRef>
          </c:val>
          <c:extLst>
            <c:ext xmlns:c16="http://schemas.microsoft.com/office/drawing/2014/chart" uri="{C3380CC4-5D6E-409C-BE32-E72D297353CC}">
              <c16:uniqueId val="{00000001-EDC5-4EEF-B8E2-3FFAA3EAD274}"/>
            </c:ext>
          </c:extLst>
        </c:ser>
        <c:dLbls>
          <c:showLegendKey val="0"/>
          <c:showVal val="0"/>
          <c:showCatName val="0"/>
          <c:showSerName val="0"/>
          <c:showPercent val="0"/>
          <c:showBubbleSize val="0"/>
        </c:dLbls>
        <c:gapWidth val="193"/>
        <c:axId val="156831744"/>
        <c:axId val="156833664"/>
      </c:barChart>
      <c:catAx>
        <c:axId val="156831744"/>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56833664"/>
        <c:crosses val="autoZero"/>
        <c:auto val="1"/>
        <c:lblAlgn val="ctr"/>
        <c:lblOffset val="100"/>
        <c:noMultiLvlLbl val="0"/>
      </c:catAx>
      <c:valAx>
        <c:axId val="156833664"/>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56831744"/>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0.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0.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D00-000000000000}">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a:extLst>
            <a:ext uri="{FF2B5EF4-FFF2-40B4-BE49-F238E27FC236}">
              <a16:creationId xmlns:a16="http://schemas.microsoft.com/office/drawing/2014/main" id="{00000000-0008-0000-0000-000003E80000}"/>
            </a:ext>
          </a:extLst>
        </xdr:cNvPr>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a:extLst>
            <a:ext uri="{FF2B5EF4-FFF2-40B4-BE49-F238E27FC236}">
              <a16:creationId xmlns:a16="http://schemas.microsoft.com/office/drawing/2014/main" id="{00000000-0008-0000-0000-0000E5E8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279194" cy="5715000"/>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4</xdr:row>
      <xdr:rowOff>38100</xdr:rowOff>
    </xdr:to>
    <xdr:pic>
      <xdr:nvPicPr>
        <xdr:cNvPr id="276850" name="Picture 2" descr="image006">
          <a:extLst>
            <a:ext uri="{FF2B5EF4-FFF2-40B4-BE49-F238E27FC236}">
              <a16:creationId xmlns:a16="http://schemas.microsoft.com/office/drawing/2014/main" id="{00000000-0008-0000-2800-000072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1" name="Picture 3" descr="image006">
          <a:extLst>
            <a:ext uri="{FF2B5EF4-FFF2-40B4-BE49-F238E27FC236}">
              <a16:creationId xmlns:a16="http://schemas.microsoft.com/office/drawing/2014/main" id="{00000000-0008-0000-2800-000073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38100</xdr:rowOff>
    </xdr:to>
    <xdr:pic>
      <xdr:nvPicPr>
        <xdr:cNvPr id="276852" name="Picture 29" descr="image006">
          <a:extLst>
            <a:ext uri="{FF2B5EF4-FFF2-40B4-BE49-F238E27FC236}">
              <a16:creationId xmlns:a16="http://schemas.microsoft.com/office/drawing/2014/main" id="{00000000-0008-0000-2800-000074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3" name="Picture 30" descr="image006">
          <a:extLst>
            <a:ext uri="{FF2B5EF4-FFF2-40B4-BE49-F238E27FC236}">
              <a16:creationId xmlns:a16="http://schemas.microsoft.com/office/drawing/2014/main" id="{00000000-0008-0000-2800-000075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a:extLst>
            <a:ext uri="{FF2B5EF4-FFF2-40B4-BE49-F238E27FC236}">
              <a16:creationId xmlns:a16="http://schemas.microsoft.com/office/drawing/2014/main" id="{00000000-0008-0000-2900-000069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a:extLst>
            <a:ext uri="{FF2B5EF4-FFF2-40B4-BE49-F238E27FC236}">
              <a16:creationId xmlns:a16="http://schemas.microsoft.com/office/drawing/2014/main" id="{00000000-0008-0000-2900-00006A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a:extLst>
            <a:ext uri="{FF2B5EF4-FFF2-40B4-BE49-F238E27FC236}">
              <a16:creationId xmlns:a16="http://schemas.microsoft.com/office/drawing/2014/main" id="{00000000-0008-0000-2900-00006B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a:extLst>
            <a:ext uri="{FF2B5EF4-FFF2-40B4-BE49-F238E27FC236}">
              <a16:creationId xmlns:a16="http://schemas.microsoft.com/office/drawing/2014/main" id="{00000000-0008-0000-2900-00006C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a16="http://schemas.microsoft.com/office/drawing/2014/main" id="{00000000-0008-0000-2B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a16="http://schemas.microsoft.com/office/drawing/2014/main" id="{00000000-0008-0000-2B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a16="http://schemas.microsoft.com/office/drawing/2014/main" id="{00000000-0008-0000-2B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a:extLst>
            <a:ext uri="{FF2B5EF4-FFF2-40B4-BE49-F238E27FC236}">
              <a16:creationId xmlns:a16="http://schemas.microsoft.com/office/drawing/2014/main" id="{00000000-0008-0000-2B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a:extLst>
            <a:ext uri="{FF2B5EF4-FFF2-40B4-BE49-F238E27FC236}">
              <a16:creationId xmlns:a16="http://schemas.microsoft.com/office/drawing/2014/main" id="{00000000-0008-0000-2B00-00000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a:extLst>
            <a:ext uri="{FF2B5EF4-FFF2-40B4-BE49-F238E27FC236}">
              <a16:creationId xmlns:a16="http://schemas.microsoft.com/office/drawing/2014/main" id="{00000000-0008-0000-2B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a16="http://schemas.microsoft.com/office/drawing/2014/main" id="{00000000-0008-0000-2C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a16="http://schemas.microsoft.com/office/drawing/2014/main" id="{00000000-0008-0000-2C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a16="http://schemas.microsoft.com/office/drawing/2014/main" id="{00000000-0008-0000-2C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a:extLst>
            <a:ext uri="{FF2B5EF4-FFF2-40B4-BE49-F238E27FC236}">
              <a16:creationId xmlns:a16="http://schemas.microsoft.com/office/drawing/2014/main" id="{00000000-0008-0000-2C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a:extLst>
            <a:ext uri="{FF2B5EF4-FFF2-40B4-BE49-F238E27FC236}">
              <a16:creationId xmlns:a16="http://schemas.microsoft.com/office/drawing/2014/main" id="{00000000-0008-0000-2C00-00000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9525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a:extLst>
            <a:ext uri="{FF2B5EF4-FFF2-40B4-BE49-F238E27FC236}">
              <a16:creationId xmlns:a16="http://schemas.microsoft.com/office/drawing/2014/main" id="{00000000-0008-0000-2C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279194" cy="6083710"/>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twoCellAnchor>
    <xdr:from>
      <xdr:col>4</xdr:col>
      <xdr:colOff>0</xdr:colOff>
      <xdr:row>12</xdr:row>
      <xdr:rowOff>266700</xdr:rowOff>
    </xdr:from>
    <xdr:to>
      <xdr:col>4</xdr:col>
      <xdr:colOff>0</xdr:colOff>
      <xdr:row>13</xdr:row>
      <xdr:rowOff>0</xdr:rowOff>
    </xdr:to>
    <xdr:sp macro="" textlink="">
      <xdr:nvSpPr>
        <xdr:cNvPr id="66561" name="Text Box 1">
          <a:extLst>
            <a:ext uri="{FF2B5EF4-FFF2-40B4-BE49-F238E27FC236}">
              <a16:creationId xmlns:a16="http://schemas.microsoft.com/office/drawing/2014/main" id="{00000000-0008-0000-1E00-000001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12</xdr:row>
      <xdr:rowOff>266700</xdr:rowOff>
    </xdr:from>
    <xdr:to>
      <xdr:col>4</xdr:col>
      <xdr:colOff>0</xdr:colOff>
      <xdr:row>13</xdr:row>
      <xdr:rowOff>0</xdr:rowOff>
    </xdr:to>
    <xdr:sp macro="" textlink="">
      <xdr:nvSpPr>
        <xdr:cNvPr id="66562" name="Text Box 2">
          <a:extLst>
            <a:ext uri="{FF2B5EF4-FFF2-40B4-BE49-F238E27FC236}">
              <a16:creationId xmlns:a16="http://schemas.microsoft.com/office/drawing/2014/main" id="{00000000-0008-0000-1E00-000002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66563" name="Text Box 3">
          <a:extLst>
            <a:ext uri="{FF2B5EF4-FFF2-40B4-BE49-F238E27FC236}">
              <a16:creationId xmlns:a16="http://schemas.microsoft.com/office/drawing/2014/main" id="{00000000-0008-0000-1E00-000003040100}"/>
            </a:ext>
          </a:extLst>
        </xdr:cNvPr>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12</xdr:row>
      <xdr:rowOff>257175</xdr:rowOff>
    </xdr:from>
    <xdr:to>
      <xdr:col>18</xdr:col>
      <xdr:colOff>0</xdr:colOff>
      <xdr:row>13</xdr:row>
      <xdr:rowOff>0</xdr:rowOff>
    </xdr:to>
    <xdr:sp macro="" textlink="">
      <xdr:nvSpPr>
        <xdr:cNvPr id="66564" name="Text Box 4">
          <a:extLst>
            <a:ext uri="{FF2B5EF4-FFF2-40B4-BE49-F238E27FC236}">
              <a16:creationId xmlns:a16="http://schemas.microsoft.com/office/drawing/2014/main" id="{00000000-0008-0000-1E00-000004040100}"/>
            </a:ext>
          </a:extLst>
        </xdr:cNvPr>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 name="Text Box 3">
          <a:extLst>
            <a:ext uri="{FF2B5EF4-FFF2-40B4-BE49-F238E27FC236}">
              <a16:creationId xmlns:a16="http://schemas.microsoft.com/office/drawing/2014/main" id="{00000000-0008-0000-1E00-000009000000}"/>
            </a:ext>
          </a:extLst>
        </xdr:cNvPr>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0" name="Text Box 4">
          <a:extLst>
            <a:ext uri="{FF2B5EF4-FFF2-40B4-BE49-F238E27FC236}">
              <a16:creationId xmlns:a16="http://schemas.microsoft.com/office/drawing/2014/main" id="{00000000-0008-0000-1E00-00000A000000}"/>
            </a:ext>
          </a:extLst>
        </xdr:cNvPr>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 name="Text Box 3">
          <a:extLst>
            <a:ext uri="{FF2B5EF4-FFF2-40B4-BE49-F238E27FC236}">
              <a16:creationId xmlns:a16="http://schemas.microsoft.com/office/drawing/2014/main" id="{00000000-0008-0000-1E00-00000B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 name="Text Box 4">
          <a:extLst>
            <a:ext uri="{FF2B5EF4-FFF2-40B4-BE49-F238E27FC236}">
              <a16:creationId xmlns:a16="http://schemas.microsoft.com/office/drawing/2014/main" id="{00000000-0008-0000-1E00-00000C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 name="Text Box 3">
          <a:extLst>
            <a:ext uri="{FF2B5EF4-FFF2-40B4-BE49-F238E27FC236}">
              <a16:creationId xmlns:a16="http://schemas.microsoft.com/office/drawing/2014/main" id="{00000000-0008-0000-1E00-00000D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4" name="Text Box 4">
          <a:extLst>
            <a:ext uri="{FF2B5EF4-FFF2-40B4-BE49-F238E27FC236}">
              <a16:creationId xmlns:a16="http://schemas.microsoft.com/office/drawing/2014/main" id="{00000000-0008-0000-1E00-00000E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23" name="Text Box 3">
          <a:extLst>
            <a:ext uri="{FF2B5EF4-FFF2-40B4-BE49-F238E27FC236}">
              <a16:creationId xmlns:a16="http://schemas.microsoft.com/office/drawing/2014/main" id="{00000000-0008-0000-1E00-000017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24" name="Text Box 4">
          <a:extLst>
            <a:ext uri="{FF2B5EF4-FFF2-40B4-BE49-F238E27FC236}">
              <a16:creationId xmlns:a16="http://schemas.microsoft.com/office/drawing/2014/main" id="{00000000-0008-0000-1E00-000018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5" name="Text Box 3">
          <a:extLst>
            <a:ext uri="{FF2B5EF4-FFF2-40B4-BE49-F238E27FC236}">
              <a16:creationId xmlns:a16="http://schemas.microsoft.com/office/drawing/2014/main" id="{00000000-0008-0000-1E00-000019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6" name="Text Box 4">
          <a:extLst>
            <a:ext uri="{FF2B5EF4-FFF2-40B4-BE49-F238E27FC236}">
              <a16:creationId xmlns:a16="http://schemas.microsoft.com/office/drawing/2014/main" id="{00000000-0008-0000-1E00-00001A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7" name="Text Box 3">
          <a:extLst>
            <a:ext uri="{FF2B5EF4-FFF2-40B4-BE49-F238E27FC236}">
              <a16:creationId xmlns:a16="http://schemas.microsoft.com/office/drawing/2014/main" id="{00000000-0008-0000-1E00-00001B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8" name="Text Box 4">
          <a:extLst>
            <a:ext uri="{FF2B5EF4-FFF2-40B4-BE49-F238E27FC236}">
              <a16:creationId xmlns:a16="http://schemas.microsoft.com/office/drawing/2014/main" id="{00000000-0008-0000-1E00-00001C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9" name="Text Box 3">
          <a:extLst>
            <a:ext uri="{FF2B5EF4-FFF2-40B4-BE49-F238E27FC236}">
              <a16:creationId xmlns:a16="http://schemas.microsoft.com/office/drawing/2014/main" id="{00000000-0008-0000-1E00-00001D000000}"/>
            </a:ext>
          </a:extLst>
        </xdr:cNvPr>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0" name="Text Box 4">
          <a:extLst>
            <a:ext uri="{FF2B5EF4-FFF2-40B4-BE49-F238E27FC236}">
              <a16:creationId xmlns:a16="http://schemas.microsoft.com/office/drawing/2014/main" id="{00000000-0008-0000-1E00-00001E000000}"/>
            </a:ext>
          </a:extLst>
        </xdr:cNvPr>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 name="Text Box 3">
          <a:extLst>
            <a:ext uri="{FF2B5EF4-FFF2-40B4-BE49-F238E27FC236}">
              <a16:creationId xmlns:a16="http://schemas.microsoft.com/office/drawing/2014/main" id="{00000000-0008-0000-1E00-00004D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78" name="Text Box 4">
          <a:extLst>
            <a:ext uri="{FF2B5EF4-FFF2-40B4-BE49-F238E27FC236}">
              <a16:creationId xmlns:a16="http://schemas.microsoft.com/office/drawing/2014/main" id="{00000000-0008-0000-1E00-00004E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9" name="Text Box 3">
          <a:extLst>
            <a:ext uri="{FF2B5EF4-FFF2-40B4-BE49-F238E27FC236}">
              <a16:creationId xmlns:a16="http://schemas.microsoft.com/office/drawing/2014/main" id="{00000000-0008-0000-1E00-00004F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0" name="Text Box 4">
          <a:extLst>
            <a:ext uri="{FF2B5EF4-FFF2-40B4-BE49-F238E27FC236}">
              <a16:creationId xmlns:a16="http://schemas.microsoft.com/office/drawing/2014/main" id="{00000000-0008-0000-1E00-000050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1" name="Text Box 3">
          <a:extLst>
            <a:ext uri="{FF2B5EF4-FFF2-40B4-BE49-F238E27FC236}">
              <a16:creationId xmlns:a16="http://schemas.microsoft.com/office/drawing/2014/main" id="{00000000-0008-0000-1E00-000051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2" name="Text Box 4">
          <a:extLst>
            <a:ext uri="{FF2B5EF4-FFF2-40B4-BE49-F238E27FC236}">
              <a16:creationId xmlns:a16="http://schemas.microsoft.com/office/drawing/2014/main" id="{00000000-0008-0000-1E00-000052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3" name="Text Box 3">
          <a:extLst>
            <a:ext uri="{FF2B5EF4-FFF2-40B4-BE49-F238E27FC236}">
              <a16:creationId xmlns:a16="http://schemas.microsoft.com/office/drawing/2014/main" id="{00000000-0008-0000-1E00-000053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 name="Text Box 4">
          <a:extLst>
            <a:ext uri="{FF2B5EF4-FFF2-40B4-BE49-F238E27FC236}">
              <a16:creationId xmlns:a16="http://schemas.microsoft.com/office/drawing/2014/main" id="{00000000-0008-0000-1E00-000054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5" name="Text Box 3">
          <a:extLst>
            <a:ext uri="{FF2B5EF4-FFF2-40B4-BE49-F238E27FC236}">
              <a16:creationId xmlns:a16="http://schemas.microsoft.com/office/drawing/2014/main" id="{00000000-0008-0000-1E00-00005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6" name="Text Box 4">
          <a:extLst>
            <a:ext uri="{FF2B5EF4-FFF2-40B4-BE49-F238E27FC236}">
              <a16:creationId xmlns:a16="http://schemas.microsoft.com/office/drawing/2014/main" id="{00000000-0008-0000-1E00-00005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 name="Text Box 3">
          <a:extLst>
            <a:ext uri="{FF2B5EF4-FFF2-40B4-BE49-F238E27FC236}">
              <a16:creationId xmlns:a16="http://schemas.microsoft.com/office/drawing/2014/main" id="{00000000-0008-0000-1E00-00005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 name="Text Box 4">
          <a:extLst>
            <a:ext uri="{FF2B5EF4-FFF2-40B4-BE49-F238E27FC236}">
              <a16:creationId xmlns:a16="http://schemas.microsoft.com/office/drawing/2014/main" id="{00000000-0008-0000-1E00-00005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9" name="Text Box 3">
          <a:extLst>
            <a:ext uri="{FF2B5EF4-FFF2-40B4-BE49-F238E27FC236}">
              <a16:creationId xmlns:a16="http://schemas.microsoft.com/office/drawing/2014/main" id="{00000000-0008-0000-1E00-00005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 name="Text Box 4">
          <a:extLst>
            <a:ext uri="{FF2B5EF4-FFF2-40B4-BE49-F238E27FC236}">
              <a16:creationId xmlns:a16="http://schemas.microsoft.com/office/drawing/2014/main" id="{00000000-0008-0000-1E00-00005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 name="Text Box 3">
          <a:extLst>
            <a:ext uri="{FF2B5EF4-FFF2-40B4-BE49-F238E27FC236}">
              <a16:creationId xmlns:a16="http://schemas.microsoft.com/office/drawing/2014/main" id="{00000000-0008-0000-1E00-00005B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 name="Text Box 4">
          <a:extLst>
            <a:ext uri="{FF2B5EF4-FFF2-40B4-BE49-F238E27FC236}">
              <a16:creationId xmlns:a16="http://schemas.microsoft.com/office/drawing/2014/main" id="{00000000-0008-0000-1E00-00005C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7" name="Text Box 3">
          <a:extLst>
            <a:ext uri="{FF2B5EF4-FFF2-40B4-BE49-F238E27FC236}">
              <a16:creationId xmlns:a16="http://schemas.microsoft.com/office/drawing/2014/main" id="{00000000-0008-0000-1E00-000043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8" name="Text Box 4">
          <a:extLst>
            <a:ext uri="{FF2B5EF4-FFF2-40B4-BE49-F238E27FC236}">
              <a16:creationId xmlns:a16="http://schemas.microsoft.com/office/drawing/2014/main" id="{00000000-0008-0000-1E00-000044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9" name="Text Box 3">
          <a:extLst>
            <a:ext uri="{FF2B5EF4-FFF2-40B4-BE49-F238E27FC236}">
              <a16:creationId xmlns:a16="http://schemas.microsoft.com/office/drawing/2014/main" id="{00000000-0008-0000-1E00-00004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 name="Text Box 4">
          <a:extLst>
            <a:ext uri="{FF2B5EF4-FFF2-40B4-BE49-F238E27FC236}">
              <a16:creationId xmlns:a16="http://schemas.microsoft.com/office/drawing/2014/main" id="{00000000-0008-0000-1E00-00004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1" name="Text Box 3">
          <a:extLst>
            <a:ext uri="{FF2B5EF4-FFF2-40B4-BE49-F238E27FC236}">
              <a16:creationId xmlns:a16="http://schemas.microsoft.com/office/drawing/2014/main" id="{00000000-0008-0000-1E00-000047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2" name="Text Box 4">
          <a:extLst>
            <a:ext uri="{FF2B5EF4-FFF2-40B4-BE49-F238E27FC236}">
              <a16:creationId xmlns:a16="http://schemas.microsoft.com/office/drawing/2014/main" id="{00000000-0008-0000-1E00-000048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 name="Text Box 3">
          <a:extLst>
            <a:ext uri="{FF2B5EF4-FFF2-40B4-BE49-F238E27FC236}">
              <a16:creationId xmlns:a16="http://schemas.microsoft.com/office/drawing/2014/main" id="{00000000-0008-0000-1E00-00004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 name="Text Box 4">
          <a:extLst>
            <a:ext uri="{FF2B5EF4-FFF2-40B4-BE49-F238E27FC236}">
              <a16:creationId xmlns:a16="http://schemas.microsoft.com/office/drawing/2014/main" id="{00000000-0008-0000-1E00-00004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5" name="Text Box 3">
          <a:extLst>
            <a:ext uri="{FF2B5EF4-FFF2-40B4-BE49-F238E27FC236}">
              <a16:creationId xmlns:a16="http://schemas.microsoft.com/office/drawing/2014/main" id="{00000000-0008-0000-1E00-00004B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6" name="Text Box 4">
          <a:extLst>
            <a:ext uri="{FF2B5EF4-FFF2-40B4-BE49-F238E27FC236}">
              <a16:creationId xmlns:a16="http://schemas.microsoft.com/office/drawing/2014/main" id="{00000000-0008-0000-1E00-00004C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 name="Text Box 3">
          <a:extLst>
            <a:ext uri="{FF2B5EF4-FFF2-40B4-BE49-F238E27FC236}">
              <a16:creationId xmlns:a16="http://schemas.microsoft.com/office/drawing/2014/main" id="{00000000-0008-0000-1E00-00005D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 name="Text Box 4">
          <a:extLst>
            <a:ext uri="{FF2B5EF4-FFF2-40B4-BE49-F238E27FC236}">
              <a16:creationId xmlns:a16="http://schemas.microsoft.com/office/drawing/2014/main" id="{00000000-0008-0000-1E00-00005E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 name="Text Box 3">
          <a:extLst>
            <a:ext uri="{FF2B5EF4-FFF2-40B4-BE49-F238E27FC236}">
              <a16:creationId xmlns:a16="http://schemas.microsoft.com/office/drawing/2014/main" id="{00000000-0008-0000-1E00-00005F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6" name="Text Box 4">
          <a:extLst>
            <a:ext uri="{FF2B5EF4-FFF2-40B4-BE49-F238E27FC236}">
              <a16:creationId xmlns:a16="http://schemas.microsoft.com/office/drawing/2014/main" id="{00000000-0008-0000-1E00-000060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 name="Text Box 3">
          <a:extLst>
            <a:ext uri="{FF2B5EF4-FFF2-40B4-BE49-F238E27FC236}">
              <a16:creationId xmlns:a16="http://schemas.microsoft.com/office/drawing/2014/main" id="{00000000-0008-0000-1E00-000061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 name="Text Box 4">
          <a:extLst>
            <a:ext uri="{FF2B5EF4-FFF2-40B4-BE49-F238E27FC236}">
              <a16:creationId xmlns:a16="http://schemas.microsoft.com/office/drawing/2014/main" id="{00000000-0008-0000-1E00-000062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 name="Text Box 3">
          <a:extLst>
            <a:ext uri="{FF2B5EF4-FFF2-40B4-BE49-F238E27FC236}">
              <a16:creationId xmlns:a16="http://schemas.microsoft.com/office/drawing/2014/main" id="{00000000-0008-0000-1E00-000063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 name="Text Box 4">
          <a:extLst>
            <a:ext uri="{FF2B5EF4-FFF2-40B4-BE49-F238E27FC236}">
              <a16:creationId xmlns:a16="http://schemas.microsoft.com/office/drawing/2014/main" id="{00000000-0008-0000-1E00-000064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 name="Text Box 3">
          <a:extLst>
            <a:ext uri="{FF2B5EF4-FFF2-40B4-BE49-F238E27FC236}">
              <a16:creationId xmlns:a16="http://schemas.microsoft.com/office/drawing/2014/main" id="{00000000-0008-0000-1E00-000065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 name="Text Box 4">
          <a:extLst>
            <a:ext uri="{FF2B5EF4-FFF2-40B4-BE49-F238E27FC236}">
              <a16:creationId xmlns:a16="http://schemas.microsoft.com/office/drawing/2014/main" id="{00000000-0008-0000-1E00-000066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 name="Text Box 3">
          <a:extLst>
            <a:ext uri="{FF2B5EF4-FFF2-40B4-BE49-F238E27FC236}">
              <a16:creationId xmlns:a16="http://schemas.microsoft.com/office/drawing/2014/main" id="{00000000-0008-0000-1E00-00006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 name="Text Box 4">
          <a:extLst>
            <a:ext uri="{FF2B5EF4-FFF2-40B4-BE49-F238E27FC236}">
              <a16:creationId xmlns:a16="http://schemas.microsoft.com/office/drawing/2014/main" id="{00000000-0008-0000-1E00-00006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 name="Text Box 3">
          <a:extLst>
            <a:ext uri="{FF2B5EF4-FFF2-40B4-BE49-F238E27FC236}">
              <a16:creationId xmlns:a16="http://schemas.microsoft.com/office/drawing/2014/main" id="{00000000-0008-0000-1E00-000069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 name="Text Box 4">
          <a:extLst>
            <a:ext uri="{FF2B5EF4-FFF2-40B4-BE49-F238E27FC236}">
              <a16:creationId xmlns:a16="http://schemas.microsoft.com/office/drawing/2014/main" id="{00000000-0008-0000-1E00-00006A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 name="Text Box 3">
          <a:extLst>
            <a:ext uri="{FF2B5EF4-FFF2-40B4-BE49-F238E27FC236}">
              <a16:creationId xmlns:a16="http://schemas.microsoft.com/office/drawing/2014/main" id="{00000000-0008-0000-1E00-00006B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 name="Text Box 4">
          <a:extLst>
            <a:ext uri="{FF2B5EF4-FFF2-40B4-BE49-F238E27FC236}">
              <a16:creationId xmlns:a16="http://schemas.microsoft.com/office/drawing/2014/main" id="{00000000-0008-0000-1E00-00006C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 name="Text Box 3">
          <a:extLst>
            <a:ext uri="{FF2B5EF4-FFF2-40B4-BE49-F238E27FC236}">
              <a16:creationId xmlns:a16="http://schemas.microsoft.com/office/drawing/2014/main" id="{00000000-0008-0000-1E00-00006D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 name="Text Box 4">
          <a:extLst>
            <a:ext uri="{FF2B5EF4-FFF2-40B4-BE49-F238E27FC236}">
              <a16:creationId xmlns:a16="http://schemas.microsoft.com/office/drawing/2014/main" id="{00000000-0008-0000-1E00-00006E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 name="Text Box 3">
          <a:extLst>
            <a:ext uri="{FF2B5EF4-FFF2-40B4-BE49-F238E27FC236}">
              <a16:creationId xmlns:a16="http://schemas.microsoft.com/office/drawing/2014/main" id="{00000000-0008-0000-1E00-00006F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 name="Text Box 4">
          <a:extLst>
            <a:ext uri="{FF2B5EF4-FFF2-40B4-BE49-F238E27FC236}">
              <a16:creationId xmlns:a16="http://schemas.microsoft.com/office/drawing/2014/main" id="{00000000-0008-0000-1E00-000070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65" name="Text Box 3">
          <a:extLst>
            <a:ext uri="{FF2B5EF4-FFF2-40B4-BE49-F238E27FC236}">
              <a16:creationId xmlns:a16="http://schemas.microsoft.com/office/drawing/2014/main" id="{00000000-0008-0000-1E00-0000A5000000}"/>
            </a:ext>
          </a:extLst>
        </xdr:cNvPr>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66" name="Text Box 4">
          <a:extLst>
            <a:ext uri="{FF2B5EF4-FFF2-40B4-BE49-F238E27FC236}">
              <a16:creationId xmlns:a16="http://schemas.microsoft.com/office/drawing/2014/main" id="{00000000-0008-0000-1E00-0000A6000000}"/>
            </a:ext>
          </a:extLst>
        </xdr:cNvPr>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7" name="Text Box 3">
          <a:extLst>
            <a:ext uri="{FF2B5EF4-FFF2-40B4-BE49-F238E27FC236}">
              <a16:creationId xmlns:a16="http://schemas.microsoft.com/office/drawing/2014/main" id="{00000000-0008-0000-1E00-0000A7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68" name="Text Box 4">
          <a:extLst>
            <a:ext uri="{FF2B5EF4-FFF2-40B4-BE49-F238E27FC236}">
              <a16:creationId xmlns:a16="http://schemas.microsoft.com/office/drawing/2014/main" id="{00000000-0008-0000-1E00-0000A8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9" name="Text Box 3">
          <a:extLst>
            <a:ext uri="{FF2B5EF4-FFF2-40B4-BE49-F238E27FC236}">
              <a16:creationId xmlns:a16="http://schemas.microsoft.com/office/drawing/2014/main" id="{00000000-0008-0000-1E00-0000A9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0" name="Text Box 4">
          <a:extLst>
            <a:ext uri="{FF2B5EF4-FFF2-40B4-BE49-F238E27FC236}">
              <a16:creationId xmlns:a16="http://schemas.microsoft.com/office/drawing/2014/main" id="{00000000-0008-0000-1E00-0000AA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1" name="Text Box 3">
          <a:extLst>
            <a:ext uri="{FF2B5EF4-FFF2-40B4-BE49-F238E27FC236}">
              <a16:creationId xmlns:a16="http://schemas.microsoft.com/office/drawing/2014/main" id="{00000000-0008-0000-1E00-0000AB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2" name="Text Box 4">
          <a:extLst>
            <a:ext uri="{FF2B5EF4-FFF2-40B4-BE49-F238E27FC236}">
              <a16:creationId xmlns:a16="http://schemas.microsoft.com/office/drawing/2014/main" id="{00000000-0008-0000-1E00-0000AC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73" name="Text Box 3">
          <a:extLst>
            <a:ext uri="{FF2B5EF4-FFF2-40B4-BE49-F238E27FC236}">
              <a16:creationId xmlns:a16="http://schemas.microsoft.com/office/drawing/2014/main" id="{00000000-0008-0000-1E00-0000AD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4" name="Text Box 4">
          <a:extLst>
            <a:ext uri="{FF2B5EF4-FFF2-40B4-BE49-F238E27FC236}">
              <a16:creationId xmlns:a16="http://schemas.microsoft.com/office/drawing/2014/main" id="{00000000-0008-0000-1E00-0000AE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5" name="Text Box 3">
          <a:extLst>
            <a:ext uri="{FF2B5EF4-FFF2-40B4-BE49-F238E27FC236}">
              <a16:creationId xmlns:a16="http://schemas.microsoft.com/office/drawing/2014/main" id="{00000000-0008-0000-1E00-0000AF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6" name="Text Box 4">
          <a:extLst>
            <a:ext uri="{FF2B5EF4-FFF2-40B4-BE49-F238E27FC236}">
              <a16:creationId xmlns:a16="http://schemas.microsoft.com/office/drawing/2014/main" id="{00000000-0008-0000-1E00-0000B0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7" name="Text Box 3">
          <a:extLst>
            <a:ext uri="{FF2B5EF4-FFF2-40B4-BE49-F238E27FC236}">
              <a16:creationId xmlns:a16="http://schemas.microsoft.com/office/drawing/2014/main" id="{00000000-0008-0000-1E00-0000B1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8" name="Text Box 4">
          <a:extLst>
            <a:ext uri="{FF2B5EF4-FFF2-40B4-BE49-F238E27FC236}">
              <a16:creationId xmlns:a16="http://schemas.microsoft.com/office/drawing/2014/main" id="{00000000-0008-0000-1E00-0000B2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 name="Text Box 3">
          <a:extLst>
            <a:ext uri="{FF2B5EF4-FFF2-40B4-BE49-F238E27FC236}">
              <a16:creationId xmlns:a16="http://schemas.microsoft.com/office/drawing/2014/main" id="{00000000-0008-0000-1E00-0000B3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 name="Text Box 4">
          <a:extLst>
            <a:ext uri="{FF2B5EF4-FFF2-40B4-BE49-F238E27FC236}">
              <a16:creationId xmlns:a16="http://schemas.microsoft.com/office/drawing/2014/main" id="{00000000-0008-0000-1E00-0000B4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81" name="Text Box 3">
          <a:extLst>
            <a:ext uri="{FF2B5EF4-FFF2-40B4-BE49-F238E27FC236}">
              <a16:creationId xmlns:a16="http://schemas.microsoft.com/office/drawing/2014/main" id="{00000000-0008-0000-1E00-0000B5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82" name="Text Box 4">
          <a:extLst>
            <a:ext uri="{FF2B5EF4-FFF2-40B4-BE49-F238E27FC236}">
              <a16:creationId xmlns:a16="http://schemas.microsoft.com/office/drawing/2014/main" id="{00000000-0008-0000-1E00-0000B6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3" name="Text Box 3">
          <a:extLst>
            <a:ext uri="{FF2B5EF4-FFF2-40B4-BE49-F238E27FC236}">
              <a16:creationId xmlns:a16="http://schemas.microsoft.com/office/drawing/2014/main" id="{00000000-0008-0000-1E00-0000B7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4" name="Text Box 4">
          <a:extLst>
            <a:ext uri="{FF2B5EF4-FFF2-40B4-BE49-F238E27FC236}">
              <a16:creationId xmlns:a16="http://schemas.microsoft.com/office/drawing/2014/main" id="{00000000-0008-0000-1E00-0000B8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5" name="Text Box 3">
          <a:extLst>
            <a:ext uri="{FF2B5EF4-FFF2-40B4-BE49-F238E27FC236}">
              <a16:creationId xmlns:a16="http://schemas.microsoft.com/office/drawing/2014/main" id="{00000000-0008-0000-1E00-0000B9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6" name="Text Box 4">
          <a:extLst>
            <a:ext uri="{FF2B5EF4-FFF2-40B4-BE49-F238E27FC236}">
              <a16:creationId xmlns:a16="http://schemas.microsoft.com/office/drawing/2014/main" id="{00000000-0008-0000-1E00-0000BA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7" name="Text Box 3">
          <a:extLst>
            <a:ext uri="{FF2B5EF4-FFF2-40B4-BE49-F238E27FC236}">
              <a16:creationId xmlns:a16="http://schemas.microsoft.com/office/drawing/2014/main" id="{00000000-0008-0000-1E00-0000BB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8" name="Text Box 4">
          <a:extLst>
            <a:ext uri="{FF2B5EF4-FFF2-40B4-BE49-F238E27FC236}">
              <a16:creationId xmlns:a16="http://schemas.microsoft.com/office/drawing/2014/main" id="{00000000-0008-0000-1E00-0000BC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9" name="Text Box 3">
          <a:extLst>
            <a:ext uri="{FF2B5EF4-FFF2-40B4-BE49-F238E27FC236}">
              <a16:creationId xmlns:a16="http://schemas.microsoft.com/office/drawing/2014/main" id="{00000000-0008-0000-1E00-0000BD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0" name="Text Box 4">
          <a:extLst>
            <a:ext uri="{FF2B5EF4-FFF2-40B4-BE49-F238E27FC236}">
              <a16:creationId xmlns:a16="http://schemas.microsoft.com/office/drawing/2014/main" id="{00000000-0008-0000-1E00-0000BE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1" name="Text Box 3">
          <a:extLst>
            <a:ext uri="{FF2B5EF4-FFF2-40B4-BE49-F238E27FC236}">
              <a16:creationId xmlns:a16="http://schemas.microsoft.com/office/drawing/2014/main" id="{00000000-0008-0000-1E00-0000BF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2" name="Text Box 4">
          <a:extLst>
            <a:ext uri="{FF2B5EF4-FFF2-40B4-BE49-F238E27FC236}">
              <a16:creationId xmlns:a16="http://schemas.microsoft.com/office/drawing/2014/main" id="{00000000-0008-0000-1E00-0000C0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3" name="Text Box 3">
          <a:extLst>
            <a:ext uri="{FF2B5EF4-FFF2-40B4-BE49-F238E27FC236}">
              <a16:creationId xmlns:a16="http://schemas.microsoft.com/office/drawing/2014/main" id="{00000000-0008-0000-1E00-0000C1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4" name="Text Box 4">
          <a:extLst>
            <a:ext uri="{FF2B5EF4-FFF2-40B4-BE49-F238E27FC236}">
              <a16:creationId xmlns:a16="http://schemas.microsoft.com/office/drawing/2014/main" id="{00000000-0008-0000-1E00-0000C2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95" name="Text Box 3">
          <a:extLst>
            <a:ext uri="{FF2B5EF4-FFF2-40B4-BE49-F238E27FC236}">
              <a16:creationId xmlns:a16="http://schemas.microsoft.com/office/drawing/2014/main" id="{00000000-0008-0000-1E00-0000C3000000}"/>
            </a:ext>
          </a:extLst>
        </xdr:cNvPr>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96" name="Text Box 4">
          <a:extLst>
            <a:ext uri="{FF2B5EF4-FFF2-40B4-BE49-F238E27FC236}">
              <a16:creationId xmlns:a16="http://schemas.microsoft.com/office/drawing/2014/main" id="{00000000-0008-0000-1E00-0000C4000000}"/>
            </a:ext>
          </a:extLst>
        </xdr:cNvPr>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7" name="Text Box 3">
          <a:extLst>
            <a:ext uri="{FF2B5EF4-FFF2-40B4-BE49-F238E27FC236}">
              <a16:creationId xmlns:a16="http://schemas.microsoft.com/office/drawing/2014/main" id="{00000000-0008-0000-1E00-0000C5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8" name="Text Box 4">
          <a:extLst>
            <a:ext uri="{FF2B5EF4-FFF2-40B4-BE49-F238E27FC236}">
              <a16:creationId xmlns:a16="http://schemas.microsoft.com/office/drawing/2014/main" id="{00000000-0008-0000-1E00-0000C6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9" name="Text Box 3">
          <a:extLst>
            <a:ext uri="{FF2B5EF4-FFF2-40B4-BE49-F238E27FC236}">
              <a16:creationId xmlns:a16="http://schemas.microsoft.com/office/drawing/2014/main" id="{00000000-0008-0000-1E00-0000C7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0" name="Text Box 4">
          <a:extLst>
            <a:ext uri="{FF2B5EF4-FFF2-40B4-BE49-F238E27FC236}">
              <a16:creationId xmlns:a16="http://schemas.microsoft.com/office/drawing/2014/main" id="{00000000-0008-0000-1E00-0000C8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1" name="Text Box 3">
          <a:extLst>
            <a:ext uri="{FF2B5EF4-FFF2-40B4-BE49-F238E27FC236}">
              <a16:creationId xmlns:a16="http://schemas.microsoft.com/office/drawing/2014/main" id="{00000000-0008-0000-1E00-0000C9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2" name="Text Box 4">
          <a:extLst>
            <a:ext uri="{FF2B5EF4-FFF2-40B4-BE49-F238E27FC236}">
              <a16:creationId xmlns:a16="http://schemas.microsoft.com/office/drawing/2014/main" id="{00000000-0008-0000-1E00-0000CA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3" name="Text Box 3">
          <a:extLst>
            <a:ext uri="{FF2B5EF4-FFF2-40B4-BE49-F238E27FC236}">
              <a16:creationId xmlns:a16="http://schemas.microsoft.com/office/drawing/2014/main" id="{00000000-0008-0000-1E00-0000CB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4" name="Text Box 4">
          <a:extLst>
            <a:ext uri="{FF2B5EF4-FFF2-40B4-BE49-F238E27FC236}">
              <a16:creationId xmlns:a16="http://schemas.microsoft.com/office/drawing/2014/main" id="{00000000-0008-0000-1E00-0000CC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5" name="Text Box 3">
          <a:extLst>
            <a:ext uri="{FF2B5EF4-FFF2-40B4-BE49-F238E27FC236}">
              <a16:creationId xmlns:a16="http://schemas.microsoft.com/office/drawing/2014/main" id="{00000000-0008-0000-1E00-0000CD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6" name="Text Box 4">
          <a:extLst>
            <a:ext uri="{FF2B5EF4-FFF2-40B4-BE49-F238E27FC236}">
              <a16:creationId xmlns:a16="http://schemas.microsoft.com/office/drawing/2014/main" id="{00000000-0008-0000-1E00-0000CE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7" name="Text Box 3">
          <a:extLst>
            <a:ext uri="{FF2B5EF4-FFF2-40B4-BE49-F238E27FC236}">
              <a16:creationId xmlns:a16="http://schemas.microsoft.com/office/drawing/2014/main" id="{00000000-0008-0000-1E00-0000CF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8" name="Text Box 4">
          <a:extLst>
            <a:ext uri="{FF2B5EF4-FFF2-40B4-BE49-F238E27FC236}">
              <a16:creationId xmlns:a16="http://schemas.microsoft.com/office/drawing/2014/main" id="{00000000-0008-0000-1E00-0000D0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9" name="Text Box 3">
          <a:extLst>
            <a:ext uri="{FF2B5EF4-FFF2-40B4-BE49-F238E27FC236}">
              <a16:creationId xmlns:a16="http://schemas.microsoft.com/office/drawing/2014/main" id="{00000000-0008-0000-1E00-0000D1000000}"/>
            </a:ext>
          </a:extLst>
        </xdr:cNvPr>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10" name="Text Box 4">
          <a:extLst>
            <a:ext uri="{FF2B5EF4-FFF2-40B4-BE49-F238E27FC236}">
              <a16:creationId xmlns:a16="http://schemas.microsoft.com/office/drawing/2014/main" id="{00000000-0008-0000-1E00-0000D2000000}"/>
            </a:ext>
          </a:extLst>
        </xdr:cNvPr>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1" name="Text Box 3">
          <a:extLst>
            <a:ext uri="{FF2B5EF4-FFF2-40B4-BE49-F238E27FC236}">
              <a16:creationId xmlns:a16="http://schemas.microsoft.com/office/drawing/2014/main" id="{00000000-0008-0000-1E00-0000D3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2" name="Text Box 4">
          <a:extLst>
            <a:ext uri="{FF2B5EF4-FFF2-40B4-BE49-F238E27FC236}">
              <a16:creationId xmlns:a16="http://schemas.microsoft.com/office/drawing/2014/main" id="{00000000-0008-0000-1E00-0000D4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3" name="Text Box 3">
          <a:extLst>
            <a:ext uri="{FF2B5EF4-FFF2-40B4-BE49-F238E27FC236}">
              <a16:creationId xmlns:a16="http://schemas.microsoft.com/office/drawing/2014/main" id="{00000000-0008-0000-1E00-0000D5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4" name="Text Box 4">
          <a:extLst>
            <a:ext uri="{FF2B5EF4-FFF2-40B4-BE49-F238E27FC236}">
              <a16:creationId xmlns:a16="http://schemas.microsoft.com/office/drawing/2014/main" id="{00000000-0008-0000-1E00-0000D6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5" name="Text Box 3">
          <a:extLst>
            <a:ext uri="{FF2B5EF4-FFF2-40B4-BE49-F238E27FC236}">
              <a16:creationId xmlns:a16="http://schemas.microsoft.com/office/drawing/2014/main" id="{00000000-0008-0000-1E00-0000D7000000}"/>
            </a:ext>
          </a:extLst>
        </xdr:cNvPr>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6" name="Text Box 4">
          <a:extLst>
            <a:ext uri="{FF2B5EF4-FFF2-40B4-BE49-F238E27FC236}">
              <a16:creationId xmlns:a16="http://schemas.microsoft.com/office/drawing/2014/main" id="{00000000-0008-0000-1E00-0000D8000000}"/>
            </a:ext>
          </a:extLst>
        </xdr:cNvPr>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9" name="Text Box 3">
          <a:extLst>
            <a:ext uri="{FF2B5EF4-FFF2-40B4-BE49-F238E27FC236}">
              <a16:creationId xmlns:a16="http://schemas.microsoft.com/office/drawing/2014/main" id="{00000000-0008-0000-1E00-000077000000}"/>
            </a:ext>
          </a:extLst>
        </xdr:cNvPr>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0" name="Text Box 4">
          <a:extLst>
            <a:ext uri="{FF2B5EF4-FFF2-40B4-BE49-F238E27FC236}">
              <a16:creationId xmlns:a16="http://schemas.microsoft.com/office/drawing/2014/main" id="{00000000-0008-0000-1E00-000078000000}"/>
            </a:ext>
          </a:extLst>
        </xdr:cNvPr>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1" name="Text Box 3">
          <a:extLst>
            <a:ext uri="{FF2B5EF4-FFF2-40B4-BE49-F238E27FC236}">
              <a16:creationId xmlns:a16="http://schemas.microsoft.com/office/drawing/2014/main" id="{00000000-0008-0000-1E00-000079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2" name="Text Box 4">
          <a:extLst>
            <a:ext uri="{FF2B5EF4-FFF2-40B4-BE49-F238E27FC236}">
              <a16:creationId xmlns:a16="http://schemas.microsoft.com/office/drawing/2014/main" id="{00000000-0008-0000-1E00-00007A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 name="Text Box 3">
          <a:extLst>
            <a:ext uri="{FF2B5EF4-FFF2-40B4-BE49-F238E27FC236}">
              <a16:creationId xmlns:a16="http://schemas.microsoft.com/office/drawing/2014/main" id="{00000000-0008-0000-1E00-00007B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4" name="Text Box 4">
          <a:extLst>
            <a:ext uri="{FF2B5EF4-FFF2-40B4-BE49-F238E27FC236}">
              <a16:creationId xmlns:a16="http://schemas.microsoft.com/office/drawing/2014/main" id="{00000000-0008-0000-1E00-00007C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 name="Text Box 3">
          <a:extLst>
            <a:ext uri="{FF2B5EF4-FFF2-40B4-BE49-F238E27FC236}">
              <a16:creationId xmlns:a16="http://schemas.microsoft.com/office/drawing/2014/main" id="{00000000-0008-0000-1E00-00007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 name="Text Box 4">
          <a:extLst>
            <a:ext uri="{FF2B5EF4-FFF2-40B4-BE49-F238E27FC236}">
              <a16:creationId xmlns:a16="http://schemas.microsoft.com/office/drawing/2014/main" id="{00000000-0008-0000-1E00-00007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7" name="Text Box 3">
          <a:extLst>
            <a:ext uri="{FF2B5EF4-FFF2-40B4-BE49-F238E27FC236}">
              <a16:creationId xmlns:a16="http://schemas.microsoft.com/office/drawing/2014/main" id="{00000000-0008-0000-1E00-00007F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8" name="Text Box 4">
          <a:extLst>
            <a:ext uri="{FF2B5EF4-FFF2-40B4-BE49-F238E27FC236}">
              <a16:creationId xmlns:a16="http://schemas.microsoft.com/office/drawing/2014/main" id="{00000000-0008-0000-1E00-000080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 name="Text Box 3">
          <a:extLst>
            <a:ext uri="{FF2B5EF4-FFF2-40B4-BE49-F238E27FC236}">
              <a16:creationId xmlns:a16="http://schemas.microsoft.com/office/drawing/2014/main" id="{00000000-0008-0000-1E00-000081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0" name="Text Box 4">
          <a:extLst>
            <a:ext uri="{FF2B5EF4-FFF2-40B4-BE49-F238E27FC236}">
              <a16:creationId xmlns:a16="http://schemas.microsoft.com/office/drawing/2014/main" id="{00000000-0008-0000-1E00-000082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 name="Text Box 3">
          <a:extLst>
            <a:ext uri="{FF2B5EF4-FFF2-40B4-BE49-F238E27FC236}">
              <a16:creationId xmlns:a16="http://schemas.microsoft.com/office/drawing/2014/main" id="{00000000-0008-0000-1E00-00008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2" name="Text Box 4">
          <a:extLst>
            <a:ext uri="{FF2B5EF4-FFF2-40B4-BE49-F238E27FC236}">
              <a16:creationId xmlns:a16="http://schemas.microsoft.com/office/drawing/2014/main" id="{00000000-0008-0000-1E00-00008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 name="Text Box 3">
          <a:extLst>
            <a:ext uri="{FF2B5EF4-FFF2-40B4-BE49-F238E27FC236}">
              <a16:creationId xmlns:a16="http://schemas.microsoft.com/office/drawing/2014/main" id="{00000000-0008-0000-1E00-000085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4" name="Text Box 4">
          <a:extLst>
            <a:ext uri="{FF2B5EF4-FFF2-40B4-BE49-F238E27FC236}">
              <a16:creationId xmlns:a16="http://schemas.microsoft.com/office/drawing/2014/main" id="{00000000-0008-0000-1E00-000086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5" name="Text Box 3">
          <a:extLst>
            <a:ext uri="{FF2B5EF4-FFF2-40B4-BE49-F238E27FC236}">
              <a16:creationId xmlns:a16="http://schemas.microsoft.com/office/drawing/2014/main" id="{00000000-0008-0000-1E00-000087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6" name="Text Box 4">
          <a:extLst>
            <a:ext uri="{FF2B5EF4-FFF2-40B4-BE49-F238E27FC236}">
              <a16:creationId xmlns:a16="http://schemas.microsoft.com/office/drawing/2014/main" id="{00000000-0008-0000-1E00-000088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7" name="Text Box 3">
          <a:extLst>
            <a:ext uri="{FF2B5EF4-FFF2-40B4-BE49-F238E27FC236}">
              <a16:creationId xmlns:a16="http://schemas.microsoft.com/office/drawing/2014/main" id="{00000000-0008-0000-1E00-000089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8" name="Text Box 4">
          <a:extLst>
            <a:ext uri="{FF2B5EF4-FFF2-40B4-BE49-F238E27FC236}">
              <a16:creationId xmlns:a16="http://schemas.microsoft.com/office/drawing/2014/main" id="{00000000-0008-0000-1E00-00008A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9" name="Text Box 3">
          <a:extLst>
            <a:ext uri="{FF2B5EF4-FFF2-40B4-BE49-F238E27FC236}">
              <a16:creationId xmlns:a16="http://schemas.microsoft.com/office/drawing/2014/main" id="{00000000-0008-0000-1E00-00008B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0" name="Text Box 4">
          <a:extLst>
            <a:ext uri="{FF2B5EF4-FFF2-40B4-BE49-F238E27FC236}">
              <a16:creationId xmlns:a16="http://schemas.microsoft.com/office/drawing/2014/main" id="{00000000-0008-0000-1E00-00008C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 name="Text Box 3">
          <a:extLst>
            <a:ext uri="{FF2B5EF4-FFF2-40B4-BE49-F238E27FC236}">
              <a16:creationId xmlns:a16="http://schemas.microsoft.com/office/drawing/2014/main" id="{00000000-0008-0000-1E00-00008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2" name="Text Box 4">
          <a:extLst>
            <a:ext uri="{FF2B5EF4-FFF2-40B4-BE49-F238E27FC236}">
              <a16:creationId xmlns:a16="http://schemas.microsoft.com/office/drawing/2014/main" id="{00000000-0008-0000-1E00-00008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3" name="Text Box 3">
          <a:extLst>
            <a:ext uri="{FF2B5EF4-FFF2-40B4-BE49-F238E27FC236}">
              <a16:creationId xmlns:a16="http://schemas.microsoft.com/office/drawing/2014/main" id="{00000000-0008-0000-1E00-00008F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4" name="Text Box 4">
          <a:extLst>
            <a:ext uri="{FF2B5EF4-FFF2-40B4-BE49-F238E27FC236}">
              <a16:creationId xmlns:a16="http://schemas.microsoft.com/office/drawing/2014/main" id="{00000000-0008-0000-1E00-000090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 name="Text Box 3">
          <a:extLst>
            <a:ext uri="{FF2B5EF4-FFF2-40B4-BE49-F238E27FC236}">
              <a16:creationId xmlns:a16="http://schemas.microsoft.com/office/drawing/2014/main" id="{00000000-0008-0000-1E00-00009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6" name="Text Box 4">
          <a:extLst>
            <a:ext uri="{FF2B5EF4-FFF2-40B4-BE49-F238E27FC236}">
              <a16:creationId xmlns:a16="http://schemas.microsoft.com/office/drawing/2014/main" id="{00000000-0008-0000-1E00-00009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 name="Text Box 3">
          <a:extLst>
            <a:ext uri="{FF2B5EF4-FFF2-40B4-BE49-F238E27FC236}">
              <a16:creationId xmlns:a16="http://schemas.microsoft.com/office/drawing/2014/main" id="{00000000-0008-0000-1E00-000093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 name="Text Box 4">
          <a:extLst>
            <a:ext uri="{FF2B5EF4-FFF2-40B4-BE49-F238E27FC236}">
              <a16:creationId xmlns:a16="http://schemas.microsoft.com/office/drawing/2014/main" id="{00000000-0008-0000-1E00-000094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49" name="Text Box 3">
          <a:extLst>
            <a:ext uri="{FF2B5EF4-FFF2-40B4-BE49-F238E27FC236}">
              <a16:creationId xmlns:a16="http://schemas.microsoft.com/office/drawing/2014/main" id="{00000000-0008-0000-1E00-000095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50" name="Text Box 4">
          <a:extLst>
            <a:ext uri="{FF2B5EF4-FFF2-40B4-BE49-F238E27FC236}">
              <a16:creationId xmlns:a16="http://schemas.microsoft.com/office/drawing/2014/main" id="{00000000-0008-0000-1E00-000096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1" name="Text Box 3">
          <a:extLst>
            <a:ext uri="{FF2B5EF4-FFF2-40B4-BE49-F238E27FC236}">
              <a16:creationId xmlns:a16="http://schemas.microsoft.com/office/drawing/2014/main" id="{00000000-0008-0000-1E00-000097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2" name="Text Box 4">
          <a:extLst>
            <a:ext uri="{FF2B5EF4-FFF2-40B4-BE49-F238E27FC236}">
              <a16:creationId xmlns:a16="http://schemas.microsoft.com/office/drawing/2014/main" id="{00000000-0008-0000-1E00-000098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3" name="Text Box 3">
          <a:extLst>
            <a:ext uri="{FF2B5EF4-FFF2-40B4-BE49-F238E27FC236}">
              <a16:creationId xmlns:a16="http://schemas.microsoft.com/office/drawing/2014/main" id="{00000000-0008-0000-1E00-000099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4" name="Text Box 4">
          <a:extLst>
            <a:ext uri="{FF2B5EF4-FFF2-40B4-BE49-F238E27FC236}">
              <a16:creationId xmlns:a16="http://schemas.microsoft.com/office/drawing/2014/main" id="{00000000-0008-0000-1E00-00009A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 name="Text Box 3">
          <a:extLst>
            <a:ext uri="{FF2B5EF4-FFF2-40B4-BE49-F238E27FC236}">
              <a16:creationId xmlns:a16="http://schemas.microsoft.com/office/drawing/2014/main" id="{00000000-0008-0000-1E00-00009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 name="Text Box 4">
          <a:extLst>
            <a:ext uri="{FF2B5EF4-FFF2-40B4-BE49-F238E27FC236}">
              <a16:creationId xmlns:a16="http://schemas.microsoft.com/office/drawing/2014/main" id="{00000000-0008-0000-1E00-00009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7" name="Text Box 3">
          <a:extLst>
            <a:ext uri="{FF2B5EF4-FFF2-40B4-BE49-F238E27FC236}">
              <a16:creationId xmlns:a16="http://schemas.microsoft.com/office/drawing/2014/main" id="{00000000-0008-0000-1E00-00009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8" name="Text Box 4">
          <a:extLst>
            <a:ext uri="{FF2B5EF4-FFF2-40B4-BE49-F238E27FC236}">
              <a16:creationId xmlns:a16="http://schemas.microsoft.com/office/drawing/2014/main" id="{00000000-0008-0000-1E00-00009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 name="Text Box 3">
          <a:extLst>
            <a:ext uri="{FF2B5EF4-FFF2-40B4-BE49-F238E27FC236}">
              <a16:creationId xmlns:a16="http://schemas.microsoft.com/office/drawing/2014/main" id="{00000000-0008-0000-1E00-00009F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0" name="Text Box 4">
          <a:extLst>
            <a:ext uri="{FF2B5EF4-FFF2-40B4-BE49-F238E27FC236}">
              <a16:creationId xmlns:a16="http://schemas.microsoft.com/office/drawing/2014/main" id="{00000000-0008-0000-1E00-0000A0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 name="Text Box 3">
          <a:extLst>
            <a:ext uri="{FF2B5EF4-FFF2-40B4-BE49-F238E27FC236}">
              <a16:creationId xmlns:a16="http://schemas.microsoft.com/office/drawing/2014/main" id="{00000000-0008-0000-1E00-0000A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 name="Text Box 4">
          <a:extLst>
            <a:ext uri="{FF2B5EF4-FFF2-40B4-BE49-F238E27FC236}">
              <a16:creationId xmlns:a16="http://schemas.microsoft.com/office/drawing/2014/main" id="{00000000-0008-0000-1E00-0000A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3" name="Text Box 3">
          <a:extLst>
            <a:ext uri="{FF2B5EF4-FFF2-40B4-BE49-F238E27FC236}">
              <a16:creationId xmlns:a16="http://schemas.microsoft.com/office/drawing/2014/main" id="{00000000-0008-0000-1E00-0000A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4" name="Text Box 4">
          <a:extLst>
            <a:ext uri="{FF2B5EF4-FFF2-40B4-BE49-F238E27FC236}">
              <a16:creationId xmlns:a16="http://schemas.microsoft.com/office/drawing/2014/main" id="{00000000-0008-0000-1E00-0000A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7" name="Text Box 3">
          <a:extLst>
            <a:ext uri="{FF2B5EF4-FFF2-40B4-BE49-F238E27FC236}">
              <a16:creationId xmlns:a16="http://schemas.microsoft.com/office/drawing/2014/main" id="{00000000-0008-0000-1E00-0000D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8" name="Text Box 4">
          <a:extLst>
            <a:ext uri="{FF2B5EF4-FFF2-40B4-BE49-F238E27FC236}">
              <a16:creationId xmlns:a16="http://schemas.microsoft.com/office/drawing/2014/main" id="{00000000-0008-0000-1E00-0000D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9" name="Text Box 3">
          <a:extLst>
            <a:ext uri="{FF2B5EF4-FFF2-40B4-BE49-F238E27FC236}">
              <a16:creationId xmlns:a16="http://schemas.microsoft.com/office/drawing/2014/main" id="{00000000-0008-0000-1E00-0000D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0" name="Text Box 4">
          <a:extLst>
            <a:ext uri="{FF2B5EF4-FFF2-40B4-BE49-F238E27FC236}">
              <a16:creationId xmlns:a16="http://schemas.microsoft.com/office/drawing/2014/main" id="{00000000-0008-0000-1E00-0000D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1" name="Text Box 3">
          <a:extLst>
            <a:ext uri="{FF2B5EF4-FFF2-40B4-BE49-F238E27FC236}">
              <a16:creationId xmlns:a16="http://schemas.microsoft.com/office/drawing/2014/main" id="{00000000-0008-0000-1E00-0000D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2" name="Text Box 4">
          <a:extLst>
            <a:ext uri="{FF2B5EF4-FFF2-40B4-BE49-F238E27FC236}">
              <a16:creationId xmlns:a16="http://schemas.microsoft.com/office/drawing/2014/main" id="{00000000-0008-0000-1E00-0000D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23" name="Text Box 3">
          <a:extLst>
            <a:ext uri="{FF2B5EF4-FFF2-40B4-BE49-F238E27FC236}">
              <a16:creationId xmlns:a16="http://schemas.microsoft.com/office/drawing/2014/main" id="{00000000-0008-0000-1E00-0000DF000000}"/>
            </a:ext>
          </a:extLst>
        </xdr:cNvPr>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24" name="Text Box 4">
          <a:extLst>
            <a:ext uri="{FF2B5EF4-FFF2-40B4-BE49-F238E27FC236}">
              <a16:creationId xmlns:a16="http://schemas.microsoft.com/office/drawing/2014/main" id="{00000000-0008-0000-1E00-0000E0000000}"/>
            </a:ext>
          </a:extLst>
        </xdr:cNvPr>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5" name="Text Box 3">
          <a:extLst>
            <a:ext uri="{FF2B5EF4-FFF2-40B4-BE49-F238E27FC236}">
              <a16:creationId xmlns:a16="http://schemas.microsoft.com/office/drawing/2014/main" id="{00000000-0008-0000-1E00-0000E1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6" name="Text Box 4">
          <a:extLst>
            <a:ext uri="{FF2B5EF4-FFF2-40B4-BE49-F238E27FC236}">
              <a16:creationId xmlns:a16="http://schemas.microsoft.com/office/drawing/2014/main" id="{00000000-0008-0000-1E00-0000E2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7" name="Text Box 3">
          <a:extLst>
            <a:ext uri="{FF2B5EF4-FFF2-40B4-BE49-F238E27FC236}">
              <a16:creationId xmlns:a16="http://schemas.microsoft.com/office/drawing/2014/main" id="{00000000-0008-0000-1E00-0000E3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8" name="Text Box 4">
          <a:extLst>
            <a:ext uri="{FF2B5EF4-FFF2-40B4-BE49-F238E27FC236}">
              <a16:creationId xmlns:a16="http://schemas.microsoft.com/office/drawing/2014/main" id="{00000000-0008-0000-1E00-0000E4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9" name="Text Box 3">
          <a:extLst>
            <a:ext uri="{FF2B5EF4-FFF2-40B4-BE49-F238E27FC236}">
              <a16:creationId xmlns:a16="http://schemas.microsoft.com/office/drawing/2014/main" id="{00000000-0008-0000-1E00-0000E5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0" name="Text Box 4">
          <a:extLst>
            <a:ext uri="{FF2B5EF4-FFF2-40B4-BE49-F238E27FC236}">
              <a16:creationId xmlns:a16="http://schemas.microsoft.com/office/drawing/2014/main" id="{00000000-0008-0000-1E00-0000E6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1" name="Text Box 3">
          <a:extLst>
            <a:ext uri="{FF2B5EF4-FFF2-40B4-BE49-F238E27FC236}">
              <a16:creationId xmlns:a16="http://schemas.microsoft.com/office/drawing/2014/main" id="{00000000-0008-0000-1E00-0000E7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2" name="Text Box 4">
          <a:extLst>
            <a:ext uri="{FF2B5EF4-FFF2-40B4-BE49-F238E27FC236}">
              <a16:creationId xmlns:a16="http://schemas.microsoft.com/office/drawing/2014/main" id="{00000000-0008-0000-1E00-0000E8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3" name="Text Box 3">
          <a:extLst>
            <a:ext uri="{FF2B5EF4-FFF2-40B4-BE49-F238E27FC236}">
              <a16:creationId xmlns:a16="http://schemas.microsoft.com/office/drawing/2014/main" id="{00000000-0008-0000-1E00-0000E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4" name="Text Box 4">
          <a:extLst>
            <a:ext uri="{FF2B5EF4-FFF2-40B4-BE49-F238E27FC236}">
              <a16:creationId xmlns:a16="http://schemas.microsoft.com/office/drawing/2014/main" id="{00000000-0008-0000-1E00-0000E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5" name="Text Box 3">
          <a:extLst>
            <a:ext uri="{FF2B5EF4-FFF2-40B4-BE49-F238E27FC236}">
              <a16:creationId xmlns:a16="http://schemas.microsoft.com/office/drawing/2014/main" id="{00000000-0008-0000-1E00-0000E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6" name="Text Box 4">
          <a:extLst>
            <a:ext uri="{FF2B5EF4-FFF2-40B4-BE49-F238E27FC236}">
              <a16:creationId xmlns:a16="http://schemas.microsoft.com/office/drawing/2014/main" id="{00000000-0008-0000-1E00-0000E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7" name="Text Box 3">
          <a:extLst>
            <a:ext uri="{FF2B5EF4-FFF2-40B4-BE49-F238E27FC236}">
              <a16:creationId xmlns:a16="http://schemas.microsoft.com/office/drawing/2014/main" id="{00000000-0008-0000-1E00-0000ED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8" name="Text Box 4">
          <a:extLst>
            <a:ext uri="{FF2B5EF4-FFF2-40B4-BE49-F238E27FC236}">
              <a16:creationId xmlns:a16="http://schemas.microsoft.com/office/drawing/2014/main" id="{00000000-0008-0000-1E00-0000EE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9" name="Text Box 3">
          <a:extLst>
            <a:ext uri="{FF2B5EF4-FFF2-40B4-BE49-F238E27FC236}">
              <a16:creationId xmlns:a16="http://schemas.microsoft.com/office/drawing/2014/main" id="{00000000-0008-0000-1E00-0000EF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0" name="Text Box 4">
          <a:extLst>
            <a:ext uri="{FF2B5EF4-FFF2-40B4-BE49-F238E27FC236}">
              <a16:creationId xmlns:a16="http://schemas.microsoft.com/office/drawing/2014/main" id="{00000000-0008-0000-1E00-0000F0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1" name="Text Box 3">
          <a:extLst>
            <a:ext uri="{FF2B5EF4-FFF2-40B4-BE49-F238E27FC236}">
              <a16:creationId xmlns:a16="http://schemas.microsoft.com/office/drawing/2014/main" id="{00000000-0008-0000-1E00-0000F1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2" name="Text Box 4">
          <a:extLst>
            <a:ext uri="{FF2B5EF4-FFF2-40B4-BE49-F238E27FC236}">
              <a16:creationId xmlns:a16="http://schemas.microsoft.com/office/drawing/2014/main" id="{00000000-0008-0000-1E00-0000F2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3" name="Text Box 3">
          <a:extLst>
            <a:ext uri="{FF2B5EF4-FFF2-40B4-BE49-F238E27FC236}">
              <a16:creationId xmlns:a16="http://schemas.microsoft.com/office/drawing/2014/main" id="{00000000-0008-0000-1E00-0000F3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4" name="Text Box 4">
          <a:extLst>
            <a:ext uri="{FF2B5EF4-FFF2-40B4-BE49-F238E27FC236}">
              <a16:creationId xmlns:a16="http://schemas.microsoft.com/office/drawing/2014/main" id="{00000000-0008-0000-1E00-0000F4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45" name="Text Box 3">
          <a:extLst>
            <a:ext uri="{FF2B5EF4-FFF2-40B4-BE49-F238E27FC236}">
              <a16:creationId xmlns:a16="http://schemas.microsoft.com/office/drawing/2014/main" id="{00000000-0008-0000-1E00-0000F5000000}"/>
            </a:ext>
          </a:extLst>
        </xdr:cNvPr>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46" name="Text Box 4">
          <a:extLst>
            <a:ext uri="{FF2B5EF4-FFF2-40B4-BE49-F238E27FC236}">
              <a16:creationId xmlns:a16="http://schemas.microsoft.com/office/drawing/2014/main" id="{00000000-0008-0000-1E00-0000F6000000}"/>
            </a:ext>
          </a:extLst>
        </xdr:cNvPr>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7" name="Text Box 3">
          <a:extLst>
            <a:ext uri="{FF2B5EF4-FFF2-40B4-BE49-F238E27FC236}">
              <a16:creationId xmlns:a16="http://schemas.microsoft.com/office/drawing/2014/main" id="{00000000-0008-0000-1E00-0000F7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8" name="Text Box 4">
          <a:extLst>
            <a:ext uri="{FF2B5EF4-FFF2-40B4-BE49-F238E27FC236}">
              <a16:creationId xmlns:a16="http://schemas.microsoft.com/office/drawing/2014/main" id="{00000000-0008-0000-1E00-0000F8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9" name="Text Box 3">
          <a:extLst>
            <a:ext uri="{FF2B5EF4-FFF2-40B4-BE49-F238E27FC236}">
              <a16:creationId xmlns:a16="http://schemas.microsoft.com/office/drawing/2014/main" id="{00000000-0008-0000-1E00-0000F9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0" name="Text Box 4">
          <a:extLst>
            <a:ext uri="{FF2B5EF4-FFF2-40B4-BE49-F238E27FC236}">
              <a16:creationId xmlns:a16="http://schemas.microsoft.com/office/drawing/2014/main" id="{00000000-0008-0000-1E00-0000FA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1" name="Text Box 3">
          <a:extLst>
            <a:ext uri="{FF2B5EF4-FFF2-40B4-BE49-F238E27FC236}">
              <a16:creationId xmlns:a16="http://schemas.microsoft.com/office/drawing/2014/main" id="{00000000-0008-0000-1E00-0000FB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2" name="Text Box 4">
          <a:extLst>
            <a:ext uri="{FF2B5EF4-FFF2-40B4-BE49-F238E27FC236}">
              <a16:creationId xmlns:a16="http://schemas.microsoft.com/office/drawing/2014/main" id="{00000000-0008-0000-1E00-0000FC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3" name="Text Box 3">
          <a:extLst>
            <a:ext uri="{FF2B5EF4-FFF2-40B4-BE49-F238E27FC236}">
              <a16:creationId xmlns:a16="http://schemas.microsoft.com/office/drawing/2014/main" id="{00000000-0008-0000-1E00-0000FD000000}"/>
            </a:ext>
          </a:extLst>
        </xdr:cNvPr>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4" name="Text Box 4">
          <a:extLst>
            <a:ext uri="{FF2B5EF4-FFF2-40B4-BE49-F238E27FC236}">
              <a16:creationId xmlns:a16="http://schemas.microsoft.com/office/drawing/2014/main" id="{00000000-0008-0000-1E00-0000FE000000}"/>
            </a:ext>
          </a:extLst>
        </xdr:cNvPr>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255" name="Text Box 3">
          <a:extLst>
            <a:ext uri="{FF2B5EF4-FFF2-40B4-BE49-F238E27FC236}">
              <a16:creationId xmlns:a16="http://schemas.microsoft.com/office/drawing/2014/main" id="{00000000-0008-0000-1E00-0000FF000000}"/>
            </a:ext>
          </a:extLst>
        </xdr:cNvPr>
        <xdr:cNvSpPr txBox="1">
          <a:spLocks noChangeArrowheads="1"/>
        </xdr:cNvSpPr>
      </xdr:nvSpPr>
      <xdr:spPr bwMode="auto">
        <a:xfrm>
          <a:off x="99781804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385" name="Text Box 3">
          <a:extLst>
            <a:ext uri="{FF2B5EF4-FFF2-40B4-BE49-F238E27FC236}">
              <a16:creationId xmlns:a16="http://schemas.microsoft.com/office/drawing/2014/main" id="{00000000-0008-0000-1E00-000081010000}"/>
            </a:ext>
          </a:extLst>
        </xdr:cNvPr>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386" name="Text Box 4">
          <a:extLst>
            <a:ext uri="{FF2B5EF4-FFF2-40B4-BE49-F238E27FC236}">
              <a16:creationId xmlns:a16="http://schemas.microsoft.com/office/drawing/2014/main" id="{00000000-0008-0000-1E00-000082010000}"/>
            </a:ext>
          </a:extLst>
        </xdr:cNvPr>
        <xdr:cNvSpPr txBox="1">
          <a:spLocks noChangeArrowheads="1"/>
        </xdr:cNvSpPr>
      </xdr:nvSpPr>
      <xdr:spPr bwMode="auto">
        <a:xfrm>
          <a:off x="99776756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7" name="Text Box 3">
          <a:extLst>
            <a:ext uri="{FF2B5EF4-FFF2-40B4-BE49-F238E27FC236}">
              <a16:creationId xmlns:a16="http://schemas.microsoft.com/office/drawing/2014/main" id="{00000000-0008-0000-1E00-000083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88" name="Text Box 4">
          <a:extLst>
            <a:ext uri="{FF2B5EF4-FFF2-40B4-BE49-F238E27FC236}">
              <a16:creationId xmlns:a16="http://schemas.microsoft.com/office/drawing/2014/main" id="{00000000-0008-0000-1E00-000084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9" name="Text Box 3">
          <a:extLst>
            <a:ext uri="{FF2B5EF4-FFF2-40B4-BE49-F238E27FC236}">
              <a16:creationId xmlns:a16="http://schemas.microsoft.com/office/drawing/2014/main" id="{00000000-0008-0000-1E00-00008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0" name="Text Box 4">
          <a:extLst>
            <a:ext uri="{FF2B5EF4-FFF2-40B4-BE49-F238E27FC236}">
              <a16:creationId xmlns:a16="http://schemas.microsoft.com/office/drawing/2014/main" id="{00000000-0008-0000-1E00-00008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1" name="Text Box 3">
          <a:extLst>
            <a:ext uri="{FF2B5EF4-FFF2-40B4-BE49-F238E27FC236}">
              <a16:creationId xmlns:a16="http://schemas.microsoft.com/office/drawing/2014/main" id="{00000000-0008-0000-1E00-00008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2" name="Text Box 4">
          <a:extLst>
            <a:ext uri="{FF2B5EF4-FFF2-40B4-BE49-F238E27FC236}">
              <a16:creationId xmlns:a16="http://schemas.microsoft.com/office/drawing/2014/main" id="{00000000-0008-0000-1E00-00008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93" name="Text Box 3">
          <a:extLst>
            <a:ext uri="{FF2B5EF4-FFF2-40B4-BE49-F238E27FC236}">
              <a16:creationId xmlns:a16="http://schemas.microsoft.com/office/drawing/2014/main" id="{00000000-0008-0000-1E00-000089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4" name="Text Box 4">
          <a:extLst>
            <a:ext uri="{FF2B5EF4-FFF2-40B4-BE49-F238E27FC236}">
              <a16:creationId xmlns:a16="http://schemas.microsoft.com/office/drawing/2014/main" id="{00000000-0008-0000-1E00-00008A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5" name="Text Box 3">
          <a:extLst>
            <a:ext uri="{FF2B5EF4-FFF2-40B4-BE49-F238E27FC236}">
              <a16:creationId xmlns:a16="http://schemas.microsoft.com/office/drawing/2014/main" id="{00000000-0008-0000-1E00-00008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6" name="Text Box 4">
          <a:extLst>
            <a:ext uri="{FF2B5EF4-FFF2-40B4-BE49-F238E27FC236}">
              <a16:creationId xmlns:a16="http://schemas.microsoft.com/office/drawing/2014/main" id="{00000000-0008-0000-1E00-00008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7" name="Text Box 3">
          <a:extLst>
            <a:ext uri="{FF2B5EF4-FFF2-40B4-BE49-F238E27FC236}">
              <a16:creationId xmlns:a16="http://schemas.microsoft.com/office/drawing/2014/main" id="{00000000-0008-0000-1E00-00008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8" name="Text Box 4">
          <a:extLst>
            <a:ext uri="{FF2B5EF4-FFF2-40B4-BE49-F238E27FC236}">
              <a16:creationId xmlns:a16="http://schemas.microsoft.com/office/drawing/2014/main" id="{00000000-0008-0000-1E00-00008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399" name="Text Box 3">
          <a:extLst>
            <a:ext uri="{FF2B5EF4-FFF2-40B4-BE49-F238E27FC236}">
              <a16:creationId xmlns:a16="http://schemas.microsoft.com/office/drawing/2014/main" id="{00000000-0008-0000-1E00-00008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0" name="Text Box 4">
          <a:extLst>
            <a:ext uri="{FF2B5EF4-FFF2-40B4-BE49-F238E27FC236}">
              <a16:creationId xmlns:a16="http://schemas.microsoft.com/office/drawing/2014/main" id="{00000000-0008-0000-1E00-00009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01" name="Text Box 3">
          <a:extLst>
            <a:ext uri="{FF2B5EF4-FFF2-40B4-BE49-F238E27FC236}">
              <a16:creationId xmlns:a16="http://schemas.microsoft.com/office/drawing/2014/main" id="{00000000-0008-0000-1E00-000091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02" name="Text Box 4">
          <a:extLst>
            <a:ext uri="{FF2B5EF4-FFF2-40B4-BE49-F238E27FC236}">
              <a16:creationId xmlns:a16="http://schemas.microsoft.com/office/drawing/2014/main" id="{00000000-0008-0000-1E00-000092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3" name="Text Box 3">
          <a:extLst>
            <a:ext uri="{FF2B5EF4-FFF2-40B4-BE49-F238E27FC236}">
              <a16:creationId xmlns:a16="http://schemas.microsoft.com/office/drawing/2014/main" id="{00000000-0008-0000-1E00-00009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4" name="Text Box 4">
          <a:extLst>
            <a:ext uri="{FF2B5EF4-FFF2-40B4-BE49-F238E27FC236}">
              <a16:creationId xmlns:a16="http://schemas.microsoft.com/office/drawing/2014/main" id="{00000000-0008-0000-1E00-00009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5" name="Text Box 3">
          <a:extLst>
            <a:ext uri="{FF2B5EF4-FFF2-40B4-BE49-F238E27FC236}">
              <a16:creationId xmlns:a16="http://schemas.microsoft.com/office/drawing/2014/main" id="{00000000-0008-0000-1E00-000095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6" name="Text Box 4">
          <a:extLst>
            <a:ext uri="{FF2B5EF4-FFF2-40B4-BE49-F238E27FC236}">
              <a16:creationId xmlns:a16="http://schemas.microsoft.com/office/drawing/2014/main" id="{00000000-0008-0000-1E00-000096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07" name="Text Box 3">
          <a:extLst>
            <a:ext uri="{FF2B5EF4-FFF2-40B4-BE49-F238E27FC236}">
              <a16:creationId xmlns:a16="http://schemas.microsoft.com/office/drawing/2014/main" id="{00000000-0008-0000-1E00-00009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8" name="Text Box 4">
          <a:extLst>
            <a:ext uri="{FF2B5EF4-FFF2-40B4-BE49-F238E27FC236}">
              <a16:creationId xmlns:a16="http://schemas.microsoft.com/office/drawing/2014/main" id="{00000000-0008-0000-1E00-00009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9" name="Text Box 3">
          <a:extLst>
            <a:ext uri="{FF2B5EF4-FFF2-40B4-BE49-F238E27FC236}">
              <a16:creationId xmlns:a16="http://schemas.microsoft.com/office/drawing/2014/main" id="{00000000-0008-0000-1E00-00009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0" name="Text Box 4">
          <a:extLst>
            <a:ext uri="{FF2B5EF4-FFF2-40B4-BE49-F238E27FC236}">
              <a16:creationId xmlns:a16="http://schemas.microsoft.com/office/drawing/2014/main" id="{00000000-0008-0000-1E00-00009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1" name="Text Box 3">
          <a:extLst>
            <a:ext uri="{FF2B5EF4-FFF2-40B4-BE49-F238E27FC236}">
              <a16:creationId xmlns:a16="http://schemas.microsoft.com/office/drawing/2014/main" id="{00000000-0008-0000-1E00-00009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2" name="Text Box 4">
          <a:extLst>
            <a:ext uri="{FF2B5EF4-FFF2-40B4-BE49-F238E27FC236}">
              <a16:creationId xmlns:a16="http://schemas.microsoft.com/office/drawing/2014/main" id="{00000000-0008-0000-1E00-00009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3" name="Text Box 3">
          <a:extLst>
            <a:ext uri="{FF2B5EF4-FFF2-40B4-BE49-F238E27FC236}">
              <a16:creationId xmlns:a16="http://schemas.microsoft.com/office/drawing/2014/main" id="{00000000-0008-0000-1E00-00009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4" name="Text Box 4">
          <a:extLst>
            <a:ext uri="{FF2B5EF4-FFF2-40B4-BE49-F238E27FC236}">
              <a16:creationId xmlns:a16="http://schemas.microsoft.com/office/drawing/2014/main" id="{00000000-0008-0000-1E00-00009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15" name="Text Box 3">
          <a:extLst>
            <a:ext uri="{FF2B5EF4-FFF2-40B4-BE49-F238E27FC236}">
              <a16:creationId xmlns:a16="http://schemas.microsoft.com/office/drawing/2014/main" id="{00000000-0008-0000-1E00-00009F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16" name="Text Box 4">
          <a:extLst>
            <a:ext uri="{FF2B5EF4-FFF2-40B4-BE49-F238E27FC236}">
              <a16:creationId xmlns:a16="http://schemas.microsoft.com/office/drawing/2014/main" id="{00000000-0008-0000-1E00-0000A0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7" name="Text Box 3">
          <a:extLst>
            <a:ext uri="{FF2B5EF4-FFF2-40B4-BE49-F238E27FC236}">
              <a16:creationId xmlns:a16="http://schemas.microsoft.com/office/drawing/2014/main" id="{00000000-0008-0000-1E00-0000A1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8" name="Text Box 4">
          <a:extLst>
            <a:ext uri="{FF2B5EF4-FFF2-40B4-BE49-F238E27FC236}">
              <a16:creationId xmlns:a16="http://schemas.microsoft.com/office/drawing/2014/main" id="{00000000-0008-0000-1E00-0000A2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9" name="Text Box 3">
          <a:extLst>
            <a:ext uri="{FF2B5EF4-FFF2-40B4-BE49-F238E27FC236}">
              <a16:creationId xmlns:a16="http://schemas.microsoft.com/office/drawing/2014/main" id="{00000000-0008-0000-1E00-0000A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0" name="Text Box 4">
          <a:extLst>
            <a:ext uri="{FF2B5EF4-FFF2-40B4-BE49-F238E27FC236}">
              <a16:creationId xmlns:a16="http://schemas.microsoft.com/office/drawing/2014/main" id="{00000000-0008-0000-1E00-0000A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1" name="Text Box 3">
          <a:extLst>
            <a:ext uri="{FF2B5EF4-FFF2-40B4-BE49-F238E27FC236}">
              <a16:creationId xmlns:a16="http://schemas.microsoft.com/office/drawing/2014/main" id="{00000000-0008-0000-1E00-0000A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2" name="Text Box 4">
          <a:extLst>
            <a:ext uri="{FF2B5EF4-FFF2-40B4-BE49-F238E27FC236}">
              <a16:creationId xmlns:a16="http://schemas.microsoft.com/office/drawing/2014/main" id="{00000000-0008-0000-1E00-0000A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3" name="Text Box 3">
          <a:extLst>
            <a:ext uri="{FF2B5EF4-FFF2-40B4-BE49-F238E27FC236}">
              <a16:creationId xmlns:a16="http://schemas.microsoft.com/office/drawing/2014/main" id="{00000000-0008-0000-1E00-0000A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4" name="Text Box 4">
          <a:extLst>
            <a:ext uri="{FF2B5EF4-FFF2-40B4-BE49-F238E27FC236}">
              <a16:creationId xmlns:a16="http://schemas.microsoft.com/office/drawing/2014/main" id="{00000000-0008-0000-1E00-0000A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5" name="Text Box 3">
          <a:extLst>
            <a:ext uri="{FF2B5EF4-FFF2-40B4-BE49-F238E27FC236}">
              <a16:creationId xmlns:a16="http://schemas.microsoft.com/office/drawing/2014/main" id="{00000000-0008-0000-1E00-0000A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6" name="Text Box 4">
          <a:extLst>
            <a:ext uri="{FF2B5EF4-FFF2-40B4-BE49-F238E27FC236}">
              <a16:creationId xmlns:a16="http://schemas.microsoft.com/office/drawing/2014/main" id="{00000000-0008-0000-1E00-0000A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7" name="Text Box 3">
          <a:extLst>
            <a:ext uri="{FF2B5EF4-FFF2-40B4-BE49-F238E27FC236}">
              <a16:creationId xmlns:a16="http://schemas.microsoft.com/office/drawing/2014/main" id="{00000000-0008-0000-1E00-0000A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8" name="Text Box 4">
          <a:extLst>
            <a:ext uri="{FF2B5EF4-FFF2-40B4-BE49-F238E27FC236}">
              <a16:creationId xmlns:a16="http://schemas.microsoft.com/office/drawing/2014/main" id="{00000000-0008-0000-1E00-0000A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9" name="Text Box 3">
          <a:extLst>
            <a:ext uri="{FF2B5EF4-FFF2-40B4-BE49-F238E27FC236}">
              <a16:creationId xmlns:a16="http://schemas.microsoft.com/office/drawing/2014/main" id="{00000000-0008-0000-1E00-0000A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30" name="Text Box 4">
          <a:extLst>
            <a:ext uri="{FF2B5EF4-FFF2-40B4-BE49-F238E27FC236}">
              <a16:creationId xmlns:a16="http://schemas.microsoft.com/office/drawing/2014/main" id="{00000000-0008-0000-1E00-0000A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1" name="Text Box 3">
          <a:extLst>
            <a:ext uri="{FF2B5EF4-FFF2-40B4-BE49-F238E27FC236}">
              <a16:creationId xmlns:a16="http://schemas.microsoft.com/office/drawing/2014/main" id="{00000000-0008-0000-1E00-0000A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2" name="Text Box 4">
          <a:extLst>
            <a:ext uri="{FF2B5EF4-FFF2-40B4-BE49-F238E27FC236}">
              <a16:creationId xmlns:a16="http://schemas.microsoft.com/office/drawing/2014/main" id="{00000000-0008-0000-1E00-0000B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3" name="Text Box 3">
          <a:extLst>
            <a:ext uri="{FF2B5EF4-FFF2-40B4-BE49-F238E27FC236}">
              <a16:creationId xmlns:a16="http://schemas.microsoft.com/office/drawing/2014/main" id="{00000000-0008-0000-1E00-0000B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4" name="Text Box 4">
          <a:extLst>
            <a:ext uri="{FF2B5EF4-FFF2-40B4-BE49-F238E27FC236}">
              <a16:creationId xmlns:a16="http://schemas.microsoft.com/office/drawing/2014/main" id="{00000000-0008-0000-1E00-0000B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5" name="Text Box 3">
          <a:extLst>
            <a:ext uri="{FF2B5EF4-FFF2-40B4-BE49-F238E27FC236}">
              <a16:creationId xmlns:a16="http://schemas.microsoft.com/office/drawing/2014/main" id="{00000000-0008-0000-1E00-0000B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6" name="Text Box 4">
          <a:extLst>
            <a:ext uri="{FF2B5EF4-FFF2-40B4-BE49-F238E27FC236}">
              <a16:creationId xmlns:a16="http://schemas.microsoft.com/office/drawing/2014/main" id="{00000000-0008-0000-1E00-0000B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37" name="Text Box 3">
          <a:extLst>
            <a:ext uri="{FF2B5EF4-FFF2-40B4-BE49-F238E27FC236}">
              <a16:creationId xmlns:a16="http://schemas.microsoft.com/office/drawing/2014/main" id="{00000000-0008-0000-1E00-0000B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38" name="Text Box 4">
          <a:extLst>
            <a:ext uri="{FF2B5EF4-FFF2-40B4-BE49-F238E27FC236}">
              <a16:creationId xmlns:a16="http://schemas.microsoft.com/office/drawing/2014/main" id="{00000000-0008-0000-1E00-0000B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39" name="Text Box 3">
          <a:extLst>
            <a:ext uri="{FF2B5EF4-FFF2-40B4-BE49-F238E27FC236}">
              <a16:creationId xmlns:a16="http://schemas.microsoft.com/office/drawing/2014/main" id="{00000000-0008-0000-1E00-0000B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0" name="Text Box 4">
          <a:extLst>
            <a:ext uri="{FF2B5EF4-FFF2-40B4-BE49-F238E27FC236}">
              <a16:creationId xmlns:a16="http://schemas.microsoft.com/office/drawing/2014/main" id="{00000000-0008-0000-1E00-0000B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1" name="Text Box 3">
          <a:extLst>
            <a:ext uri="{FF2B5EF4-FFF2-40B4-BE49-F238E27FC236}">
              <a16:creationId xmlns:a16="http://schemas.microsoft.com/office/drawing/2014/main" id="{00000000-0008-0000-1E00-0000B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2" name="Text Box 4">
          <a:extLst>
            <a:ext uri="{FF2B5EF4-FFF2-40B4-BE49-F238E27FC236}">
              <a16:creationId xmlns:a16="http://schemas.microsoft.com/office/drawing/2014/main" id="{00000000-0008-0000-1E00-0000B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3" name="Text Box 3">
          <a:extLst>
            <a:ext uri="{FF2B5EF4-FFF2-40B4-BE49-F238E27FC236}">
              <a16:creationId xmlns:a16="http://schemas.microsoft.com/office/drawing/2014/main" id="{00000000-0008-0000-1E00-0000B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4" name="Text Box 4">
          <a:extLst>
            <a:ext uri="{FF2B5EF4-FFF2-40B4-BE49-F238E27FC236}">
              <a16:creationId xmlns:a16="http://schemas.microsoft.com/office/drawing/2014/main" id="{00000000-0008-0000-1E00-0000B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5" name="Text Box 3">
          <a:extLst>
            <a:ext uri="{FF2B5EF4-FFF2-40B4-BE49-F238E27FC236}">
              <a16:creationId xmlns:a16="http://schemas.microsoft.com/office/drawing/2014/main" id="{00000000-0008-0000-1E00-0000B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6" name="Text Box 4">
          <a:extLst>
            <a:ext uri="{FF2B5EF4-FFF2-40B4-BE49-F238E27FC236}">
              <a16:creationId xmlns:a16="http://schemas.microsoft.com/office/drawing/2014/main" id="{00000000-0008-0000-1E00-0000B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7" name="Text Box 3">
          <a:extLst>
            <a:ext uri="{FF2B5EF4-FFF2-40B4-BE49-F238E27FC236}">
              <a16:creationId xmlns:a16="http://schemas.microsoft.com/office/drawing/2014/main" id="{00000000-0008-0000-1E00-0000B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8" name="Text Box 4">
          <a:extLst>
            <a:ext uri="{FF2B5EF4-FFF2-40B4-BE49-F238E27FC236}">
              <a16:creationId xmlns:a16="http://schemas.microsoft.com/office/drawing/2014/main" id="{00000000-0008-0000-1E00-0000C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9" name="Text Box 3">
          <a:extLst>
            <a:ext uri="{FF2B5EF4-FFF2-40B4-BE49-F238E27FC236}">
              <a16:creationId xmlns:a16="http://schemas.microsoft.com/office/drawing/2014/main" id="{00000000-0008-0000-1E00-0000C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0" name="Text Box 4">
          <a:extLst>
            <a:ext uri="{FF2B5EF4-FFF2-40B4-BE49-F238E27FC236}">
              <a16:creationId xmlns:a16="http://schemas.microsoft.com/office/drawing/2014/main" id="{00000000-0008-0000-1E00-0000C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1" name="Text Box 3">
          <a:extLst>
            <a:ext uri="{FF2B5EF4-FFF2-40B4-BE49-F238E27FC236}">
              <a16:creationId xmlns:a16="http://schemas.microsoft.com/office/drawing/2014/main" id="{00000000-0008-0000-1E00-0000C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52" name="Text Box 4">
          <a:extLst>
            <a:ext uri="{FF2B5EF4-FFF2-40B4-BE49-F238E27FC236}">
              <a16:creationId xmlns:a16="http://schemas.microsoft.com/office/drawing/2014/main" id="{00000000-0008-0000-1E00-0000C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3" name="Text Box 3">
          <a:extLst>
            <a:ext uri="{FF2B5EF4-FFF2-40B4-BE49-F238E27FC236}">
              <a16:creationId xmlns:a16="http://schemas.microsoft.com/office/drawing/2014/main" id="{00000000-0008-0000-1E00-0000C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4" name="Text Box 4">
          <a:extLst>
            <a:ext uri="{FF2B5EF4-FFF2-40B4-BE49-F238E27FC236}">
              <a16:creationId xmlns:a16="http://schemas.microsoft.com/office/drawing/2014/main" id="{00000000-0008-0000-1E00-0000C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5" name="Text Box 3">
          <a:extLst>
            <a:ext uri="{FF2B5EF4-FFF2-40B4-BE49-F238E27FC236}">
              <a16:creationId xmlns:a16="http://schemas.microsoft.com/office/drawing/2014/main" id="{00000000-0008-0000-1E00-0000C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6" name="Text Box 4">
          <a:extLst>
            <a:ext uri="{FF2B5EF4-FFF2-40B4-BE49-F238E27FC236}">
              <a16:creationId xmlns:a16="http://schemas.microsoft.com/office/drawing/2014/main" id="{00000000-0008-0000-1E00-0000C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7" name="Text Box 3">
          <a:extLst>
            <a:ext uri="{FF2B5EF4-FFF2-40B4-BE49-F238E27FC236}">
              <a16:creationId xmlns:a16="http://schemas.microsoft.com/office/drawing/2014/main" id="{00000000-0008-0000-1E00-0000C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8" name="Text Box 4">
          <a:extLst>
            <a:ext uri="{FF2B5EF4-FFF2-40B4-BE49-F238E27FC236}">
              <a16:creationId xmlns:a16="http://schemas.microsoft.com/office/drawing/2014/main" id="{00000000-0008-0000-1E00-0000C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9" name="Text Box 3">
          <a:extLst>
            <a:ext uri="{FF2B5EF4-FFF2-40B4-BE49-F238E27FC236}">
              <a16:creationId xmlns:a16="http://schemas.microsoft.com/office/drawing/2014/main" id="{00000000-0008-0000-1E00-0000C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60" name="Text Box 4">
          <a:extLst>
            <a:ext uri="{FF2B5EF4-FFF2-40B4-BE49-F238E27FC236}">
              <a16:creationId xmlns:a16="http://schemas.microsoft.com/office/drawing/2014/main" id="{00000000-0008-0000-1E00-0000C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1" name="Text Box 3">
          <a:extLst>
            <a:ext uri="{FF2B5EF4-FFF2-40B4-BE49-F238E27FC236}">
              <a16:creationId xmlns:a16="http://schemas.microsoft.com/office/drawing/2014/main" id="{00000000-0008-0000-1E00-0000C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2" name="Text Box 4">
          <a:extLst>
            <a:ext uri="{FF2B5EF4-FFF2-40B4-BE49-F238E27FC236}">
              <a16:creationId xmlns:a16="http://schemas.microsoft.com/office/drawing/2014/main" id="{00000000-0008-0000-1E00-0000C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3" name="Text Box 3">
          <a:extLst>
            <a:ext uri="{FF2B5EF4-FFF2-40B4-BE49-F238E27FC236}">
              <a16:creationId xmlns:a16="http://schemas.microsoft.com/office/drawing/2014/main" id="{00000000-0008-0000-1E00-0000C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4" name="Text Box 4">
          <a:extLst>
            <a:ext uri="{FF2B5EF4-FFF2-40B4-BE49-F238E27FC236}">
              <a16:creationId xmlns:a16="http://schemas.microsoft.com/office/drawing/2014/main" id="{00000000-0008-0000-1E00-0000D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5" name="Text Box 3">
          <a:extLst>
            <a:ext uri="{FF2B5EF4-FFF2-40B4-BE49-F238E27FC236}">
              <a16:creationId xmlns:a16="http://schemas.microsoft.com/office/drawing/2014/main" id="{00000000-0008-0000-1E00-0000D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6" name="Text Box 4">
          <a:extLst>
            <a:ext uri="{FF2B5EF4-FFF2-40B4-BE49-F238E27FC236}">
              <a16:creationId xmlns:a16="http://schemas.microsoft.com/office/drawing/2014/main" id="{00000000-0008-0000-1E00-0000D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7" name="Text Box 3">
          <a:extLst>
            <a:ext uri="{FF2B5EF4-FFF2-40B4-BE49-F238E27FC236}">
              <a16:creationId xmlns:a16="http://schemas.microsoft.com/office/drawing/2014/main" id="{00000000-0008-0000-1E00-0000D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8" name="Text Box 4">
          <a:extLst>
            <a:ext uri="{FF2B5EF4-FFF2-40B4-BE49-F238E27FC236}">
              <a16:creationId xmlns:a16="http://schemas.microsoft.com/office/drawing/2014/main" id="{00000000-0008-0000-1E00-0000D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69" name="Text Box 3">
          <a:extLst>
            <a:ext uri="{FF2B5EF4-FFF2-40B4-BE49-F238E27FC236}">
              <a16:creationId xmlns:a16="http://schemas.microsoft.com/office/drawing/2014/main" id="{00000000-0008-0000-1E00-0000D5010000}"/>
            </a:ext>
          </a:extLst>
        </xdr:cNvPr>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70" name="Text Box 4">
          <a:extLst>
            <a:ext uri="{FF2B5EF4-FFF2-40B4-BE49-F238E27FC236}">
              <a16:creationId xmlns:a16="http://schemas.microsoft.com/office/drawing/2014/main" id="{00000000-0008-0000-1E00-0000D6010000}"/>
            </a:ext>
          </a:extLst>
        </xdr:cNvPr>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1" name="Text Box 3">
          <a:extLst>
            <a:ext uri="{FF2B5EF4-FFF2-40B4-BE49-F238E27FC236}">
              <a16:creationId xmlns:a16="http://schemas.microsoft.com/office/drawing/2014/main" id="{00000000-0008-0000-1E00-0000D7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2" name="Text Box 4">
          <a:extLst>
            <a:ext uri="{FF2B5EF4-FFF2-40B4-BE49-F238E27FC236}">
              <a16:creationId xmlns:a16="http://schemas.microsoft.com/office/drawing/2014/main" id="{00000000-0008-0000-1E00-0000D8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3" name="Text Box 3">
          <a:extLst>
            <a:ext uri="{FF2B5EF4-FFF2-40B4-BE49-F238E27FC236}">
              <a16:creationId xmlns:a16="http://schemas.microsoft.com/office/drawing/2014/main" id="{00000000-0008-0000-1E00-0000D9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4" name="Text Box 4">
          <a:extLst>
            <a:ext uri="{FF2B5EF4-FFF2-40B4-BE49-F238E27FC236}">
              <a16:creationId xmlns:a16="http://schemas.microsoft.com/office/drawing/2014/main" id="{00000000-0008-0000-1E00-0000DA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5" name="Text Box 3">
          <a:extLst>
            <a:ext uri="{FF2B5EF4-FFF2-40B4-BE49-F238E27FC236}">
              <a16:creationId xmlns:a16="http://schemas.microsoft.com/office/drawing/2014/main" id="{00000000-0008-0000-1E00-0000D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76" name="Text Box 4">
          <a:extLst>
            <a:ext uri="{FF2B5EF4-FFF2-40B4-BE49-F238E27FC236}">
              <a16:creationId xmlns:a16="http://schemas.microsoft.com/office/drawing/2014/main" id="{00000000-0008-0000-1E00-0000D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7" name="Text Box 3">
          <a:extLst>
            <a:ext uri="{FF2B5EF4-FFF2-40B4-BE49-F238E27FC236}">
              <a16:creationId xmlns:a16="http://schemas.microsoft.com/office/drawing/2014/main" id="{00000000-0008-0000-1E00-0000DD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8" name="Text Box 4">
          <a:extLst>
            <a:ext uri="{FF2B5EF4-FFF2-40B4-BE49-F238E27FC236}">
              <a16:creationId xmlns:a16="http://schemas.microsoft.com/office/drawing/2014/main" id="{00000000-0008-0000-1E00-0000DE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9" name="Text Box 3">
          <a:extLst>
            <a:ext uri="{FF2B5EF4-FFF2-40B4-BE49-F238E27FC236}">
              <a16:creationId xmlns:a16="http://schemas.microsoft.com/office/drawing/2014/main" id="{00000000-0008-0000-1E00-0000D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0" name="Text Box 4">
          <a:extLst>
            <a:ext uri="{FF2B5EF4-FFF2-40B4-BE49-F238E27FC236}">
              <a16:creationId xmlns:a16="http://schemas.microsoft.com/office/drawing/2014/main" id="{00000000-0008-0000-1E00-0000E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1" name="Text Box 3">
          <a:extLst>
            <a:ext uri="{FF2B5EF4-FFF2-40B4-BE49-F238E27FC236}">
              <a16:creationId xmlns:a16="http://schemas.microsoft.com/office/drawing/2014/main" id="{00000000-0008-0000-1E00-0000E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2" name="Text Box 4">
          <a:extLst>
            <a:ext uri="{FF2B5EF4-FFF2-40B4-BE49-F238E27FC236}">
              <a16:creationId xmlns:a16="http://schemas.microsoft.com/office/drawing/2014/main" id="{00000000-0008-0000-1E00-0000E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83" name="Text Box 3">
          <a:extLst>
            <a:ext uri="{FF2B5EF4-FFF2-40B4-BE49-F238E27FC236}">
              <a16:creationId xmlns:a16="http://schemas.microsoft.com/office/drawing/2014/main" id="{00000000-0008-0000-1E00-0000E3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84" name="Text Box 4">
          <a:extLst>
            <a:ext uri="{FF2B5EF4-FFF2-40B4-BE49-F238E27FC236}">
              <a16:creationId xmlns:a16="http://schemas.microsoft.com/office/drawing/2014/main" id="{00000000-0008-0000-1E00-0000E4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5" name="Text Box 3">
          <a:extLst>
            <a:ext uri="{FF2B5EF4-FFF2-40B4-BE49-F238E27FC236}">
              <a16:creationId xmlns:a16="http://schemas.microsoft.com/office/drawing/2014/main" id="{00000000-0008-0000-1E00-0000E5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6" name="Text Box 4">
          <a:extLst>
            <a:ext uri="{FF2B5EF4-FFF2-40B4-BE49-F238E27FC236}">
              <a16:creationId xmlns:a16="http://schemas.microsoft.com/office/drawing/2014/main" id="{00000000-0008-0000-1E00-0000E6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7" name="Text Box 3">
          <a:extLst>
            <a:ext uri="{FF2B5EF4-FFF2-40B4-BE49-F238E27FC236}">
              <a16:creationId xmlns:a16="http://schemas.microsoft.com/office/drawing/2014/main" id="{00000000-0008-0000-1E00-0000E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8" name="Text Box 4">
          <a:extLst>
            <a:ext uri="{FF2B5EF4-FFF2-40B4-BE49-F238E27FC236}">
              <a16:creationId xmlns:a16="http://schemas.microsoft.com/office/drawing/2014/main" id="{00000000-0008-0000-1E00-0000E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9" name="Text Box 3">
          <a:extLst>
            <a:ext uri="{FF2B5EF4-FFF2-40B4-BE49-F238E27FC236}">
              <a16:creationId xmlns:a16="http://schemas.microsoft.com/office/drawing/2014/main" id="{00000000-0008-0000-1E00-0000E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0" name="Text Box 4">
          <a:extLst>
            <a:ext uri="{FF2B5EF4-FFF2-40B4-BE49-F238E27FC236}">
              <a16:creationId xmlns:a16="http://schemas.microsoft.com/office/drawing/2014/main" id="{00000000-0008-0000-1E00-0000E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91" name="Text Box 3">
          <a:extLst>
            <a:ext uri="{FF2B5EF4-FFF2-40B4-BE49-F238E27FC236}">
              <a16:creationId xmlns:a16="http://schemas.microsoft.com/office/drawing/2014/main" id="{00000000-0008-0000-1E00-0000EB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92" name="Text Box 4">
          <a:extLst>
            <a:ext uri="{FF2B5EF4-FFF2-40B4-BE49-F238E27FC236}">
              <a16:creationId xmlns:a16="http://schemas.microsoft.com/office/drawing/2014/main" id="{00000000-0008-0000-1E00-0000EC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3" name="Text Box 3">
          <a:extLst>
            <a:ext uri="{FF2B5EF4-FFF2-40B4-BE49-F238E27FC236}">
              <a16:creationId xmlns:a16="http://schemas.microsoft.com/office/drawing/2014/main" id="{00000000-0008-0000-1E00-0000E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4" name="Text Box 4">
          <a:extLst>
            <a:ext uri="{FF2B5EF4-FFF2-40B4-BE49-F238E27FC236}">
              <a16:creationId xmlns:a16="http://schemas.microsoft.com/office/drawing/2014/main" id="{00000000-0008-0000-1E00-0000E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5" name="Text Box 3">
          <a:extLst>
            <a:ext uri="{FF2B5EF4-FFF2-40B4-BE49-F238E27FC236}">
              <a16:creationId xmlns:a16="http://schemas.microsoft.com/office/drawing/2014/main" id="{00000000-0008-0000-1E00-0000E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6" name="Text Box 4">
          <a:extLst>
            <a:ext uri="{FF2B5EF4-FFF2-40B4-BE49-F238E27FC236}">
              <a16:creationId xmlns:a16="http://schemas.microsoft.com/office/drawing/2014/main" id="{00000000-0008-0000-1E00-0000F0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7" name="Text Box 3">
          <a:extLst>
            <a:ext uri="{FF2B5EF4-FFF2-40B4-BE49-F238E27FC236}">
              <a16:creationId xmlns:a16="http://schemas.microsoft.com/office/drawing/2014/main" id="{00000000-0008-0000-1E00-0000F1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8" name="Text Box 4">
          <a:extLst>
            <a:ext uri="{FF2B5EF4-FFF2-40B4-BE49-F238E27FC236}">
              <a16:creationId xmlns:a16="http://schemas.microsoft.com/office/drawing/2014/main" id="{00000000-0008-0000-1E00-0000F2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9" name="Text Box 3">
          <a:extLst>
            <a:ext uri="{FF2B5EF4-FFF2-40B4-BE49-F238E27FC236}">
              <a16:creationId xmlns:a16="http://schemas.microsoft.com/office/drawing/2014/main" id="{00000000-0008-0000-1E00-0000F3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0" name="Text Box 4">
          <a:extLst>
            <a:ext uri="{FF2B5EF4-FFF2-40B4-BE49-F238E27FC236}">
              <a16:creationId xmlns:a16="http://schemas.microsoft.com/office/drawing/2014/main" id="{00000000-0008-0000-1E00-0000F4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01" name="Text Box 3">
          <a:extLst>
            <a:ext uri="{FF2B5EF4-FFF2-40B4-BE49-F238E27FC236}">
              <a16:creationId xmlns:a16="http://schemas.microsoft.com/office/drawing/2014/main" id="{00000000-0008-0000-1E00-0000F5010000}"/>
            </a:ext>
          </a:extLst>
        </xdr:cNvPr>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02" name="Text Box 4">
          <a:extLst>
            <a:ext uri="{FF2B5EF4-FFF2-40B4-BE49-F238E27FC236}">
              <a16:creationId xmlns:a16="http://schemas.microsoft.com/office/drawing/2014/main" id="{00000000-0008-0000-1E00-0000F6010000}"/>
            </a:ext>
          </a:extLst>
        </xdr:cNvPr>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3" name="Text Box 3">
          <a:extLst>
            <a:ext uri="{FF2B5EF4-FFF2-40B4-BE49-F238E27FC236}">
              <a16:creationId xmlns:a16="http://schemas.microsoft.com/office/drawing/2014/main" id="{00000000-0008-0000-1E00-0000F7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4" name="Text Box 4">
          <a:extLst>
            <a:ext uri="{FF2B5EF4-FFF2-40B4-BE49-F238E27FC236}">
              <a16:creationId xmlns:a16="http://schemas.microsoft.com/office/drawing/2014/main" id="{00000000-0008-0000-1E00-0000F8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5" name="Text Box 3">
          <a:extLst>
            <a:ext uri="{FF2B5EF4-FFF2-40B4-BE49-F238E27FC236}">
              <a16:creationId xmlns:a16="http://schemas.microsoft.com/office/drawing/2014/main" id="{00000000-0008-0000-1E00-0000F9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6" name="Text Box 4">
          <a:extLst>
            <a:ext uri="{FF2B5EF4-FFF2-40B4-BE49-F238E27FC236}">
              <a16:creationId xmlns:a16="http://schemas.microsoft.com/office/drawing/2014/main" id="{00000000-0008-0000-1E00-0000FA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7" name="Text Box 3">
          <a:extLst>
            <a:ext uri="{FF2B5EF4-FFF2-40B4-BE49-F238E27FC236}">
              <a16:creationId xmlns:a16="http://schemas.microsoft.com/office/drawing/2014/main" id="{00000000-0008-0000-1E00-0000FB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8" name="Text Box 4">
          <a:extLst>
            <a:ext uri="{FF2B5EF4-FFF2-40B4-BE49-F238E27FC236}">
              <a16:creationId xmlns:a16="http://schemas.microsoft.com/office/drawing/2014/main" id="{00000000-0008-0000-1E00-0000FC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9" name="Text Box 3">
          <a:extLst>
            <a:ext uri="{FF2B5EF4-FFF2-40B4-BE49-F238E27FC236}">
              <a16:creationId xmlns:a16="http://schemas.microsoft.com/office/drawing/2014/main" id="{00000000-0008-0000-1E00-0000FD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0" name="Text Box 4">
          <a:extLst>
            <a:ext uri="{FF2B5EF4-FFF2-40B4-BE49-F238E27FC236}">
              <a16:creationId xmlns:a16="http://schemas.microsoft.com/office/drawing/2014/main" id="{00000000-0008-0000-1E00-0000FE01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11" name="Text Box 3">
          <a:extLst>
            <a:ext uri="{FF2B5EF4-FFF2-40B4-BE49-F238E27FC236}">
              <a16:creationId xmlns:a16="http://schemas.microsoft.com/office/drawing/2014/main" id="{00000000-0008-0000-1E00-0000FF010000}"/>
            </a:ext>
          </a:extLst>
        </xdr:cNvPr>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2" name="Text Box 4">
          <a:extLst>
            <a:ext uri="{FF2B5EF4-FFF2-40B4-BE49-F238E27FC236}">
              <a16:creationId xmlns:a16="http://schemas.microsoft.com/office/drawing/2014/main" id="{00000000-0008-0000-1E00-000000020000}"/>
            </a:ext>
          </a:extLst>
        </xdr:cNvPr>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513" name="Text Box 3">
          <a:extLst>
            <a:ext uri="{FF2B5EF4-FFF2-40B4-BE49-F238E27FC236}">
              <a16:creationId xmlns:a16="http://schemas.microsoft.com/office/drawing/2014/main" id="{00000000-0008-0000-1E00-000001020000}"/>
            </a:ext>
          </a:extLst>
        </xdr:cNvPr>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50" name="Text Box 3">
          <a:extLst>
            <a:ext uri="{FF2B5EF4-FFF2-40B4-BE49-F238E27FC236}">
              <a16:creationId xmlns:a16="http://schemas.microsoft.com/office/drawing/2014/main" id="{00000000-0008-0000-1E00-00008A020000}"/>
            </a:ext>
          </a:extLst>
        </xdr:cNvPr>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51" name="Text Box 4">
          <a:extLst>
            <a:ext uri="{FF2B5EF4-FFF2-40B4-BE49-F238E27FC236}">
              <a16:creationId xmlns:a16="http://schemas.microsoft.com/office/drawing/2014/main" id="{00000000-0008-0000-1E00-00008B020000}"/>
            </a:ext>
          </a:extLst>
        </xdr:cNvPr>
        <xdr:cNvSpPr txBox="1">
          <a:spLocks noChangeArrowheads="1"/>
        </xdr:cNvSpPr>
      </xdr:nvSpPr>
      <xdr:spPr bwMode="auto">
        <a:xfrm>
          <a:off x="99775518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2" name="Text Box 3">
          <a:extLst>
            <a:ext uri="{FF2B5EF4-FFF2-40B4-BE49-F238E27FC236}">
              <a16:creationId xmlns:a16="http://schemas.microsoft.com/office/drawing/2014/main" id="{00000000-0008-0000-1E00-00008C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3" name="Text Box 4">
          <a:extLst>
            <a:ext uri="{FF2B5EF4-FFF2-40B4-BE49-F238E27FC236}">
              <a16:creationId xmlns:a16="http://schemas.microsoft.com/office/drawing/2014/main" id="{00000000-0008-0000-1E00-00008D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4" name="Text Box 3">
          <a:extLst>
            <a:ext uri="{FF2B5EF4-FFF2-40B4-BE49-F238E27FC236}">
              <a16:creationId xmlns:a16="http://schemas.microsoft.com/office/drawing/2014/main" id="{00000000-0008-0000-1E00-00008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5" name="Text Box 4">
          <a:extLst>
            <a:ext uri="{FF2B5EF4-FFF2-40B4-BE49-F238E27FC236}">
              <a16:creationId xmlns:a16="http://schemas.microsoft.com/office/drawing/2014/main" id="{00000000-0008-0000-1E00-00008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56" name="Text Box 3">
          <a:extLst>
            <a:ext uri="{FF2B5EF4-FFF2-40B4-BE49-F238E27FC236}">
              <a16:creationId xmlns:a16="http://schemas.microsoft.com/office/drawing/2014/main" id="{00000000-0008-0000-1E00-00009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57" name="Text Box 4">
          <a:extLst>
            <a:ext uri="{FF2B5EF4-FFF2-40B4-BE49-F238E27FC236}">
              <a16:creationId xmlns:a16="http://schemas.microsoft.com/office/drawing/2014/main" id="{00000000-0008-0000-1E00-00009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8" name="Text Box 3">
          <a:extLst>
            <a:ext uri="{FF2B5EF4-FFF2-40B4-BE49-F238E27FC236}">
              <a16:creationId xmlns:a16="http://schemas.microsoft.com/office/drawing/2014/main" id="{00000000-0008-0000-1E00-000092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9" name="Text Box 4">
          <a:extLst>
            <a:ext uri="{FF2B5EF4-FFF2-40B4-BE49-F238E27FC236}">
              <a16:creationId xmlns:a16="http://schemas.microsoft.com/office/drawing/2014/main" id="{00000000-0008-0000-1E00-000093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0" name="Text Box 3">
          <a:extLst>
            <a:ext uri="{FF2B5EF4-FFF2-40B4-BE49-F238E27FC236}">
              <a16:creationId xmlns:a16="http://schemas.microsoft.com/office/drawing/2014/main" id="{00000000-0008-0000-1E00-00009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1" name="Text Box 4">
          <a:extLst>
            <a:ext uri="{FF2B5EF4-FFF2-40B4-BE49-F238E27FC236}">
              <a16:creationId xmlns:a16="http://schemas.microsoft.com/office/drawing/2014/main" id="{00000000-0008-0000-1E00-00009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2" name="Text Box 3">
          <a:extLst>
            <a:ext uri="{FF2B5EF4-FFF2-40B4-BE49-F238E27FC236}">
              <a16:creationId xmlns:a16="http://schemas.microsoft.com/office/drawing/2014/main" id="{00000000-0008-0000-1E00-00009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3" name="Text Box 4">
          <a:extLst>
            <a:ext uri="{FF2B5EF4-FFF2-40B4-BE49-F238E27FC236}">
              <a16:creationId xmlns:a16="http://schemas.microsoft.com/office/drawing/2014/main" id="{00000000-0008-0000-1E00-00009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64" name="Text Box 3">
          <a:extLst>
            <a:ext uri="{FF2B5EF4-FFF2-40B4-BE49-F238E27FC236}">
              <a16:creationId xmlns:a16="http://schemas.microsoft.com/office/drawing/2014/main" id="{00000000-0008-0000-1E00-00009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65" name="Text Box 4">
          <a:extLst>
            <a:ext uri="{FF2B5EF4-FFF2-40B4-BE49-F238E27FC236}">
              <a16:creationId xmlns:a16="http://schemas.microsoft.com/office/drawing/2014/main" id="{00000000-0008-0000-1E00-00009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66" name="Text Box 3">
          <a:extLst>
            <a:ext uri="{FF2B5EF4-FFF2-40B4-BE49-F238E27FC236}">
              <a16:creationId xmlns:a16="http://schemas.microsoft.com/office/drawing/2014/main" id="{00000000-0008-0000-1E00-00009A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67" name="Text Box 4">
          <a:extLst>
            <a:ext uri="{FF2B5EF4-FFF2-40B4-BE49-F238E27FC236}">
              <a16:creationId xmlns:a16="http://schemas.microsoft.com/office/drawing/2014/main" id="{00000000-0008-0000-1E00-00009B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8" name="Text Box 3">
          <a:extLst>
            <a:ext uri="{FF2B5EF4-FFF2-40B4-BE49-F238E27FC236}">
              <a16:creationId xmlns:a16="http://schemas.microsoft.com/office/drawing/2014/main" id="{00000000-0008-0000-1E00-00009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9" name="Text Box 4">
          <a:extLst>
            <a:ext uri="{FF2B5EF4-FFF2-40B4-BE49-F238E27FC236}">
              <a16:creationId xmlns:a16="http://schemas.microsoft.com/office/drawing/2014/main" id="{00000000-0008-0000-1E00-00009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0" name="Text Box 3">
          <a:extLst>
            <a:ext uri="{FF2B5EF4-FFF2-40B4-BE49-F238E27FC236}">
              <a16:creationId xmlns:a16="http://schemas.microsoft.com/office/drawing/2014/main" id="{00000000-0008-0000-1E00-00009E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1" name="Text Box 4">
          <a:extLst>
            <a:ext uri="{FF2B5EF4-FFF2-40B4-BE49-F238E27FC236}">
              <a16:creationId xmlns:a16="http://schemas.microsoft.com/office/drawing/2014/main" id="{00000000-0008-0000-1E00-00009F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2" name="Text Box 3">
          <a:extLst>
            <a:ext uri="{FF2B5EF4-FFF2-40B4-BE49-F238E27FC236}">
              <a16:creationId xmlns:a16="http://schemas.microsoft.com/office/drawing/2014/main" id="{00000000-0008-0000-1E00-0000A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3" name="Text Box 4">
          <a:extLst>
            <a:ext uri="{FF2B5EF4-FFF2-40B4-BE49-F238E27FC236}">
              <a16:creationId xmlns:a16="http://schemas.microsoft.com/office/drawing/2014/main" id="{00000000-0008-0000-1E00-0000A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4" name="Text Box 3">
          <a:extLst>
            <a:ext uri="{FF2B5EF4-FFF2-40B4-BE49-F238E27FC236}">
              <a16:creationId xmlns:a16="http://schemas.microsoft.com/office/drawing/2014/main" id="{00000000-0008-0000-1E00-0000A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5" name="Text Box 4">
          <a:extLst>
            <a:ext uri="{FF2B5EF4-FFF2-40B4-BE49-F238E27FC236}">
              <a16:creationId xmlns:a16="http://schemas.microsoft.com/office/drawing/2014/main" id="{00000000-0008-0000-1E00-0000A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6" name="Text Box 3">
          <a:extLst>
            <a:ext uri="{FF2B5EF4-FFF2-40B4-BE49-F238E27FC236}">
              <a16:creationId xmlns:a16="http://schemas.microsoft.com/office/drawing/2014/main" id="{00000000-0008-0000-1E00-0000A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7" name="Text Box 4">
          <a:extLst>
            <a:ext uri="{FF2B5EF4-FFF2-40B4-BE49-F238E27FC236}">
              <a16:creationId xmlns:a16="http://schemas.microsoft.com/office/drawing/2014/main" id="{00000000-0008-0000-1E00-0000A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8" name="Text Box 3">
          <a:extLst>
            <a:ext uri="{FF2B5EF4-FFF2-40B4-BE49-F238E27FC236}">
              <a16:creationId xmlns:a16="http://schemas.microsoft.com/office/drawing/2014/main" id="{00000000-0008-0000-1E00-0000A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9" name="Text Box 4">
          <a:extLst>
            <a:ext uri="{FF2B5EF4-FFF2-40B4-BE49-F238E27FC236}">
              <a16:creationId xmlns:a16="http://schemas.microsoft.com/office/drawing/2014/main" id="{00000000-0008-0000-1E00-0000A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80" name="Text Box 3">
          <a:extLst>
            <a:ext uri="{FF2B5EF4-FFF2-40B4-BE49-F238E27FC236}">
              <a16:creationId xmlns:a16="http://schemas.microsoft.com/office/drawing/2014/main" id="{00000000-0008-0000-1E00-0000A8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81" name="Text Box 4">
          <a:extLst>
            <a:ext uri="{FF2B5EF4-FFF2-40B4-BE49-F238E27FC236}">
              <a16:creationId xmlns:a16="http://schemas.microsoft.com/office/drawing/2014/main" id="{00000000-0008-0000-1E00-0000A9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2" name="Text Box 3">
          <a:extLst>
            <a:ext uri="{FF2B5EF4-FFF2-40B4-BE49-F238E27FC236}">
              <a16:creationId xmlns:a16="http://schemas.microsoft.com/office/drawing/2014/main" id="{00000000-0008-0000-1E00-0000AA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3" name="Text Box 4">
          <a:extLst>
            <a:ext uri="{FF2B5EF4-FFF2-40B4-BE49-F238E27FC236}">
              <a16:creationId xmlns:a16="http://schemas.microsoft.com/office/drawing/2014/main" id="{00000000-0008-0000-1E00-0000AB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4" name="Text Box 3">
          <a:extLst>
            <a:ext uri="{FF2B5EF4-FFF2-40B4-BE49-F238E27FC236}">
              <a16:creationId xmlns:a16="http://schemas.microsoft.com/office/drawing/2014/main" id="{00000000-0008-0000-1E00-0000A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5" name="Text Box 4">
          <a:extLst>
            <a:ext uri="{FF2B5EF4-FFF2-40B4-BE49-F238E27FC236}">
              <a16:creationId xmlns:a16="http://schemas.microsoft.com/office/drawing/2014/main" id="{00000000-0008-0000-1E00-0000A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86" name="Text Box 3">
          <a:extLst>
            <a:ext uri="{FF2B5EF4-FFF2-40B4-BE49-F238E27FC236}">
              <a16:creationId xmlns:a16="http://schemas.microsoft.com/office/drawing/2014/main" id="{00000000-0008-0000-1E00-0000A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87" name="Text Box 4">
          <a:extLst>
            <a:ext uri="{FF2B5EF4-FFF2-40B4-BE49-F238E27FC236}">
              <a16:creationId xmlns:a16="http://schemas.microsoft.com/office/drawing/2014/main" id="{00000000-0008-0000-1E00-0000A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8" name="Text Box 3">
          <a:extLst>
            <a:ext uri="{FF2B5EF4-FFF2-40B4-BE49-F238E27FC236}">
              <a16:creationId xmlns:a16="http://schemas.microsoft.com/office/drawing/2014/main" id="{00000000-0008-0000-1E00-0000B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9" name="Text Box 4">
          <a:extLst>
            <a:ext uri="{FF2B5EF4-FFF2-40B4-BE49-F238E27FC236}">
              <a16:creationId xmlns:a16="http://schemas.microsoft.com/office/drawing/2014/main" id="{00000000-0008-0000-1E00-0000B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0" name="Text Box 3">
          <a:extLst>
            <a:ext uri="{FF2B5EF4-FFF2-40B4-BE49-F238E27FC236}">
              <a16:creationId xmlns:a16="http://schemas.microsoft.com/office/drawing/2014/main" id="{00000000-0008-0000-1E00-0000B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1" name="Text Box 4">
          <a:extLst>
            <a:ext uri="{FF2B5EF4-FFF2-40B4-BE49-F238E27FC236}">
              <a16:creationId xmlns:a16="http://schemas.microsoft.com/office/drawing/2014/main" id="{00000000-0008-0000-1E00-0000B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2" name="Text Box 3">
          <a:extLst>
            <a:ext uri="{FF2B5EF4-FFF2-40B4-BE49-F238E27FC236}">
              <a16:creationId xmlns:a16="http://schemas.microsoft.com/office/drawing/2014/main" id="{00000000-0008-0000-1E00-0000B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3" name="Text Box 4">
          <a:extLst>
            <a:ext uri="{FF2B5EF4-FFF2-40B4-BE49-F238E27FC236}">
              <a16:creationId xmlns:a16="http://schemas.microsoft.com/office/drawing/2014/main" id="{00000000-0008-0000-1E00-0000B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94" name="Text Box 3">
          <a:extLst>
            <a:ext uri="{FF2B5EF4-FFF2-40B4-BE49-F238E27FC236}">
              <a16:creationId xmlns:a16="http://schemas.microsoft.com/office/drawing/2014/main" id="{00000000-0008-0000-1E00-0000B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95" name="Text Box 4">
          <a:extLst>
            <a:ext uri="{FF2B5EF4-FFF2-40B4-BE49-F238E27FC236}">
              <a16:creationId xmlns:a16="http://schemas.microsoft.com/office/drawing/2014/main" id="{00000000-0008-0000-1E00-0000B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6" name="Text Box 3">
          <a:extLst>
            <a:ext uri="{FF2B5EF4-FFF2-40B4-BE49-F238E27FC236}">
              <a16:creationId xmlns:a16="http://schemas.microsoft.com/office/drawing/2014/main" id="{00000000-0008-0000-1E00-0000B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7" name="Text Box 4">
          <a:extLst>
            <a:ext uri="{FF2B5EF4-FFF2-40B4-BE49-F238E27FC236}">
              <a16:creationId xmlns:a16="http://schemas.microsoft.com/office/drawing/2014/main" id="{00000000-0008-0000-1E00-0000B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8" name="Text Box 3">
          <a:extLst>
            <a:ext uri="{FF2B5EF4-FFF2-40B4-BE49-F238E27FC236}">
              <a16:creationId xmlns:a16="http://schemas.microsoft.com/office/drawing/2014/main" id="{00000000-0008-0000-1E00-0000B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9" name="Text Box 4">
          <a:extLst>
            <a:ext uri="{FF2B5EF4-FFF2-40B4-BE49-F238E27FC236}">
              <a16:creationId xmlns:a16="http://schemas.microsoft.com/office/drawing/2014/main" id="{00000000-0008-0000-1E00-0000B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0" name="Text Box 3">
          <a:extLst>
            <a:ext uri="{FF2B5EF4-FFF2-40B4-BE49-F238E27FC236}">
              <a16:creationId xmlns:a16="http://schemas.microsoft.com/office/drawing/2014/main" id="{00000000-0008-0000-1E00-0000B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1" name="Text Box 4">
          <a:extLst>
            <a:ext uri="{FF2B5EF4-FFF2-40B4-BE49-F238E27FC236}">
              <a16:creationId xmlns:a16="http://schemas.microsoft.com/office/drawing/2014/main" id="{00000000-0008-0000-1E00-0000B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02" name="Text Box 3">
          <a:extLst>
            <a:ext uri="{FF2B5EF4-FFF2-40B4-BE49-F238E27FC236}">
              <a16:creationId xmlns:a16="http://schemas.microsoft.com/office/drawing/2014/main" id="{00000000-0008-0000-1E00-0000B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3" name="Text Box 4">
          <a:extLst>
            <a:ext uri="{FF2B5EF4-FFF2-40B4-BE49-F238E27FC236}">
              <a16:creationId xmlns:a16="http://schemas.microsoft.com/office/drawing/2014/main" id="{00000000-0008-0000-1E00-0000B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4" name="Text Box 3">
          <a:extLst>
            <a:ext uri="{FF2B5EF4-FFF2-40B4-BE49-F238E27FC236}">
              <a16:creationId xmlns:a16="http://schemas.microsoft.com/office/drawing/2014/main" id="{00000000-0008-0000-1E00-0000C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5" name="Text Box 4">
          <a:extLst>
            <a:ext uri="{FF2B5EF4-FFF2-40B4-BE49-F238E27FC236}">
              <a16:creationId xmlns:a16="http://schemas.microsoft.com/office/drawing/2014/main" id="{00000000-0008-0000-1E00-0000C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6" name="Text Box 3">
          <a:extLst>
            <a:ext uri="{FF2B5EF4-FFF2-40B4-BE49-F238E27FC236}">
              <a16:creationId xmlns:a16="http://schemas.microsoft.com/office/drawing/2014/main" id="{00000000-0008-0000-1E00-0000C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7" name="Text Box 4">
          <a:extLst>
            <a:ext uri="{FF2B5EF4-FFF2-40B4-BE49-F238E27FC236}">
              <a16:creationId xmlns:a16="http://schemas.microsoft.com/office/drawing/2014/main" id="{00000000-0008-0000-1E00-0000C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8" name="Text Box 3">
          <a:extLst>
            <a:ext uri="{FF2B5EF4-FFF2-40B4-BE49-F238E27FC236}">
              <a16:creationId xmlns:a16="http://schemas.microsoft.com/office/drawing/2014/main" id="{00000000-0008-0000-1E00-0000C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9" name="Text Box 4">
          <a:extLst>
            <a:ext uri="{FF2B5EF4-FFF2-40B4-BE49-F238E27FC236}">
              <a16:creationId xmlns:a16="http://schemas.microsoft.com/office/drawing/2014/main" id="{00000000-0008-0000-1E00-0000C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0" name="Text Box 3">
          <a:extLst>
            <a:ext uri="{FF2B5EF4-FFF2-40B4-BE49-F238E27FC236}">
              <a16:creationId xmlns:a16="http://schemas.microsoft.com/office/drawing/2014/main" id="{00000000-0008-0000-1E00-0000C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1" name="Text Box 4">
          <a:extLst>
            <a:ext uri="{FF2B5EF4-FFF2-40B4-BE49-F238E27FC236}">
              <a16:creationId xmlns:a16="http://schemas.microsoft.com/office/drawing/2014/main" id="{00000000-0008-0000-1E00-0000C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2" name="Text Box 3">
          <a:extLst>
            <a:ext uri="{FF2B5EF4-FFF2-40B4-BE49-F238E27FC236}">
              <a16:creationId xmlns:a16="http://schemas.microsoft.com/office/drawing/2014/main" id="{00000000-0008-0000-1E00-0000C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3" name="Text Box 4">
          <a:extLst>
            <a:ext uri="{FF2B5EF4-FFF2-40B4-BE49-F238E27FC236}">
              <a16:creationId xmlns:a16="http://schemas.microsoft.com/office/drawing/2014/main" id="{00000000-0008-0000-1E00-0000C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4" name="Text Box 3">
          <a:extLst>
            <a:ext uri="{FF2B5EF4-FFF2-40B4-BE49-F238E27FC236}">
              <a16:creationId xmlns:a16="http://schemas.microsoft.com/office/drawing/2014/main" id="{00000000-0008-0000-1E00-0000C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5" name="Text Box 4">
          <a:extLst>
            <a:ext uri="{FF2B5EF4-FFF2-40B4-BE49-F238E27FC236}">
              <a16:creationId xmlns:a16="http://schemas.microsoft.com/office/drawing/2014/main" id="{00000000-0008-0000-1E00-0000C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6" name="Text Box 3">
          <a:extLst>
            <a:ext uri="{FF2B5EF4-FFF2-40B4-BE49-F238E27FC236}">
              <a16:creationId xmlns:a16="http://schemas.microsoft.com/office/drawing/2014/main" id="{00000000-0008-0000-1E00-0000C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7" name="Text Box 4">
          <a:extLst>
            <a:ext uri="{FF2B5EF4-FFF2-40B4-BE49-F238E27FC236}">
              <a16:creationId xmlns:a16="http://schemas.microsoft.com/office/drawing/2014/main" id="{00000000-0008-0000-1E00-0000C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8" name="Text Box 3">
          <a:extLst>
            <a:ext uri="{FF2B5EF4-FFF2-40B4-BE49-F238E27FC236}">
              <a16:creationId xmlns:a16="http://schemas.microsoft.com/office/drawing/2014/main" id="{00000000-0008-0000-1E00-0000C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9" name="Text Box 4">
          <a:extLst>
            <a:ext uri="{FF2B5EF4-FFF2-40B4-BE49-F238E27FC236}">
              <a16:creationId xmlns:a16="http://schemas.microsoft.com/office/drawing/2014/main" id="{00000000-0008-0000-1E00-0000C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0" name="Text Box 3">
          <a:extLst>
            <a:ext uri="{FF2B5EF4-FFF2-40B4-BE49-F238E27FC236}">
              <a16:creationId xmlns:a16="http://schemas.microsoft.com/office/drawing/2014/main" id="{00000000-0008-0000-1E00-0000D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1" name="Text Box 4">
          <a:extLst>
            <a:ext uri="{FF2B5EF4-FFF2-40B4-BE49-F238E27FC236}">
              <a16:creationId xmlns:a16="http://schemas.microsoft.com/office/drawing/2014/main" id="{00000000-0008-0000-1E00-0000D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2" name="Text Box 3">
          <a:extLst>
            <a:ext uri="{FF2B5EF4-FFF2-40B4-BE49-F238E27FC236}">
              <a16:creationId xmlns:a16="http://schemas.microsoft.com/office/drawing/2014/main" id="{00000000-0008-0000-1E00-0000D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3" name="Text Box 4">
          <a:extLst>
            <a:ext uri="{FF2B5EF4-FFF2-40B4-BE49-F238E27FC236}">
              <a16:creationId xmlns:a16="http://schemas.microsoft.com/office/drawing/2014/main" id="{00000000-0008-0000-1E00-0000D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24" name="Text Box 3">
          <a:extLst>
            <a:ext uri="{FF2B5EF4-FFF2-40B4-BE49-F238E27FC236}">
              <a16:creationId xmlns:a16="http://schemas.microsoft.com/office/drawing/2014/main" id="{00000000-0008-0000-1E00-0000D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25" name="Text Box 4">
          <a:extLst>
            <a:ext uri="{FF2B5EF4-FFF2-40B4-BE49-F238E27FC236}">
              <a16:creationId xmlns:a16="http://schemas.microsoft.com/office/drawing/2014/main" id="{00000000-0008-0000-1E00-0000D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6" name="Text Box 3">
          <a:extLst>
            <a:ext uri="{FF2B5EF4-FFF2-40B4-BE49-F238E27FC236}">
              <a16:creationId xmlns:a16="http://schemas.microsoft.com/office/drawing/2014/main" id="{00000000-0008-0000-1E00-0000D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7" name="Text Box 4">
          <a:extLst>
            <a:ext uri="{FF2B5EF4-FFF2-40B4-BE49-F238E27FC236}">
              <a16:creationId xmlns:a16="http://schemas.microsoft.com/office/drawing/2014/main" id="{00000000-0008-0000-1E00-0000D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8" name="Text Box 3">
          <a:extLst>
            <a:ext uri="{FF2B5EF4-FFF2-40B4-BE49-F238E27FC236}">
              <a16:creationId xmlns:a16="http://schemas.microsoft.com/office/drawing/2014/main" id="{00000000-0008-0000-1E00-0000D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9" name="Text Box 4">
          <a:extLst>
            <a:ext uri="{FF2B5EF4-FFF2-40B4-BE49-F238E27FC236}">
              <a16:creationId xmlns:a16="http://schemas.microsoft.com/office/drawing/2014/main" id="{00000000-0008-0000-1E00-0000D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0" name="Text Box 3">
          <a:extLst>
            <a:ext uri="{FF2B5EF4-FFF2-40B4-BE49-F238E27FC236}">
              <a16:creationId xmlns:a16="http://schemas.microsoft.com/office/drawing/2014/main" id="{00000000-0008-0000-1E00-0000D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1" name="Text Box 4">
          <a:extLst>
            <a:ext uri="{FF2B5EF4-FFF2-40B4-BE49-F238E27FC236}">
              <a16:creationId xmlns:a16="http://schemas.microsoft.com/office/drawing/2014/main" id="{00000000-0008-0000-1E00-0000D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2" name="Text Box 3">
          <a:extLst>
            <a:ext uri="{FF2B5EF4-FFF2-40B4-BE49-F238E27FC236}">
              <a16:creationId xmlns:a16="http://schemas.microsoft.com/office/drawing/2014/main" id="{00000000-0008-0000-1E00-0000D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3" name="Text Box 4">
          <a:extLst>
            <a:ext uri="{FF2B5EF4-FFF2-40B4-BE49-F238E27FC236}">
              <a16:creationId xmlns:a16="http://schemas.microsoft.com/office/drawing/2014/main" id="{00000000-0008-0000-1E00-0000D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34" name="Text Box 3">
          <a:extLst>
            <a:ext uri="{FF2B5EF4-FFF2-40B4-BE49-F238E27FC236}">
              <a16:creationId xmlns:a16="http://schemas.microsoft.com/office/drawing/2014/main" id="{00000000-0008-0000-1E00-0000DE02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35" name="Text Box 4">
          <a:extLst>
            <a:ext uri="{FF2B5EF4-FFF2-40B4-BE49-F238E27FC236}">
              <a16:creationId xmlns:a16="http://schemas.microsoft.com/office/drawing/2014/main" id="{00000000-0008-0000-1E00-0000DF02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6" name="Text Box 3">
          <a:extLst>
            <a:ext uri="{FF2B5EF4-FFF2-40B4-BE49-F238E27FC236}">
              <a16:creationId xmlns:a16="http://schemas.microsoft.com/office/drawing/2014/main" id="{00000000-0008-0000-1E00-0000E0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7" name="Text Box 4">
          <a:extLst>
            <a:ext uri="{FF2B5EF4-FFF2-40B4-BE49-F238E27FC236}">
              <a16:creationId xmlns:a16="http://schemas.microsoft.com/office/drawing/2014/main" id="{00000000-0008-0000-1E00-0000E1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8" name="Text Box 3">
          <a:extLst>
            <a:ext uri="{FF2B5EF4-FFF2-40B4-BE49-F238E27FC236}">
              <a16:creationId xmlns:a16="http://schemas.microsoft.com/office/drawing/2014/main" id="{00000000-0008-0000-1E00-0000E2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9" name="Text Box 4">
          <a:extLst>
            <a:ext uri="{FF2B5EF4-FFF2-40B4-BE49-F238E27FC236}">
              <a16:creationId xmlns:a16="http://schemas.microsoft.com/office/drawing/2014/main" id="{00000000-0008-0000-1E00-0000E3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0" name="Text Box 3">
          <a:extLst>
            <a:ext uri="{FF2B5EF4-FFF2-40B4-BE49-F238E27FC236}">
              <a16:creationId xmlns:a16="http://schemas.microsoft.com/office/drawing/2014/main" id="{00000000-0008-0000-1E00-0000E4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1" name="Text Box 4">
          <a:extLst>
            <a:ext uri="{FF2B5EF4-FFF2-40B4-BE49-F238E27FC236}">
              <a16:creationId xmlns:a16="http://schemas.microsoft.com/office/drawing/2014/main" id="{00000000-0008-0000-1E00-0000E5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2" name="Text Box 3">
          <a:extLst>
            <a:ext uri="{FF2B5EF4-FFF2-40B4-BE49-F238E27FC236}">
              <a16:creationId xmlns:a16="http://schemas.microsoft.com/office/drawing/2014/main" id="{00000000-0008-0000-1E00-0000E6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3" name="Text Box 4">
          <a:extLst>
            <a:ext uri="{FF2B5EF4-FFF2-40B4-BE49-F238E27FC236}">
              <a16:creationId xmlns:a16="http://schemas.microsoft.com/office/drawing/2014/main" id="{00000000-0008-0000-1E00-0000E7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4" name="Text Box 3">
          <a:extLst>
            <a:ext uri="{FF2B5EF4-FFF2-40B4-BE49-F238E27FC236}">
              <a16:creationId xmlns:a16="http://schemas.microsoft.com/office/drawing/2014/main" id="{00000000-0008-0000-1E00-0000E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5" name="Text Box 4">
          <a:extLst>
            <a:ext uri="{FF2B5EF4-FFF2-40B4-BE49-F238E27FC236}">
              <a16:creationId xmlns:a16="http://schemas.microsoft.com/office/drawing/2014/main" id="{00000000-0008-0000-1E00-0000E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6" name="Text Box 3">
          <a:extLst>
            <a:ext uri="{FF2B5EF4-FFF2-40B4-BE49-F238E27FC236}">
              <a16:creationId xmlns:a16="http://schemas.microsoft.com/office/drawing/2014/main" id="{00000000-0008-0000-1E00-0000E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7" name="Text Box 4">
          <a:extLst>
            <a:ext uri="{FF2B5EF4-FFF2-40B4-BE49-F238E27FC236}">
              <a16:creationId xmlns:a16="http://schemas.microsoft.com/office/drawing/2014/main" id="{00000000-0008-0000-1E00-0000E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8" name="Text Box 3">
          <a:extLst>
            <a:ext uri="{FF2B5EF4-FFF2-40B4-BE49-F238E27FC236}">
              <a16:creationId xmlns:a16="http://schemas.microsoft.com/office/drawing/2014/main" id="{00000000-0008-0000-1E00-0000EC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9" name="Text Box 4">
          <a:extLst>
            <a:ext uri="{FF2B5EF4-FFF2-40B4-BE49-F238E27FC236}">
              <a16:creationId xmlns:a16="http://schemas.microsoft.com/office/drawing/2014/main" id="{00000000-0008-0000-1E00-0000ED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0" name="Text Box 3">
          <a:extLst>
            <a:ext uri="{FF2B5EF4-FFF2-40B4-BE49-F238E27FC236}">
              <a16:creationId xmlns:a16="http://schemas.microsoft.com/office/drawing/2014/main" id="{00000000-0008-0000-1E00-0000EE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1" name="Text Box 4">
          <a:extLst>
            <a:ext uri="{FF2B5EF4-FFF2-40B4-BE49-F238E27FC236}">
              <a16:creationId xmlns:a16="http://schemas.microsoft.com/office/drawing/2014/main" id="{00000000-0008-0000-1E00-0000EF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2" name="Text Box 3">
          <a:extLst>
            <a:ext uri="{FF2B5EF4-FFF2-40B4-BE49-F238E27FC236}">
              <a16:creationId xmlns:a16="http://schemas.microsoft.com/office/drawing/2014/main" id="{00000000-0008-0000-1E00-0000F0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3" name="Text Box 4">
          <a:extLst>
            <a:ext uri="{FF2B5EF4-FFF2-40B4-BE49-F238E27FC236}">
              <a16:creationId xmlns:a16="http://schemas.microsoft.com/office/drawing/2014/main" id="{00000000-0008-0000-1E00-0000F1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4" name="Text Box 3">
          <a:extLst>
            <a:ext uri="{FF2B5EF4-FFF2-40B4-BE49-F238E27FC236}">
              <a16:creationId xmlns:a16="http://schemas.microsoft.com/office/drawing/2014/main" id="{00000000-0008-0000-1E00-0000F2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5" name="Text Box 4">
          <a:extLst>
            <a:ext uri="{FF2B5EF4-FFF2-40B4-BE49-F238E27FC236}">
              <a16:creationId xmlns:a16="http://schemas.microsoft.com/office/drawing/2014/main" id="{00000000-0008-0000-1E00-0000F3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56" name="Text Box 3">
          <a:extLst>
            <a:ext uri="{FF2B5EF4-FFF2-40B4-BE49-F238E27FC236}">
              <a16:creationId xmlns:a16="http://schemas.microsoft.com/office/drawing/2014/main" id="{00000000-0008-0000-1E00-0000F4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57" name="Text Box 4">
          <a:extLst>
            <a:ext uri="{FF2B5EF4-FFF2-40B4-BE49-F238E27FC236}">
              <a16:creationId xmlns:a16="http://schemas.microsoft.com/office/drawing/2014/main" id="{00000000-0008-0000-1E00-0000F5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8" name="Text Box 3">
          <a:extLst>
            <a:ext uri="{FF2B5EF4-FFF2-40B4-BE49-F238E27FC236}">
              <a16:creationId xmlns:a16="http://schemas.microsoft.com/office/drawing/2014/main" id="{00000000-0008-0000-1E00-0000F6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9" name="Text Box 4">
          <a:extLst>
            <a:ext uri="{FF2B5EF4-FFF2-40B4-BE49-F238E27FC236}">
              <a16:creationId xmlns:a16="http://schemas.microsoft.com/office/drawing/2014/main" id="{00000000-0008-0000-1E00-0000F7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0" name="Text Box 3">
          <a:extLst>
            <a:ext uri="{FF2B5EF4-FFF2-40B4-BE49-F238E27FC236}">
              <a16:creationId xmlns:a16="http://schemas.microsoft.com/office/drawing/2014/main" id="{00000000-0008-0000-1E00-0000F8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1" name="Text Box 4">
          <a:extLst>
            <a:ext uri="{FF2B5EF4-FFF2-40B4-BE49-F238E27FC236}">
              <a16:creationId xmlns:a16="http://schemas.microsoft.com/office/drawing/2014/main" id="{00000000-0008-0000-1E00-0000F9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2" name="Text Box 3">
          <a:extLst>
            <a:ext uri="{FF2B5EF4-FFF2-40B4-BE49-F238E27FC236}">
              <a16:creationId xmlns:a16="http://schemas.microsoft.com/office/drawing/2014/main" id="{00000000-0008-0000-1E00-0000FA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3" name="Text Box 4">
          <a:extLst>
            <a:ext uri="{FF2B5EF4-FFF2-40B4-BE49-F238E27FC236}">
              <a16:creationId xmlns:a16="http://schemas.microsoft.com/office/drawing/2014/main" id="{00000000-0008-0000-1E00-0000FB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4" name="Text Box 3">
          <a:extLst>
            <a:ext uri="{FF2B5EF4-FFF2-40B4-BE49-F238E27FC236}">
              <a16:creationId xmlns:a16="http://schemas.microsoft.com/office/drawing/2014/main" id="{00000000-0008-0000-1E00-0000FC02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5" name="Text Box 4">
          <a:extLst>
            <a:ext uri="{FF2B5EF4-FFF2-40B4-BE49-F238E27FC236}">
              <a16:creationId xmlns:a16="http://schemas.microsoft.com/office/drawing/2014/main" id="{00000000-0008-0000-1E00-0000FD02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66" name="Text Box 3">
          <a:extLst>
            <a:ext uri="{FF2B5EF4-FFF2-40B4-BE49-F238E27FC236}">
              <a16:creationId xmlns:a16="http://schemas.microsoft.com/office/drawing/2014/main" id="{00000000-0008-0000-1E00-0000FE02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67" name="Text Box 4">
          <a:extLst>
            <a:ext uri="{FF2B5EF4-FFF2-40B4-BE49-F238E27FC236}">
              <a16:creationId xmlns:a16="http://schemas.microsoft.com/office/drawing/2014/main" id="{00000000-0008-0000-1E00-0000FF02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8" name="Text Box 3">
          <a:extLst>
            <a:ext uri="{FF2B5EF4-FFF2-40B4-BE49-F238E27FC236}">
              <a16:creationId xmlns:a16="http://schemas.microsoft.com/office/drawing/2014/main" id="{00000000-0008-0000-1E00-000000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9" name="Text Box 4">
          <a:extLst>
            <a:ext uri="{FF2B5EF4-FFF2-40B4-BE49-F238E27FC236}">
              <a16:creationId xmlns:a16="http://schemas.microsoft.com/office/drawing/2014/main" id="{00000000-0008-0000-1E00-000001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0" name="Text Box 3">
          <a:extLst>
            <a:ext uri="{FF2B5EF4-FFF2-40B4-BE49-F238E27FC236}">
              <a16:creationId xmlns:a16="http://schemas.microsoft.com/office/drawing/2014/main" id="{00000000-0008-0000-1E00-000002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1" name="Text Box 4">
          <a:extLst>
            <a:ext uri="{FF2B5EF4-FFF2-40B4-BE49-F238E27FC236}">
              <a16:creationId xmlns:a16="http://schemas.microsoft.com/office/drawing/2014/main" id="{00000000-0008-0000-1E00-000003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2" name="Text Box 3">
          <a:extLst>
            <a:ext uri="{FF2B5EF4-FFF2-40B4-BE49-F238E27FC236}">
              <a16:creationId xmlns:a16="http://schemas.microsoft.com/office/drawing/2014/main" id="{00000000-0008-0000-1E00-000004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3" name="Text Box 4">
          <a:extLst>
            <a:ext uri="{FF2B5EF4-FFF2-40B4-BE49-F238E27FC236}">
              <a16:creationId xmlns:a16="http://schemas.microsoft.com/office/drawing/2014/main" id="{00000000-0008-0000-1E00-000005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4" name="Text Box 3">
          <a:extLst>
            <a:ext uri="{FF2B5EF4-FFF2-40B4-BE49-F238E27FC236}">
              <a16:creationId xmlns:a16="http://schemas.microsoft.com/office/drawing/2014/main" id="{00000000-0008-0000-1E00-000006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5" name="Text Box 4">
          <a:extLst>
            <a:ext uri="{FF2B5EF4-FFF2-40B4-BE49-F238E27FC236}">
              <a16:creationId xmlns:a16="http://schemas.microsoft.com/office/drawing/2014/main" id="{00000000-0008-0000-1E00-000007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6" name="Text Box 3">
          <a:extLst>
            <a:ext uri="{FF2B5EF4-FFF2-40B4-BE49-F238E27FC236}">
              <a16:creationId xmlns:a16="http://schemas.microsoft.com/office/drawing/2014/main" id="{00000000-0008-0000-1E00-000008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7" name="Text Box 4">
          <a:extLst>
            <a:ext uri="{FF2B5EF4-FFF2-40B4-BE49-F238E27FC236}">
              <a16:creationId xmlns:a16="http://schemas.microsoft.com/office/drawing/2014/main" id="{00000000-0008-0000-1E00-000009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8" name="Text Box 3">
          <a:extLst>
            <a:ext uri="{FF2B5EF4-FFF2-40B4-BE49-F238E27FC236}">
              <a16:creationId xmlns:a16="http://schemas.microsoft.com/office/drawing/2014/main" id="{00000000-0008-0000-1E00-00000A030000}"/>
            </a:ext>
          </a:extLst>
        </xdr:cNvPr>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79" name="Text Box 3">
          <a:extLst>
            <a:ext uri="{FF2B5EF4-FFF2-40B4-BE49-F238E27FC236}">
              <a16:creationId xmlns:a16="http://schemas.microsoft.com/office/drawing/2014/main" id="{00000000-0008-0000-1E00-00000B03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80" name="Text Box 4">
          <a:extLst>
            <a:ext uri="{FF2B5EF4-FFF2-40B4-BE49-F238E27FC236}">
              <a16:creationId xmlns:a16="http://schemas.microsoft.com/office/drawing/2014/main" id="{00000000-0008-0000-1E00-00000C030000}"/>
            </a:ext>
          </a:extLst>
        </xdr:cNvPr>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1" name="Text Box 3">
          <a:extLst>
            <a:ext uri="{FF2B5EF4-FFF2-40B4-BE49-F238E27FC236}">
              <a16:creationId xmlns:a16="http://schemas.microsoft.com/office/drawing/2014/main" id="{00000000-0008-0000-1E00-00000D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2" name="Text Box 4">
          <a:extLst>
            <a:ext uri="{FF2B5EF4-FFF2-40B4-BE49-F238E27FC236}">
              <a16:creationId xmlns:a16="http://schemas.microsoft.com/office/drawing/2014/main" id="{00000000-0008-0000-1E00-00000E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3" name="Text Box 3">
          <a:extLst>
            <a:ext uri="{FF2B5EF4-FFF2-40B4-BE49-F238E27FC236}">
              <a16:creationId xmlns:a16="http://schemas.microsoft.com/office/drawing/2014/main" id="{00000000-0008-0000-1E00-00000F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4" name="Text Box 4">
          <a:extLst>
            <a:ext uri="{FF2B5EF4-FFF2-40B4-BE49-F238E27FC236}">
              <a16:creationId xmlns:a16="http://schemas.microsoft.com/office/drawing/2014/main" id="{00000000-0008-0000-1E00-000010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5" name="Text Box 3">
          <a:extLst>
            <a:ext uri="{FF2B5EF4-FFF2-40B4-BE49-F238E27FC236}">
              <a16:creationId xmlns:a16="http://schemas.microsoft.com/office/drawing/2014/main" id="{00000000-0008-0000-1E00-00001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86" name="Text Box 4">
          <a:extLst>
            <a:ext uri="{FF2B5EF4-FFF2-40B4-BE49-F238E27FC236}">
              <a16:creationId xmlns:a16="http://schemas.microsoft.com/office/drawing/2014/main" id="{00000000-0008-0000-1E00-00001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7" name="Text Box 3">
          <a:extLst>
            <a:ext uri="{FF2B5EF4-FFF2-40B4-BE49-F238E27FC236}">
              <a16:creationId xmlns:a16="http://schemas.microsoft.com/office/drawing/2014/main" id="{00000000-0008-0000-1E00-000013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8" name="Text Box 4">
          <a:extLst>
            <a:ext uri="{FF2B5EF4-FFF2-40B4-BE49-F238E27FC236}">
              <a16:creationId xmlns:a16="http://schemas.microsoft.com/office/drawing/2014/main" id="{00000000-0008-0000-1E00-000014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9" name="Text Box 3">
          <a:extLst>
            <a:ext uri="{FF2B5EF4-FFF2-40B4-BE49-F238E27FC236}">
              <a16:creationId xmlns:a16="http://schemas.microsoft.com/office/drawing/2014/main" id="{00000000-0008-0000-1E00-00001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0" name="Text Box 4">
          <a:extLst>
            <a:ext uri="{FF2B5EF4-FFF2-40B4-BE49-F238E27FC236}">
              <a16:creationId xmlns:a16="http://schemas.microsoft.com/office/drawing/2014/main" id="{00000000-0008-0000-1E00-00001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1" name="Text Box 3">
          <a:extLst>
            <a:ext uri="{FF2B5EF4-FFF2-40B4-BE49-F238E27FC236}">
              <a16:creationId xmlns:a16="http://schemas.microsoft.com/office/drawing/2014/main" id="{00000000-0008-0000-1E00-000017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2" name="Text Box 4">
          <a:extLst>
            <a:ext uri="{FF2B5EF4-FFF2-40B4-BE49-F238E27FC236}">
              <a16:creationId xmlns:a16="http://schemas.microsoft.com/office/drawing/2014/main" id="{00000000-0008-0000-1E00-000018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93" name="Text Box 3">
          <a:extLst>
            <a:ext uri="{FF2B5EF4-FFF2-40B4-BE49-F238E27FC236}">
              <a16:creationId xmlns:a16="http://schemas.microsoft.com/office/drawing/2014/main" id="{00000000-0008-0000-1E00-000019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94" name="Text Box 4">
          <a:extLst>
            <a:ext uri="{FF2B5EF4-FFF2-40B4-BE49-F238E27FC236}">
              <a16:creationId xmlns:a16="http://schemas.microsoft.com/office/drawing/2014/main" id="{00000000-0008-0000-1E00-00001A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5" name="Text Box 3">
          <a:extLst>
            <a:ext uri="{FF2B5EF4-FFF2-40B4-BE49-F238E27FC236}">
              <a16:creationId xmlns:a16="http://schemas.microsoft.com/office/drawing/2014/main" id="{00000000-0008-0000-1E00-00001B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6" name="Text Box 4">
          <a:extLst>
            <a:ext uri="{FF2B5EF4-FFF2-40B4-BE49-F238E27FC236}">
              <a16:creationId xmlns:a16="http://schemas.microsoft.com/office/drawing/2014/main" id="{00000000-0008-0000-1E00-00001C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7" name="Text Box 3">
          <a:extLst>
            <a:ext uri="{FF2B5EF4-FFF2-40B4-BE49-F238E27FC236}">
              <a16:creationId xmlns:a16="http://schemas.microsoft.com/office/drawing/2014/main" id="{00000000-0008-0000-1E00-00001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8" name="Text Box 4">
          <a:extLst>
            <a:ext uri="{FF2B5EF4-FFF2-40B4-BE49-F238E27FC236}">
              <a16:creationId xmlns:a16="http://schemas.microsoft.com/office/drawing/2014/main" id="{00000000-0008-0000-1E00-00001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9" name="Text Box 3">
          <a:extLst>
            <a:ext uri="{FF2B5EF4-FFF2-40B4-BE49-F238E27FC236}">
              <a16:creationId xmlns:a16="http://schemas.microsoft.com/office/drawing/2014/main" id="{00000000-0008-0000-1E00-00001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0" name="Text Box 4">
          <a:extLst>
            <a:ext uri="{FF2B5EF4-FFF2-40B4-BE49-F238E27FC236}">
              <a16:creationId xmlns:a16="http://schemas.microsoft.com/office/drawing/2014/main" id="{00000000-0008-0000-1E00-00002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01" name="Text Box 3">
          <a:extLst>
            <a:ext uri="{FF2B5EF4-FFF2-40B4-BE49-F238E27FC236}">
              <a16:creationId xmlns:a16="http://schemas.microsoft.com/office/drawing/2014/main" id="{00000000-0008-0000-1E00-000021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02" name="Text Box 4">
          <a:extLst>
            <a:ext uri="{FF2B5EF4-FFF2-40B4-BE49-F238E27FC236}">
              <a16:creationId xmlns:a16="http://schemas.microsoft.com/office/drawing/2014/main" id="{00000000-0008-0000-1E00-000022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3" name="Text Box 3">
          <a:extLst>
            <a:ext uri="{FF2B5EF4-FFF2-40B4-BE49-F238E27FC236}">
              <a16:creationId xmlns:a16="http://schemas.microsoft.com/office/drawing/2014/main" id="{00000000-0008-0000-1E00-00002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4" name="Text Box 4">
          <a:extLst>
            <a:ext uri="{FF2B5EF4-FFF2-40B4-BE49-F238E27FC236}">
              <a16:creationId xmlns:a16="http://schemas.microsoft.com/office/drawing/2014/main" id="{00000000-0008-0000-1E00-00002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5" name="Text Box 3">
          <a:extLst>
            <a:ext uri="{FF2B5EF4-FFF2-40B4-BE49-F238E27FC236}">
              <a16:creationId xmlns:a16="http://schemas.microsoft.com/office/drawing/2014/main" id="{00000000-0008-0000-1E00-00002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6" name="Text Box 4">
          <a:extLst>
            <a:ext uri="{FF2B5EF4-FFF2-40B4-BE49-F238E27FC236}">
              <a16:creationId xmlns:a16="http://schemas.microsoft.com/office/drawing/2014/main" id="{00000000-0008-0000-1E00-00002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7" name="Text Box 3">
          <a:extLst>
            <a:ext uri="{FF2B5EF4-FFF2-40B4-BE49-F238E27FC236}">
              <a16:creationId xmlns:a16="http://schemas.microsoft.com/office/drawing/2014/main" id="{00000000-0008-0000-1E00-000027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8" name="Text Box 4">
          <a:extLst>
            <a:ext uri="{FF2B5EF4-FFF2-40B4-BE49-F238E27FC236}">
              <a16:creationId xmlns:a16="http://schemas.microsoft.com/office/drawing/2014/main" id="{00000000-0008-0000-1E00-000028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9" name="Text Box 3">
          <a:extLst>
            <a:ext uri="{FF2B5EF4-FFF2-40B4-BE49-F238E27FC236}">
              <a16:creationId xmlns:a16="http://schemas.microsoft.com/office/drawing/2014/main" id="{00000000-0008-0000-1E00-000029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0" name="Text Box 4">
          <a:extLst>
            <a:ext uri="{FF2B5EF4-FFF2-40B4-BE49-F238E27FC236}">
              <a16:creationId xmlns:a16="http://schemas.microsoft.com/office/drawing/2014/main" id="{00000000-0008-0000-1E00-00002A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11" name="Text Box 3">
          <a:extLst>
            <a:ext uri="{FF2B5EF4-FFF2-40B4-BE49-F238E27FC236}">
              <a16:creationId xmlns:a16="http://schemas.microsoft.com/office/drawing/2014/main" id="{00000000-0008-0000-1E00-00002B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12" name="Text Box 4">
          <a:extLst>
            <a:ext uri="{FF2B5EF4-FFF2-40B4-BE49-F238E27FC236}">
              <a16:creationId xmlns:a16="http://schemas.microsoft.com/office/drawing/2014/main" id="{00000000-0008-0000-1E00-00002C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3" name="Text Box 3">
          <a:extLst>
            <a:ext uri="{FF2B5EF4-FFF2-40B4-BE49-F238E27FC236}">
              <a16:creationId xmlns:a16="http://schemas.microsoft.com/office/drawing/2014/main" id="{00000000-0008-0000-1E00-00002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4" name="Text Box 4">
          <a:extLst>
            <a:ext uri="{FF2B5EF4-FFF2-40B4-BE49-F238E27FC236}">
              <a16:creationId xmlns:a16="http://schemas.microsoft.com/office/drawing/2014/main" id="{00000000-0008-0000-1E00-00002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5" name="Text Box 3">
          <a:extLst>
            <a:ext uri="{FF2B5EF4-FFF2-40B4-BE49-F238E27FC236}">
              <a16:creationId xmlns:a16="http://schemas.microsoft.com/office/drawing/2014/main" id="{00000000-0008-0000-1E00-00002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6" name="Text Box 4">
          <a:extLst>
            <a:ext uri="{FF2B5EF4-FFF2-40B4-BE49-F238E27FC236}">
              <a16:creationId xmlns:a16="http://schemas.microsoft.com/office/drawing/2014/main" id="{00000000-0008-0000-1E00-00003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7" name="Text Box 3">
          <a:extLst>
            <a:ext uri="{FF2B5EF4-FFF2-40B4-BE49-F238E27FC236}">
              <a16:creationId xmlns:a16="http://schemas.microsoft.com/office/drawing/2014/main" id="{00000000-0008-0000-1E00-00003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8" name="Text Box 4">
          <a:extLst>
            <a:ext uri="{FF2B5EF4-FFF2-40B4-BE49-F238E27FC236}">
              <a16:creationId xmlns:a16="http://schemas.microsoft.com/office/drawing/2014/main" id="{00000000-0008-0000-1E00-00003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9" name="Text Box 3">
          <a:extLst>
            <a:ext uri="{FF2B5EF4-FFF2-40B4-BE49-F238E27FC236}">
              <a16:creationId xmlns:a16="http://schemas.microsoft.com/office/drawing/2014/main" id="{00000000-0008-0000-1E00-00003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0" name="Text Box 4">
          <a:extLst>
            <a:ext uri="{FF2B5EF4-FFF2-40B4-BE49-F238E27FC236}">
              <a16:creationId xmlns:a16="http://schemas.microsoft.com/office/drawing/2014/main" id="{00000000-0008-0000-1E00-00003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1" name="Text Box 3">
          <a:extLst>
            <a:ext uri="{FF2B5EF4-FFF2-40B4-BE49-F238E27FC236}">
              <a16:creationId xmlns:a16="http://schemas.microsoft.com/office/drawing/2014/main" id="{00000000-0008-0000-1E00-000035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2" name="Text Box 4">
          <a:extLst>
            <a:ext uri="{FF2B5EF4-FFF2-40B4-BE49-F238E27FC236}">
              <a16:creationId xmlns:a16="http://schemas.microsoft.com/office/drawing/2014/main" id="{00000000-0008-0000-1E00-000036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23" name="Text Box 3">
          <a:extLst>
            <a:ext uri="{FF2B5EF4-FFF2-40B4-BE49-F238E27FC236}">
              <a16:creationId xmlns:a16="http://schemas.microsoft.com/office/drawing/2014/main" id="{00000000-0008-0000-1E00-000037030000}"/>
            </a:ext>
          </a:extLst>
        </xdr:cNvPr>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24" name="Text Box 4">
          <a:extLst>
            <a:ext uri="{FF2B5EF4-FFF2-40B4-BE49-F238E27FC236}">
              <a16:creationId xmlns:a16="http://schemas.microsoft.com/office/drawing/2014/main" id="{00000000-0008-0000-1E00-000038030000}"/>
            </a:ext>
          </a:extLst>
        </xdr:cNvPr>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5" name="Text Box 3">
          <a:extLst>
            <a:ext uri="{FF2B5EF4-FFF2-40B4-BE49-F238E27FC236}">
              <a16:creationId xmlns:a16="http://schemas.microsoft.com/office/drawing/2014/main" id="{00000000-0008-0000-1E00-000039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6" name="Text Box 4">
          <a:extLst>
            <a:ext uri="{FF2B5EF4-FFF2-40B4-BE49-F238E27FC236}">
              <a16:creationId xmlns:a16="http://schemas.microsoft.com/office/drawing/2014/main" id="{00000000-0008-0000-1E00-00003A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7" name="Text Box 3">
          <a:extLst>
            <a:ext uri="{FF2B5EF4-FFF2-40B4-BE49-F238E27FC236}">
              <a16:creationId xmlns:a16="http://schemas.microsoft.com/office/drawing/2014/main" id="{00000000-0008-0000-1E00-00003B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8" name="Text Box 4">
          <a:extLst>
            <a:ext uri="{FF2B5EF4-FFF2-40B4-BE49-F238E27FC236}">
              <a16:creationId xmlns:a16="http://schemas.microsoft.com/office/drawing/2014/main" id="{00000000-0008-0000-1E00-00003C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9" name="Text Box 3">
          <a:extLst>
            <a:ext uri="{FF2B5EF4-FFF2-40B4-BE49-F238E27FC236}">
              <a16:creationId xmlns:a16="http://schemas.microsoft.com/office/drawing/2014/main" id="{00000000-0008-0000-1E00-00003D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0" name="Text Box 4">
          <a:extLst>
            <a:ext uri="{FF2B5EF4-FFF2-40B4-BE49-F238E27FC236}">
              <a16:creationId xmlns:a16="http://schemas.microsoft.com/office/drawing/2014/main" id="{00000000-0008-0000-1E00-00003E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1" name="Text Box 3">
          <a:extLst>
            <a:ext uri="{FF2B5EF4-FFF2-40B4-BE49-F238E27FC236}">
              <a16:creationId xmlns:a16="http://schemas.microsoft.com/office/drawing/2014/main" id="{00000000-0008-0000-1E00-00003F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2" name="Text Box 4">
          <a:extLst>
            <a:ext uri="{FF2B5EF4-FFF2-40B4-BE49-F238E27FC236}">
              <a16:creationId xmlns:a16="http://schemas.microsoft.com/office/drawing/2014/main" id="{00000000-0008-0000-1E00-000040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3" name="Text Box 3">
          <a:extLst>
            <a:ext uri="{FF2B5EF4-FFF2-40B4-BE49-F238E27FC236}">
              <a16:creationId xmlns:a16="http://schemas.microsoft.com/office/drawing/2014/main" id="{00000000-0008-0000-1E00-000041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4" name="Text Box 4">
          <a:extLst>
            <a:ext uri="{FF2B5EF4-FFF2-40B4-BE49-F238E27FC236}">
              <a16:creationId xmlns:a16="http://schemas.microsoft.com/office/drawing/2014/main" id="{00000000-0008-0000-1E00-000042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5" name="Text Box 3">
          <a:extLst>
            <a:ext uri="{FF2B5EF4-FFF2-40B4-BE49-F238E27FC236}">
              <a16:creationId xmlns:a16="http://schemas.microsoft.com/office/drawing/2014/main" id="{00000000-0008-0000-1E00-000043030000}"/>
            </a:ext>
          </a:extLst>
        </xdr:cNvPr>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6" name="Text Box 4">
          <a:extLst>
            <a:ext uri="{FF2B5EF4-FFF2-40B4-BE49-F238E27FC236}">
              <a16:creationId xmlns:a16="http://schemas.microsoft.com/office/drawing/2014/main" id="{00000000-0008-0000-1E00-000044030000}"/>
            </a:ext>
          </a:extLst>
        </xdr:cNvPr>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7" name="Text Box 3">
          <a:extLst>
            <a:ext uri="{FF2B5EF4-FFF2-40B4-BE49-F238E27FC236}">
              <a16:creationId xmlns:a16="http://schemas.microsoft.com/office/drawing/2014/main" id="{00000000-0008-0000-1E00-000045030000}"/>
            </a:ext>
          </a:extLst>
        </xdr:cNvPr>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521" name="Text Box 3">
          <a:extLst>
            <a:ext uri="{FF2B5EF4-FFF2-40B4-BE49-F238E27FC236}">
              <a16:creationId xmlns:a16="http://schemas.microsoft.com/office/drawing/2014/main" id="{00000000-0008-0000-1E00-000009020000}"/>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523" name="Text Box 4">
          <a:extLst>
            <a:ext uri="{FF2B5EF4-FFF2-40B4-BE49-F238E27FC236}">
              <a16:creationId xmlns:a16="http://schemas.microsoft.com/office/drawing/2014/main" id="{00000000-0008-0000-1E00-00000B020000}"/>
            </a:ext>
          </a:extLst>
        </xdr:cNvPr>
        <xdr:cNvSpPr txBox="1">
          <a:spLocks noChangeArrowheads="1"/>
        </xdr:cNvSpPr>
      </xdr:nvSpPr>
      <xdr:spPr bwMode="auto">
        <a:xfrm>
          <a:off x="997755180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24" name="Text Box 3">
          <a:extLst>
            <a:ext uri="{FF2B5EF4-FFF2-40B4-BE49-F238E27FC236}">
              <a16:creationId xmlns:a16="http://schemas.microsoft.com/office/drawing/2014/main" id="{00000000-0008-0000-1E00-00000C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25" name="Text Box 4">
          <a:extLst>
            <a:ext uri="{FF2B5EF4-FFF2-40B4-BE49-F238E27FC236}">
              <a16:creationId xmlns:a16="http://schemas.microsoft.com/office/drawing/2014/main" id="{00000000-0008-0000-1E00-00000D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26" name="Text Box 3">
          <a:extLst>
            <a:ext uri="{FF2B5EF4-FFF2-40B4-BE49-F238E27FC236}">
              <a16:creationId xmlns:a16="http://schemas.microsoft.com/office/drawing/2014/main" id="{00000000-0008-0000-1E00-00000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27" name="Text Box 4">
          <a:extLst>
            <a:ext uri="{FF2B5EF4-FFF2-40B4-BE49-F238E27FC236}">
              <a16:creationId xmlns:a16="http://schemas.microsoft.com/office/drawing/2014/main" id="{00000000-0008-0000-1E00-00000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28" name="Text Box 3">
          <a:extLst>
            <a:ext uri="{FF2B5EF4-FFF2-40B4-BE49-F238E27FC236}">
              <a16:creationId xmlns:a16="http://schemas.microsoft.com/office/drawing/2014/main" id="{00000000-0008-0000-1E00-00001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29" name="Text Box 4">
          <a:extLst>
            <a:ext uri="{FF2B5EF4-FFF2-40B4-BE49-F238E27FC236}">
              <a16:creationId xmlns:a16="http://schemas.microsoft.com/office/drawing/2014/main" id="{00000000-0008-0000-1E00-00001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30" name="Text Box 3">
          <a:extLst>
            <a:ext uri="{FF2B5EF4-FFF2-40B4-BE49-F238E27FC236}">
              <a16:creationId xmlns:a16="http://schemas.microsoft.com/office/drawing/2014/main" id="{00000000-0008-0000-1E00-000012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31" name="Text Box 4">
          <a:extLst>
            <a:ext uri="{FF2B5EF4-FFF2-40B4-BE49-F238E27FC236}">
              <a16:creationId xmlns:a16="http://schemas.microsoft.com/office/drawing/2014/main" id="{00000000-0008-0000-1E00-000013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32" name="Text Box 3">
          <a:extLst>
            <a:ext uri="{FF2B5EF4-FFF2-40B4-BE49-F238E27FC236}">
              <a16:creationId xmlns:a16="http://schemas.microsoft.com/office/drawing/2014/main" id="{00000000-0008-0000-1E00-00001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33" name="Text Box 4">
          <a:extLst>
            <a:ext uri="{FF2B5EF4-FFF2-40B4-BE49-F238E27FC236}">
              <a16:creationId xmlns:a16="http://schemas.microsoft.com/office/drawing/2014/main" id="{00000000-0008-0000-1E00-00001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34" name="Text Box 3">
          <a:extLst>
            <a:ext uri="{FF2B5EF4-FFF2-40B4-BE49-F238E27FC236}">
              <a16:creationId xmlns:a16="http://schemas.microsoft.com/office/drawing/2014/main" id="{00000000-0008-0000-1E00-00001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35" name="Text Box 4">
          <a:extLst>
            <a:ext uri="{FF2B5EF4-FFF2-40B4-BE49-F238E27FC236}">
              <a16:creationId xmlns:a16="http://schemas.microsoft.com/office/drawing/2014/main" id="{00000000-0008-0000-1E00-00001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36" name="Text Box 3">
          <a:extLst>
            <a:ext uri="{FF2B5EF4-FFF2-40B4-BE49-F238E27FC236}">
              <a16:creationId xmlns:a16="http://schemas.microsoft.com/office/drawing/2014/main" id="{00000000-0008-0000-1E00-00001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37" name="Text Box 4">
          <a:extLst>
            <a:ext uri="{FF2B5EF4-FFF2-40B4-BE49-F238E27FC236}">
              <a16:creationId xmlns:a16="http://schemas.microsoft.com/office/drawing/2014/main" id="{00000000-0008-0000-1E00-00001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38" name="Text Box 3">
          <a:extLst>
            <a:ext uri="{FF2B5EF4-FFF2-40B4-BE49-F238E27FC236}">
              <a16:creationId xmlns:a16="http://schemas.microsoft.com/office/drawing/2014/main" id="{00000000-0008-0000-1E00-00001A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39" name="Text Box 4">
          <a:extLst>
            <a:ext uri="{FF2B5EF4-FFF2-40B4-BE49-F238E27FC236}">
              <a16:creationId xmlns:a16="http://schemas.microsoft.com/office/drawing/2014/main" id="{00000000-0008-0000-1E00-00001B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0" name="Text Box 3">
          <a:extLst>
            <a:ext uri="{FF2B5EF4-FFF2-40B4-BE49-F238E27FC236}">
              <a16:creationId xmlns:a16="http://schemas.microsoft.com/office/drawing/2014/main" id="{00000000-0008-0000-1E00-00001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1" name="Text Box 4">
          <a:extLst>
            <a:ext uri="{FF2B5EF4-FFF2-40B4-BE49-F238E27FC236}">
              <a16:creationId xmlns:a16="http://schemas.microsoft.com/office/drawing/2014/main" id="{00000000-0008-0000-1E00-00001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2" name="Text Box 3">
          <a:extLst>
            <a:ext uri="{FF2B5EF4-FFF2-40B4-BE49-F238E27FC236}">
              <a16:creationId xmlns:a16="http://schemas.microsoft.com/office/drawing/2014/main" id="{00000000-0008-0000-1E00-00001E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3" name="Text Box 4">
          <a:extLst>
            <a:ext uri="{FF2B5EF4-FFF2-40B4-BE49-F238E27FC236}">
              <a16:creationId xmlns:a16="http://schemas.microsoft.com/office/drawing/2014/main" id="{00000000-0008-0000-1E00-00001F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44" name="Text Box 3">
          <a:extLst>
            <a:ext uri="{FF2B5EF4-FFF2-40B4-BE49-F238E27FC236}">
              <a16:creationId xmlns:a16="http://schemas.microsoft.com/office/drawing/2014/main" id="{00000000-0008-0000-1E00-00002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45" name="Text Box 4">
          <a:extLst>
            <a:ext uri="{FF2B5EF4-FFF2-40B4-BE49-F238E27FC236}">
              <a16:creationId xmlns:a16="http://schemas.microsoft.com/office/drawing/2014/main" id="{00000000-0008-0000-1E00-00002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46" name="Text Box 3">
          <a:extLst>
            <a:ext uri="{FF2B5EF4-FFF2-40B4-BE49-F238E27FC236}">
              <a16:creationId xmlns:a16="http://schemas.microsoft.com/office/drawing/2014/main" id="{00000000-0008-0000-1E00-00002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47" name="Text Box 4">
          <a:extLst>
            <a:ext uri="{FF2B5EF4-FFF2-40B4-BE49-F238E27FC236}">
              <a16:creationId xmlns:a16="http://schemas.microsoft.com/office/drawing/2014/main" id="{00000000-0008-0000-1E00-00002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48" name="Text Box 3">
          <a:extLst>
            <a:ext uri="{FF2B5EF4-FFF2-40B4-BE49-F238E27FC236}">
              <a16:creationId xmlns:a16="http://schemas.microsoft.com/office/drawing/2014/main" id="{00000000-0008-0000-1E00-00002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49" name="Text Box 4">
          <a:extLst>
            <a:ext uri="{FF2B5EF4-FFF2-40B4-BE49-F238E27FC236}">
              <a16:creationId xmlns:a16="http://schemas.microsoft.com/office/drawing/2014/main" id="{00000000-0008-0000-1E00-00002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50" name="Text Box 3">
          <a:extLst>
            <a:ext uri="{FF2B5EF4-FFF2-40B4-BE49-F238E27FC236}">
              <a16:creationId xmlns:a16="http://schemas.microsoft.com/office/drawing/2014/main" id="{00000000-0008-0000-1E00-00002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51" name="Text Box 4">
          <a:extLst>
            <a:ext uri="{FF2B5EF4-FFF2-40B4-BE49-F238E27FC236}">
              <a16:creationId xmlns:a16="http://schemas.microsoft.com/office/drawing/2014/main" id="{00000000-0008-0000-1E00-00002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52" name="Text Box 3">
          <a:extLst>
            <a:ext uri="{FF2B5EF4-FFF2-40B4-BE49-F238E27FC236}">
              <a16:creationId xmlns:a16="http://schemas.microsoft.com/office/drawing/2014/main" id="{00000000-0008-0000-1E00-000028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53" name="Text Box 4">
          <a:extLst>
            <a:ext uri="{FF2B5EF4-FFF2-40B4-BE49-F238E27FC236}">
              <a16:creationId xmlns:a16="http://schemas.microsoft.com/office/drawing/2014/main" id="{00000000-0008-0000-1E00-000029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54" name="Text Box 3">
          <a:extLst>
            <a:ext uri="{FF2B5EF4-FFF2-40B4-BE49-F238E27FC236}">
              <a16:creationId xmlns:a16="http://schemas.microsoft.com/office/drawing/2014/main" id="{00000000-0008-0000-1E00-00002A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55" name="Text Box 4">
          <a:extLst>
            <a:ext uri="{FF2B5EF4-FFF2-40B4-BE49-F238E27FC236}">
              <a16:creationId xmlns:a16="http://schemas.microsoft.com/office/drawing/2014/main" id="{00000000-0008-0000-1E00-00002B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56" name="Text Box 3">
          <a:extLst>
            <a:ext uri="{FF2B5EF4-FFF2-40B4-BE49-F238E27FC236}">
              <a16:creationId xmlns:a16="http://schemas.microsoft.com/office/drawing/2014/main" id="{00000000-0008-0000-1E00-00002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57" name="Text Box 4">
          <a:extLst>
            <a:ext uri="{FF2B5EF4-FFF2-40B4-BE49-F238E27FC236}">
              <a16:creationId xmlns:a16="http://schemas.microsoft.com/office/drawing/2014/main" id="{00000000-0008-0000-1E00-00002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58" name="Text Box 3">
          <a:extLst>
            <a:ext uri="{FF2B5EF4-FFF2-40B4-BE49-F238E27FC236}">
              <a16:creationId xmlns:a16="http://schemas.microsoft.com/office/drawing/2014/main" id="{00000000-0008-0000-1E00-00002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59" name="Text Box 4">
          <a:extLst>
            <a:ext uri="{FF2B5EF4-FFF2-40B4-BE49-F238E27FC236}">
              <a16:creationId xmlns:a16="http://schemas.microsoft.com/office/drawing/2014/main" id="{00000000-0008-0000-1E00-00002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60" name="Text Box 3">
          <a:extLst>
            <a:ext uri="{FF2B5EF4-FFF2-40B4-BE49-F238E27FC236}">
              <a16:creationId xmlns:a16="http://schemas.microsoft.com/office/drawing/2014/main" id="{00000000-0008-0000-1E00-00003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61" name="Text Box 4">
          <a:extLst>
            <a:ext uri="{FF2B5EF4-FFF2-40B4-BE49-F238E27FC236}">
              <a16:creationId xmlns:a16="http://schemas.microsoft.com/office/drawing/2014/main" id="{00000000-0008-0000-1E00-00003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2" name="Text Box 3">
          <a:extLst>
            <a:ext uri="{FF2B5EF4-FFF2-40B4-BE49-F238E27FC236}">
              <a16:creationId xmlns:a16="http://schemas.microsoft.com/office/drawing/2014/main" id="{00000000-0008-0000-1E00-00003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3" name="Text Box 4">
          <a:extLst>
            <a:ext uri="{FF2B5EF4-FFF2-40B4-BE49-F238E27FC236}">
              <a16:creationId xmlns:a16="http://schemas.microsoft.com/office/drawing/2014/main" id="{00000000-0008-0000-1E00-00003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4" name="Text Box 3">
          <a:extLst>
            <a:ext uri="{FF2B5EF4-FFF2-40B4-BE49-F238E27FC236}">
              <a16:creationId xmlns:a16="http://schemas.microsoft.com/office/drawing/2014/main" id="{00000000-0008-0000-1E00-00003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5" name="Text Box 4">
          <a:extLst>
            <a:ext uri="{FF2B5EF4-FFF2-40B4-BE49-F238E27FC236}">
              <a16:creationId xmlns:a16="http://schemas.microsoft.com/office/drawing/2014/main" id="{00000000-0008-0000-1E00-00003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66" name="Text Box 3">
          <a:extLst>
            <a:ext uri="{FF2B5EF4-FFF2-40B4-BE49-F238E27FC236}">
              <a16:creationId xmlns:a16="http://schemas.microsoft.com/office/drawing/2014/main" id="{00000000-0008-0000-1E00-00003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67" name="Text Box 4">
          <a:extLst>
            <a:ext uri="{FF2B5EF4-FFF2-40B4-BE49-F238E27FC236}">
              <a16:creationId xmlns:a16="http://schemas.microsoft.com/office/drawing/2014/main" id="{00000000-0008-0000-1E00-00003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68" name="Text Box 3">
          <a:extLst>
            <a:ext uri="{FF2B5EF4-FFF2-40B4-BE49-F238E27FC236}">
              <a16:creationId xmlns:a16="http://schemas.microsoft.com/office/drawing/2014/main" id="{00000000-0008-0000-1E00-00003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69" name="Text Box 4">
          <a:extLst>
            <a:ext uri="{FF2B5EF4-FFF2-40B4-BE49-F238E27FC236}">
              <a16:creationId xmlns:a16="http://schemas.microsoft.com/office/drawing/2014/main" id="{00000000-0008-0000-1E00-00003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70" name="Text Box 3">
          <a:extLst>
            <a:ext uri="{FF2B5EF4-FFF2-40B4-BE49-F238E27FC236}">
              <a16:creationId xmlns:a16="http://schemas.microsoft.com/office/drawing/2014/main" id="{00000000-0008-0000-1E00-00003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71" name="Text Box 4">
          <a:extLst>
            <a:ext uri="{FF2B5EF4-FFF2-40B4-BE49-F238E27FC236}">
              <a16:creationId xmlns:a16="http://schemas.microsoft.com/office/drawing/2014/main" id="{00000000-0008-0000-1E00-00003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72" name="Text Box 3">
          <a:extLst>
            <a:ext uri="{FF2B5EF4-FFF2-40B4-BE49-F238E27FC236}">
              <a16:creationId xmlns:a16="http://schemas.microsoft.com/office/drawing/2014/main" id="{00000000-0008-0000-1E00-00003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73" name="Text Box 4">
          <a:extLst>
            <a:ext uri="{FF2B5EF4-FFF2-40B4-BE49-F238E27FC236}">
              <a16:creationId xmlns:a16="http://schemas.microsoft.com/office/drawing/2014/main" id="{00000000-0008-0000-1E00-00003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574" name="Text Box 3">
          <a:extLst>
            <a:ext uri="{FF2B5EF4-FFF2-40B4-BE49-F238E27FC236}">
              <a16:creationId xmlns:a16="http://schemas.microsoft.com/office/drawing/2014/main" id="{00000000-0008-0000-1E00-00003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575" name="Text Box 4">
          <a:extLst>
            <a:ext uri="{FF2B5EF4-FFF2-40B4-BE49-F238E27FC236}">
              <a16:creationId xmlns:a16="http://schemas.microsoft.com/office/drawing/2014/main" id="{00000000-0008-0000-1E00-00003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76" name="Text Box 3">
          <a:extLst>
            <a:ext uri="{FF2B5EF4-FFF2-40B4-BE49-F238E27FC236}">
              <a16:creationId xmlns:a16="http://schemas.microsoft.com/office/drawing/2014/main" id="{00000000-0008-0000-1E00-00004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77" name="Text Box 4">
          <a:extLst>
            <a:ext uri="{FF2B5EF4-FFF2-40B4-BE49-F238E27FC236}">
              <a16:creationId xmlns:a16="http://schemas.microsoft.com/office/drawing/2014/main" id="{00000000-0008-0000-1E00-00004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78" name="Text Box 3">
          <a:extLst>
            <a:ext uri="{FF2B5EF4-FFF2-40B4-BE49-F238E27FC236}">
              <a16:creationId xmlns:a16="http://schemas.microsoft.com/office/drawing/2014/main" id="{00000000-0008-0000-1E00-00004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79" name="Text Box 4">
          <a:extLst>
            <a:ext uri="{FF2B5EF4-FFF2-40B4-BE49-F238E27FC236}">
              <a16:creationId xmlns:a16="http://schemas.microsoft.com/office/drawing/2014/main" id="{00000000-0008-0000-1E00-00004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0" name="Text Box 3">
          <a:extLst>
            <a:ext uri="{FF2B5EF4-FFF2-40B4-BE49-F238E27FC236}">
              <a16:creationId xmlns:a16="http://schemas.microsoft.com/office/drawing/2014/main" id="{00000000-0008-0000-1E00-00004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1" name="Text Box 4">
          <a:extLst>
            <a:ext uri="{FF2B5EF4-FFF2-40B4-BE49-F238E27FC236}">
              <a16:creationId xmlns:a16="http://schemas.microsoft.com/office/drawing/2014/main" id="{00000000-0008-0000-1E00-00004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82" name="Text Box 3">
          <a:extLst>
            <a:ext uri="{FF2B5EF4-FFF2-40B4-BE49-F238E27FC236}">
              <a16:creationId xmlns:a16="http://schemas.microsoft.com/office/drawing/2014/main" id="{00000000-0008-0000-1E00-00004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83" name="Text Box 4">
          <a:extLst>
            <a:ext uri="{FF2B5EF4-FFF2-40B4-BE49-F238E27FC236}">
              <a16:creationId xmlns:a16="http://schemas.microsoft.com/office/drawing/2014/main" id="{00000000-0008-0000-1E00-00004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4" name="Text Box 3">
          <a:extLst>
            <a:ext uri="{FF2B5EF4-FFF2-40B4-BE49-F238E27FC236}">
              <a16:creationId xmlns:a16="http://schemas.microsoft.com/office/drawing/2014/main" id="{00000000-0008-0000-1E00-00004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5" name="Text Box 4">
          <a:extLst>
            <a:ext uri="{FF2B5EF4-FFF2-40B4-BE49-F238E27FC236}">
              <a16:creationId xmlns:a16="http://schemas.microsoft.com/office/drawing/2014/main" id="{00000000-0008-0000-1E00-00004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86" name="Text Box 3">
          <a:extLst>
            <a:ext uri="{FF2B5EF4-FFF2-40B4-BE49-F238E27FC236}">
              <a16:creationId xmlns:a16="http://schemas.microsoft.com/office/drawing/2014/main" id="{00000000-0008-0000-1E00-00004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87" name="Text Box 4">
          <a:extLst>
            <a:ext uri="{FF2B5EF4-FFF2-40B4-BE49-F238E27FC236}">
              <a16:creationId xmlns:a16="http://schemas.microsoft.com/office/drawing/2014/main" id="{00000000-0008-0000-1E00-00004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88" name="Text Box 3">
          <a:extLst>
            <a:ext uri="{FF2B5EF4-FFF2-40B4-BE49-F238E27FC236}">
              <a16:creationId xmlns:a16="http://schemas.microsoft.com/office/drawing/2014/main" id="{00000000-0008-0000-1E00-00004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89" name="Text Box 4">
          <a:extLst>
            <a:ext uri="{FF2B5EF4-FFF2-40B4-BE49-F238E27FC236}">
              <a16:creationId xmlns:a16="http://schemas.microsoft.com/office/drawing/2014/main" id="{00000000-0008-0000-1E00-00004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0" name="Text Box 3">
          <a:extLst>
            <a:ext uri="{FF2B5EF4-FFF2-40B4-BE49-F238E27FC236}">
              <a16:creationId xmlns:a16="http://schemas.microsoft.com/office/drawing/2014/main" id="{00000000-0008-0000-1E00-00004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1" name="Text Box 4">
          <a:extLst>
            <a:ext uri="{FF2B5EF4-FFF2-40B4-BE49-F238E27FC236}">
              <a16:creationId xmlns:a16="http://schemas.microsoft.com/office/drawing/2014/main" id="{00000000-0008-0000-1E00-00004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2" name="Text Box 3">
          <a:extLst>
            <a:ext uri="{FF2B5EF4-FFF2-40B4-BE49-F238E27FC236}">
              <a16:creationId xmlns:a16="http://schemas.microsoft.com/office/drawing/2014/main" id="{00000000-0008-0000-1E00-00005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3" name="Text Box 4">
          <a:extLst>
            <a:ext uri="{FF2B5EF4-FFF2-40B4-BE49-F238E27FC236}">
              <a16:creationId xmlns:a16="http://schemas.microsoft.com/office/drawing/2014/main" id="{00000000-0008-0000-1E00-00005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4" name="Text Box 3">
          <a:extLst>
            <a:ext uri="{FF2B5EF4-FFF2-40B4-BE49-F238E27FC236}">
              <a16:creationId xmlns:a16="http://schemas.microsoft.com/office/drawing/2014/main" id="{00000000-0008-0000-1E00-00005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5" name="Text Box 4">
          <a:extLst>
            <a:ext uri="{FF2B5EF4-FFF2-40B4-BE49-F238E27FC236}">
              <a16:creationId xmlns:a16="http://schemas.microsoft.com/office/drawing/2014/main" id="{00000000-0008-0000-1E00-00005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96" name="Text Box 3">
          <a:extLst>
            <a:ext uri="{FF2B5EF4-FFF2-40B4-BE49-F238E27FC236}">
              <a16:creationId xmlns:a16="http://schemas.microsoft.com/office/drawing/2014/main" id="{00000000-0008-0000-1E00-00005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97" name="Text Box 4">
          <a:extLst>
            <a:ext uri="{FF2B5EF4-FFF2-40B4-BE49-F238E27FC236}">
              <a16:creationId xmlns:a16="http://schemas.microsoft.com/office/drawing/2014/main" id="{00000000-0008-0000-1E00-00005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98" name="Text Box 3">
          <a:extLst>
            <a:ext uri="{FF2B5EF4-FFF2-40B4-BE49-F238E27FC236}">
              <a16:creationId xmlns:a16="http://schemas.microsoft.com/office/drawing/2014/main" id="{00000000-0008-0000-1E00-00005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99" name="Text Box 4">
          <a:extLst>
            <a:ext uri="{FF2B5EF4-FFF2-40B4-BE49-F238E27FC236}">
              <a16:creationId xmlns:a16="http://schemas.microsoft.com/office/drawing/2014/main" id="{00000000-0008-0000-1E00-00005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0" name="Text Box 3">
          <a:extLst>
            <a:ext uri="{FF2B5EF4-FFF2-40B4-BE49-F238E27FC236}">
              <a16:creationId xmlns:a16="http://schemas.microsoft.com/office/drawing/2014/main" id="{00000000-0008-0000-1E00-00005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1" name="Text Box 4">
          <a:extLst>
            <a:ext uri="{FF2B5EF4-FFF2-40B4-BE49-F238E27FC236}">
              <a16:creationId xmlns:a16="http://schemas.microsoft.com/office/drawing/2014/main" id="{00000000-0008-0000-1E00-00005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2" name="Text Box 3">
          <a:extLst>
            <a:ext uri="{FF2B5EF4-FFF2-40B4-BE49-F238E27FC236}">
              <a16:creationId xmlns:a16="http://schemas.microsoft.com/office/drawing/2014/main" id="{00000000-0008-0000-1E00-00005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3" name="Text Box 4">
          <a:extLst>
            <a:ext uri="{FF2B5EF4-FFF2-40B4-BE49-F238E27FC236}">
              <a16:creationId xmlns:a16="http://schemas.microsoft.com/office/drawing/2014/main" id="{00000000-0008-0000-1E00-00005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04" name="Text Box 3">
          <a:extLst>
            <a:ext uri="{FF2B5EF4-FFF2-40B4-BE49-F238E27FC236}">
              <a16:creationId xmlns:a16="http://schemas.microsoft.com/office/drawing/2014/main" id="{00000000-0008-0000-1E00-00005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05" name="Text Box 4">
          <a:extLst>
            <a:ext uri="{FF2B5EF4-FFF2-40B4-BE49-F238E27FC236}">
              <a16:creationId xmlns:a16="http://schemas.microsoft.com/office/drawing/2014/main" id="{00000000-0008-0000-1E00-00005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06" name="Text Box 3">
          <a:extLst>
            <a:ext uri="{FF2B5EF4-FFF2-40B4-BE49-F238E27FC236}">
              <a16:creationId xmlns:a16="http://schemas.microsoft.com/office/drawing/2014/main" id="{00000000-0008-0000-1E00-00005E02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07" name="Text Box 4">
          <a:extLst>
            <a:ext uri="{FF2B5EF4-FFF2-40B4-BE49-F238E27FC236}">
              <a16:creationId xmlns:a16="http://schemas.microsoft.com/office/drawing/2014/main" id="{00000000-0008-0000-1E00-00005F02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08" name="Text Box 3">
          <a:extLst>
            <a:ext uri="{FF2B5EF4-FFF2-40B4-BE49-F238E27FC236}">
              <a16:creationId xmlns:a16="http://schemas.microsoft.com/office/drawing/2014/main" id="{00000000-0008-0000-1E00-000060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09" name="Text Box 4">
          <a:extLst>
            <a:ext uri="{FF2B5EF4-FFF2-40B4-BE49-F238E27FC236}">
              <a16:creationId xmlns:a16="http://schemas.microsoft.com/office/drawing/2014/main" id="{00000000-0008-0000-1E00-000061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10" name="Text Box 3">
          <a:extLst>
            <a:ext uri="{FF2B5EF4-FFF2-40B4-BE49-F238E27FC236}">
              <a16:creationId xmlns:a16="http://schemas.microsoft.com/office/drawing/2014/main" id="{00000000-0008-0000-1E00-000062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11" name="Text Box 4">
          <a:extLst>
            <a:ext uri="{FF2B5EF4-FFF2-40B4-BE49-F238E27FC236}">
              <a16:creationId xmlns:a16="http://schemas.microsoft.com/office/drawing/2014/main" id="{00000000-0008-0000-1E00-000063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2" name="Text Box 3">
          <a:extLst>
            <a:ext uri="{FF2B5EF4-FFF2-40B4-BE49-F238E27FC236}">
              <a16:creationId xmlns:a16="http://schemas.microsoft.com/office/drawing/2014/main" id="{00000000-0008-0000-1E00-00006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3" name="Text Box 4">
          <a:extLst>
            <a:ext uri="{FF2B5EF4-FFF2-40B4-BE49-F238E27FC236}">
              <a16:creationId xmlns:a16="http://schemas.microsoft.com/office/drawing/2014/main" id="{00000000-0008-0000-1E00-00006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14" name="Text Box 3">
          <a:extLst>
            <a:ext uri="{FF2B5EF4-FFF2-40B4-BE49-F238E27FC236}">
              <a16:creationId xmlns:a16="http://schemas.microsoft.com/office/drawing/2014/main" id="{00000000-0008-0000-1E00-000066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15" name="Text Box 4">
          <a:extLst>
            <a:ext uri="{FF2B5EF4-FFF2-40B4-BE49-F238E27FC236}">
              <a16:creationId xmlns:a16="http://schemas.microsoft.com/office/drawing/2014/main" id="{00000000-0008-0000-1E00-000067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6" name="Text Box 3">
          <a:extLst>
            <a:ext uri="{FF2B5EF4-FFF2-40B4-BE49-F238E27FC236}">
              <a16:creationId xmlns:a16="http://schemas.microsoft.com/office/drawing/2014/main" id="{00000000-0008-0000-1E00-00006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7" name="Text Box 4">
          <a:extLst>
            <a:ext uri="{FF2B5EF4-FFF2-40B4-BE49-F238E27FC236}">
              <a16:creationId xmlns:a16="http://schemas.microsoft.com/office/drawing/2014/main" id="{00000000-0008-0000-1E00-00006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18" name="Text Box 3">
          <a:extLst>
            <a:ext uri="{FF2B5EF4-FFF2-40B4-BE49-F238E27FC236}">
              <a16:creationId xmlns:a16="http://schemas.microsoft.com/office/drawing/2014/main" id="{00000000-0008-0000-1E00-00006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19" name="Text Box 4">
          <a:extLst>
            <a:ext uri="{FF2B5EF4-FFF2-40B4-BE49-F238E27FC236}">
              <a16:creationId xmlns:a16="http://schemas.microsoft.com/office/drawing/2014/main" id="{00000000-0008-0000-1E00-00006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20" name="Text Box 3">
          <a:extLst>
            <a:ext uri="{FF2B5EF4-FFF2-40B4-BE49-F238E27FC236}">
              <a16:creationId xmlns:a16="http://schemas.microsoft.com/office/drawing/2014/main" id="{00000000-0008-0000-1E00-00006C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21" name="Text Box 4">
          <a:extLst>
            <a:ext uri="{FF2B5EF4-FFF2-40B4-BE49-F238E27FC236}">
              <a16:creationId xmlns:a16="http://schemas.microsoft.com/office/drawing/2014/main" id="{00000000-0008-0000-1E00-00006D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2" name="Text Box 3">
          <a:extLst>
            <a:ext uri="{FF2B5EF4-FFF2-40B4-BE49-F238E27FC236}">
              <a16:creationId xmlns:a16="http://schemas.microsoft.com/office/drawing/2014/main" id="{00000000-0008-0000-1E00-00006E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3" name="Text Box 4">
          <a:extLst>
            <a:ext uri="{FF2B5EF4-FFF2-40B4-BE49-F238E27FC236}">
              <a16:creationId xmlns:a16="http://schemas.microsoft.com/office/drawing/2014/main" id="{00000000-0008-0000-1E00-00006F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4" name="Text Box 3">
          <a:extLst>
            <a:ext uri="{FF2B5EF4-FFF2-40B4-BE49-F238E27FC236}">
              <a16:creationId xmlns:a16="http://schemas.microsoft.com/office/drawing/2014/main" id="{00000000-0008-0000-1E00-00007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5" name="Text Box 4">
          <a:extLst>
            <a:ext uri="{FF2B5EF4-FFF2-40B4-BE49-F238E27FC236}">
              <a16:creationId xmlns:a16="http://schemas.microsoft.com/office/drawing/2014/main" id="{00000000-0008-0000-1E00-00007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26" name="Text Box 3">
          <a:extLst>
            <a:ext uri="{FF2B5EF4-FFF2-40B4-BE49-F238E27FC236}">
              <a16:creationId xmlns:a16="http://schemas.microsoft.com/office/drawing/2014/main" id="{00000000-0008-0000-1E00-00007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27" name="Text Box 4">
          <a:extLst>
            <a:ext uri="{FF2B5EF4-FFF2-40B4-BE49-F238E27FC236}">
              <a16:creationId xmlns:a16="http://schemas.microsoft.com/office/drawing/2014/main" id="{00000000-0008-0000-1E00-00007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28" name="Text Box 3">
          <a:extLst>
            <a:ext uri="{FF2B5EF4-FFF2-40B4-BE49-F238E27FC236}">
              <a16:creationId xmlns:a16="http://schemas.microsoft.com/office/drawing/2014/main" id="{00000000-0008-0000-1E00-000074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29" name="Text Box 4">
          <a:extLst>
            <a:ext uri="{FF2B5EF4-FFF2-40B4-BE49-F238E27FC236}">
              <a16:creationId xmlns:a16="http://schemas.microsoft.com/office/drawing/2014/main" id="{00000000-0008-0000-1E00-000075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0" name="Text Box 3">
          <a:extLst>
            <a:ext uri="{FF2B5EF4-FFF2-40B4-BE49-F238E27FC236}">
              <a16:creationId xmlns:a16="http://schemas.microsoft.com/office/drawing/2014/main" id="{00000000-0008-0000-1E00-00007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1" name="Text Box 4">
          <a:extLst>
            <a:ext uri="{FF2B5EF4-FFF2-40B4-BE49-F238E27FC236}">
              <a16:creationId xmlns:a16="http://schemas.microsoft.com/office/drawing/2014/main" id="{00000000-0008-0000-1E00-00007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2" name="Text Box 3">
          <a:extLst>
            <a:ext uri="{FF2B5EF4-FFF2-40B4-BE49-F238E27FC236}">
              <a16:creationId xmlns:a16="http://schemas.microsoft.com/office/drawing/2014/main" id="{00000000-0008-0000-1E00-00007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3" name="Text Box 4">
          <a:extLst>
            <a:ext uri="{FF2B5EF4-FFF2-40B4-BE49-F238E27FC236}">
              <a16:creationId xmlns:a16="http://schemas.microsoft.com/office/drawing/2014/main" id="{00000000-0008-0000-1E00-00007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4" name="Text Box 3">
          <a:extLst>
            <a:ext uri="{FF2B5EF4-FFF2-40B4-BE49-F238E27FC236}">
              <a16:creationId xmlns:a16="http://schemas.microsoft.com/office/drawing/2014/main" id="{00000000-0008-0000-1E00-00007A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5" name="Text Box 4">
          <a:extLst>
            <a:ext uri="{FF2B5EF4-FFF2-40B4-BE49-F238E27FC236}">
              <a16:creationId xmlns:a16="http://schemas.microsoft.com/office/drawing/2014/main" id="{00000000-0008-0000-1E00-00007B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36" name="Text Box 3">
          <a:extLst>
            <a:ext uri="{FF2B5EF4-FFF2-40B4-BE49-F238E27FC236}">
              <a16:creationId xmlns:a16="http://schemas.microsoft.com/office/drawing/2014/main" id="{00000000-0008-0000-1E00-00007C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37" name="Text Box 4">
          <a:extLst>
            <a:ext uri="{FF2B5EF4-FFF2-40B4-BE49-F238E27FC236}">
              <a16:creationId xmlns:a16="http://schemas.microsoft.com/office/drawing/2014/main" id="{00000000-0008-0000-1E00-00007D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38" name="Text Box 3">
          <a:extLst>
            <a:ext uri="{FF2B5EF4-FFF2-40B4-BE49-F238E27FC236}">
              <a16:creationId xmlns:a16="http://schemas.microsoft.com/office/drawing/2014/main" id="{00000000-0008-0000-1E00-00007E02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39" name="Text Box 4">
          <a:extLst>
            <a:ext uri="{FF2B5EF4-FFF2-40B4-BE49-F238E27FC236}">
              <a16:creationId xmlns:a16="http://schemas.microsoft.com/office/drawing/2014/main" id="{00000000-0008-0000-1E00-00007F02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0" name="Text Box 3">
          <a:extLst>
            <a:ext uri="{FF2B5EF4-FFF2-40B4-BE49-F238E27FC236}">
              <a16:creationId xmlns:a16="http://schemas.microsoft.com/office/drawing/2014/main" id="{00000000-0008-0000-1E00-000080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1" name="Text Box 4">
          <a:extLst>
            <a:ext uri="{FF2B5EF4-FFF2-40B4-BE49-F238E27FC236}">
              <a16:creationId xmlns:a16="http://schemas.microsoft.com/office/drawing/2014/main" id="{00000000-0008-0000-1E00-000081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2" name="Text Box 3">
          <a:extLst>
            <a:ext uri="{FF2B5EF4-FFF2-40B4-BE49-F238E27FC236}">
              <a16:creationId xmlns:a16="http://schemas.microsoft.com/office/drawing/2014/main" id="{00000000-0008-0000-1E00-000082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3" name="Text Box 4">
          <a:extLst>
            <a:ext uri="{FF2B5EF4-FFF2-40B4-BE49-F238E27FC236}">
              <a16:creationId xmlns:a16="http://schemas.microsoft.com/office/drawing/2014/main" id="{00000000-0008-0000-1E00-000083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4" name="Text Box 3">
          <a:extLst>
            <a:ext uri="{FF2B5EF4-FFF2-40B4-BE49-F238E27FC236}">
              <a16:creationId xmlns:a16="http://schemas.microsoft.com/office/drawing/2014/main" id="{00000000-0008-0000-1E00-000084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5" name="Text Box 4">
          <a:extLst>
            <a:ext uri="{FF2B5EF4-FFF2-40B4-BE49-F238E27FC236}">
              <a16:creationId xmlns:a16="http://schemas.microsoft.com/office/drawing/2014/main" id="{00000000-0008-0000-1E00-000085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6" name="Text Box 3">
          <a:extLst>
            <a:ext uri="{FF2B5EF4-FFF2-40B4-BE49-F238E27FC236}">
              <a16:creationId xmlns:a16="http://schemas.microsoft.com/office/drawing/2014/main" id="{00000000-0008-0000-1E00-000086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7" name="Text Box 4">
          <a:extLst>
            <a:ext uri="{FF2B5EF4-FFF2-40B4-BE49-F238E27FC236}">
              <a16:creationId xmlns:a16="http://schemas.microsoft.com/office/drawing/2014/main" id="{00000000-0008-0000-1E00-000087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48" name="Text Box 3">
          <a:extLst>
            <a:ext uri="{FF2B5EF4-FFF2-40B4-BE49-F238E27FC236}">
              <a16:creationId xmlns:a16="http://schemas.microsoft.com/office/drawing/2014/main" id="{00000000-0008-0000-1E00-00008802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49" name="Text Box 4">
          <a:extLst>
            <a:ext uri="{FF2B5EF4-FFF2-40B4-BE49-F238E27FC236}">
              <a16:creationId xmlns:a16="http://schemas.microsoft.com/office/drawing/2014/main" id="{00000000-0008-0000-1E00-00008902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838" name="Text Box 3">
          <a:extLst>
            <a:ext uri="{FF2B5EF4-FFF2-40B4-BE49-F238E27FC236}">
              <a16:creationId xmlns:a16="http://schemas.microsoft.com/office/drawing/2014/main" id="{00000000-0008-0000-1E00-000046030000}"/>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9" name="Text Box 3">
          <a:extLst>
            <a:ext uri="{FF2B5EF4-FFF2-40B4-BE49-F238E27FC236}">
              <a16:creationId xmlns:a16="http://schemas.microsoft.com/office/drawing/2014/main" id="{00000000-0008-0000-1E00-000047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40" name="Text Box 4">
          <a:extLst>
            <a:ext uri="{FF2B5EF4-FFF2-40B4-BE49-F238E27FC236}">
              <a16:creationId xmlns:a16="http://schemas.microsoft.com/office/drawing/2014/main" id="{00000000-0008-0000-1E00-00004803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1" name="Text Box 3">
          <a:extLst>
            <a:ext uri="{FF2B5EF4-FFF2-40B4-BE49-F238E27FC236}">
              <a16:creationId xmlns:a16="http://schemas.microsoft.com/office/drawing/2014/main" id="{00000000-0008-0000-1E00-000049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2" name="Text Box 4">
          <a:extLst>
            <a:ext uri="{FF2B5EF4-FFF2-40B4-BE49-F238E27FC236}">
              <a16:creationId xmlns:a16="http://schemas.microsoft.com/office/drawing/2014/main" id="{00000000-0008-0000-1E00-00004A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3" name="Text Box 3">
          <a:extLst>
            <a:ext uri="{FF2B5EF4-FFF2-40B4-BE49-F238E27FC236}">
              <a16:creationId xmlns:a16="http://schemas.microsoft.com/office/drawing/2014/main" id="{00000000-0008-0000-1E00-00004B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4" name="Text Box 4">
          <a:extLst>
            <a:ext uri="{FF2B5EF4-FFF2-40B4-BE49-F238E27FC236}">
              <a16:creationId xmlns:a16="http://schemas.microsoft.com/office/drawing/2014/main" id="{00000000-0008-0000-1E00-00004C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45" name="Text Box 3">
          <a:extLst>
            <a:ext uri="{FF2B5EF4-FFF2-40B4-BE49-F238E27FC236}">
              <a16:creationId xmlns:a16="http://schemas.microsoft.com/office/drawing/2014/main" id="{00000000-0008-0000-1E00-00004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46" name="Text Box 4">
          <a:extLst>
            <a:ext uri="{FF2B5EF4-FFF2-40B4-BE49-F238E27FC236}">
              <a16:creationId xmlns:a16="http://schemas.microsoft.com/office/drawing/2014/main" id="{00000000-0008-0000-1E00-00004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47" name="Text Box 3">
          <a:extLst>
            <a:ext uri="{FF2B5EF4-FFF2-40B4-BE49-F238E27FC236}">
              <a16:creationId xmlns:a16="http://schemas.microsoft.com/office/drawing/2014/main" id="{00000000-0008-0000-1E00-00004F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8" name="Text Box 4">
          <a:extLst>
            <a:ext uri="{FF2B5EF4-FFF2-40B4-BE49-F238E27FC236}">
              <a16:creationId xmlns:a16="http://schemas.microsoft.com/office/drawing/2014/main" id="{00000000-0008-0000-1E00-000050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49" name="Text Box 3">
          <a:extLst>
            <a:ext uri="{FF2B5EF4-FFF2-40B4-BE49-F238E27FC236}">
              <a16:creationId xmlns:a16="http://schemas.microsoft.com/office/drawing/2014/main" id="{00000000-0008-0000-1E00-00005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0" name="Text Box 4">
          <a:extLst>
            <a:ext uri="{FF2B5EF4-FFF2-40B4-BE49-F238E27FC236}">
              <a16:creationId xmlns:a16="http://schemas.microsoft.com/office/drawing/2014/main" id="{00000000-0008-0000-1E00-00005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1" name="Text Box 3">
          <a:extLst>
            <a:ext uri="{FF2B5EF4-FFF2-40B4-BE49-F238E27FC236}">
              <a16:creationId xmlns:a16="http://schemas.microsoft.com/office/drawing/2014/main" id="{00000000-0008-0000-1E00-00005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2" name="Text Box 4">
          <a:extLst>
            <a:ext uri="{FF2B5EF4-FFF2-40B4-BE49-F238E27FC236}">
              <a16:creationId xmlns:a16="http://schemas.microsoft.com/office/drawing/2014/main" id="{00000000-0008-0000-1E00-00005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53" name="Text Box 3">
          <a:extLst>
            <a:ext uri="{FF2B5EF4-FFF2-40B4-BE49-F238E27FC236}">
              <a16:creationId xmlns:a16="http://schemas.microsoft.com/office/drawing/2014/main" id="{00000000-0008-0000-1E00-000055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54" name="Text Box 4">
          <a:extLst>
            <a:ext uri="{FF2B5EF4-FFF2-40B4-BE49-F238E27FC236}">
              <a16:creationId xmlns:a16="http://schemas.microsoft.com/office/drawing/2014/main" id="{00000000-0008-0000-1E00-000056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5" name="Text Box 3">
          <a:extLst>
            <a:ext uri="{FF2B5EF4-FFF2-40B4-BE49-F238E27FC236}">
              <a16:creationId xmlns:a16="http://schemas.microsoft.com/office/drawing/2014/main" id="{00000000-0008-0000-1E00-00005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6" name="Text Box 4">
          <a:extLst>
            <a:ext uri="{FF2B5EF4-FFF2-40B4-BE49-F238E27FC236}">
              <a16:creationId xmlns:a16="http://schemas.microsoft.com/office/drawing/2014/main" id="{00000000-0008-0000-1E00-00005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7" name="Text Box 3">
          <a:extLst>
            <a:ext uri="{FF2B5EF4-FFF2-40B4-BE49-F238E27FC236}">
              <a16:creationId xmlns:a16="http://schemas.microsoft.com/office/drawing/2014/main" id="{00000000-0008-0000-1E00-00005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58" name="Text Box 4">
          <a:extLst>
            <a:ext uri="{FF2B5EF4-FFF2-40B4-BE49-F238E27FC236}">
              <a16:creationId xmlns:a16="http://schemas.microsoft.com/office/drawing/2014/main" id="{00000000-0008-0000-1E00-00005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59" name="Text Box 3">
          <a:extLst>
            <a:ext uri="{FF2B5EF4-FFF2-40B4-BE49-F238E27FC236}">
              <a16:creationId xmlns:a16="http://schemas.microsoft.com/office/drawing/2014/main" id="{00000000-0008-0000-1E00-00005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0" name="Text Box 4">
          <a:extLst>
            <a:ext uri="{FF2B5EF4-FFF2-40B4-BE49-F238E27FC236}">
              <a16:creationId xmlns:a16="http://schemas.microsoft.com/office/drawing/2014/main" id="{00000000-0008-0000-1E00-00005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61" name="Text Box 3">
          <a:extLst>
            <a:ext uri="{FF2B5EF4-FFF2-40B4-BE49-F238E27FC236}">
              <a16:creationId xmlns:a16="http://schemas.microsoft.com/office/drawing/2014/main" id="{00000000-0008-0000-1E00-00005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62" name="Text Box 4">
          <a:extLst>
            <a:ext uri="{FF2B5EF4-FFF2-40B4-BE49-F238E27FC236}">
              <a16:creationId xmlns:a16="http://schemas.microsoft.com/office/drawing/2014/main" id="{00000000-0008-0000-1E00-00005E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3" name="Text Box 3">
          <a:extLst>
            <a:ext uri="{FF2B5EF4-FFF2-40B4-BE49-F238E27FC236}">
              <a16:creationId xmlns:a16="http://schemas.microsoft.com/office/drawing/2014/main" id="{00000000-0008-0000-1E00-00005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4" name="Text Box 4">
          <a:extLst>
            <a:ext uri="{FF2B5EF4-FFF2-40B4-BE49-F238E27FC236}">
              <a16:creationId xmlns:a16="http://schemas.microsoft.com/office/drawing/2014/main" id="{00000000-0008-0000-1E00-00006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5" name="Text Box 3">
          <a:extLst>
            <a:ext uri="{FF2B5EF4-FFF2-40B4-BE49-F238E27FC236}">
              <a16:creationId xmlns:a16="http://schemas.microsoft.com/office/drawing/2014/main" id="{00000000-0008-0000-1E00-00006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6" name="Text Box 4">
          <a:extLst>
            <a:ext uri="{FF2B5EF4-FFF2-40B4-BE49-F238E27FC236}">
              <a16:creationId xmlns:a16="http://schemas.microsoft.com/office/drawing/2014/main" id="{00000000-0008-0000-1E00-00006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7" name="Text Box 3">
          <a:extLst>
            <a:ext uri="{FF2B5EF4-FFF2-40B4-BE49-F238E27FC236}">
              <a16:creationId xmlns:a16="http://schemas.microsoft.com/office/drawing/2014/main" id="{00000000-0008-0000-1E00-00006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68" name="Text Box 4">
          <a:extLst>
            <a:ext uri="{FF2B5EF4-FFF2-40B4-BE49-F238E27FC236}">
              <a16:creationId xmlns:a16="http://schemas.microsoft.com/office/drawing/2014/main" id="{00000000-0008-0000-1E00-00006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69" name="Text Box 3">
          <a:extLst>
            <a:ext uri="{FF2B5EF4-FFF2-40B4-BE49-F238E27FC236}">
              <a16:creationId xmlns:a16="http://schemas.microsoft.com/office/drawing/2014/main" id="{00000000-0008-0000-1E00-00006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0" name="Text Box 4">
          <a:extLst>
            <a:ext uri="{FF2B5EF4-FFF2-40B4-BE49-F238E27FC236}">
              <a16:creationId xmlns:a16="http://schemas.microsoft.com/office/drawing/2014/main" id="{00000000-0008-0000-1E00-00006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1" name="Text Box 3">
          <a:extLst>
            <a:ext uri="{FF2B5EF4-FFF2-40B4-BE49-F238E27FC236}">
              <a16:creationId xmlns:a16="http://schemas.microsoft.com/office/drawing/2014/main" id="{00000000-0008-0000-1E00-000067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72" name="Text Box 4">
          <a:extLst>
            <a:ext uri="{FF2B5EF4-FFF2-40B4-BE49-F238E27FC236}">
              <a16:creationId xmlns:a16="http://schemas.microsoft.com/office/drawing/2014/main" id="{00000000-0008-0000-1E00-000068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3" name="Text Box 3">
          <a:extLst>
            <a:ext uri="{FF2B5EF4-FFF2-40B4-BE49-F238E27FC236}">
              <a16:creationId xmlns:a16="http://schemas.microsoft.com/office/drawing/2014/main" id="{00000000-0008-0000-1E00-00006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4" name="Text Box 4">
          <a:extLst>
            <a:ext uri="{FF2B5EF4-FFF2-40B4-BE49-F238E27FC236}">
              <a16:creationId xmlns:a16="http://schemas.microsoft.com/office/drawing/2014/main" id="{00000000-0008-0000-1E00-00006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5" name="Text Box 3">
          <a:extLst>
            <a:ext uri="{FF2B5EF4-FFF2-40B4-BE49-F238E27FC236}">
              <a16:creationId xmlns:a16="http://schemas.microsoft.com/office/drawing/2014/main" id="{00000000-0008-0000-1E00-00006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6" name="Text Box 4">
          <a:extLst>
            <a:ext uri="{FF2B5EF4-FFF2-40B4-BE49-F238E27FC236}">
              <a16:creationId xmlns:a16="http://schemas.microsoft.com/office/drawing/2014/main" id="{00000000-0008-0000-1E00-00006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7" name="Text Box 3">
          <a:extLst>
            <a:ext uri="{FF2B5EF4-FFF2-40B4-BE49-F238E27FC236}">
              <a16:creationId xmlns:a16="http://schemas.microsoft.com/office/drawing/2014/main" id="{00000000-0008-0000-1E00-00006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78" name="Text Box 4">
          <a:extLst>
            <a:ext uri="{FF2B5EF4-FFF2-40B4-BE49-F238E27FC236}">
              <a16:creationId xmlns:a16="http://schemas.microsoft.com/office/drawing/2014/main" id="{00000000-0008-0000-1E00-00006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79" name="Text Box 3">
          <a:extLst>
            <a:ext uri="{FF2B5EF4-FFF2-40B4-BE49-F238E27FC236}">
              <a16:creationId xmlns:a16="http://schemas.microsoft.com/office/drawing/2014/main" id="{00000000-0008-0000-1E00-00006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0" name="Text Box 4">
          <a:extLst>
            <a:ext uri="{FF2B5EF4-FFF2-40B4-BE49-F238E27FC236}">
              <a16:creationId xmlns:a16="http://schemas.microsoft.com/office/drawing/2014/main" id="{00000000-0008-0000-1E00-00007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1" name="Text Box 3">
          <a:extLst>
            <a:ext uri="{FF2B5EF4-FFF2-40B4-BE49-F238E27FC236}">
              <a16:creationId xmlns:a16="http://schemas.microsoft.com/office/drawing/2014/main" id="{00000000-0008-0000-1E00-00007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2" name="Text Box 4">
          <a:extLst>
            <a:ext uri="{FF2B5EF4-FFF2-40B4-BE49-F238E27FC236}">
              <a16:creationId xmlns:a16="http://schemas.microsoft.com/office/drawing/2014/main" id="{00000000-0008-0000-1E00-00007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83" name="Text Box 3">
          <a:extLst>
            <a:ext uri="{FF2B5EF4-FFF2-40B4-BE49-F238E27FC236}">
              <a16:creationId xmlns:a16="http://schemas.microsoft.com/office/drawing/2014/main" id="{00000000-0008-0000-1E00-000073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4" name="Text Box 4">
          <a:extLst>
            <a:ext uri="{FF2B5EF4-FFF2-40B4-BE49-F238E27FC236}">
              <a16:creationId xmlns:a16="http://schemas.microsoft.com/office/drawing/2014/main" id="{00000000-0008-0000-1E00-000074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5" name="Text Box 3">
          <a:extLst>
            <a:ext uri="{FF2B5EF4-FFF2-40B4-BE49-F238E27FC236}">
              <a16:creationId xmlns:a16="http://schemas.microsoft.com/office/drawing/2014/main" id="{00000000-0008-0000-1E00-00007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6" name="Text Box 4">
          <a:extLst>
            <a:ext uri="{FF2B5EF4-FFF2-40B4-BE49-F238E27FC236}">
              <a16:creationId xmlns:a16="http://schemas.microsoft.com/office/drawing/2014/main" id="{00000000-0008-0000-1E00-00007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7" name="Text Box 3">
          <a:extLst>
            <a:ext uri="{FF2B5EF4-FFF2-40B4-BE49-F238E27FC236}">
              <a16:creationId xmlns:a16="http://schemas.microsoft.com/office/drawing/2014/main" id="{00000000-0008-0000-1E00-00007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88" name="Text Box 4">
          <a:extLst>
            <a:ext uri="{FF2B5EF4-FFF2-40B4-BE49-F238E27FC236}">
              <a16:creationId xmlns:a16="http://schemas.microsoft.com/office/drawing/2014/main" id="{00000000-0008-0000-1E00-00007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89" name="Text Box 3">
          <a:extLst>
            <a:ext uri="{FF2B5EF4-FFF2-40B4-BE49-F238E27FC236}">
              <a16:creationId xmlns:a16="http://schemas.microsoft.com/office/drawing/2014/main" id="{00000000-0008-0000-1E00-00007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0" name="Text Box 4">
          <a:extLst>
            <a:ext uri="{FF2B5EF4-FFF2-40B4-BE49-F238E27FC236}">
              <a16:creationId xmlns:a16="http://schemas.microsoft.com/office/drawing/2014/main" id="{00000000-0008-0000-1E00-00007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1" name="Text Box 3">
          <a:extLst>
            <a:ext uri="{FF2B5EF4-FFF2-40B4-BE49-F238E27FC236}">
              <a16:creationId xmlns:a16="http://schemas.microsoft.com/office/drawing/2014/main" id="{00000000-0008-0000-1E00-00007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2" name="Text Box 4">
          <a:extLst>
            <a:ext uri="{FF2B5EF4-FFF2-40B4-BE49-F238E27FC236}">
              <a16:creationId xmlns:a16="http://schemas.microsoft.com/office/drawing/2014/main" id="{00000000-0008-0000-1E00-00007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3" name="Text Box 3">
          <a:extLst>
            <a:ext uri="{FF2B5EF4-FFF2-40B4-BE49-F238E27FC236}">
              <a16:creationId xmlns:a16="http://schemas.microsoft.com/office/drawing/2014/main" id="{00000000-0008-0000-1E00-00007D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4" name="Text Box 4">
          <a:extLst>
            <a:ext uri="{FF2B5EF4-FFF2-40B4-BE49-F238E27FC236}">
              <a16:creationId xmlns:a16="http://schemas.microsoft.com/office/drawing/2014/main" id="{00000000-0008-0000-1E00-00007E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95" name="Text Box 3">
          <a:extLst>
            <a:ext uri="{FF2B5EF4-FFF2-40B4-BE49-F238E27FC236}">
              <a16:creationId xmlns:a16="http://schemas.microsoft.com/office/drawing/2014/main" id="{00000000-0008-0000-1E00-00007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96" name="Text Box 4">
          <a:extLst>
            <a:ext uri="{FF2B5EF4-FFF2-40B4-BE49-F238E27FC236}">
              <a16:creationId xmlns:a16="http://schemas.microsoft.com/office/drawing/2014/main" id="{00000000-0008-0000-1E00-00008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97" name="Text Box 3">
          <a:extLst>
            <a:ext uri="{FF2B5EF4-FFF2-40B4-BE49-F238E27FC236}">
              <a16:creationId xmlns:a16="http://schemas.microsoft.com/office/drawing/2014/main" id="{00000000-0008-0000-1E00-000081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98" name="Text Box 3">
          <a:extLst>
            <a:ext uri="{FF2B5EF4-FFF2-40B4-BE49-F238E27FC236}">
              <a16:creationId xmlns:a16="http://schemas.microsoft.com/office/drawing/2014/main" id="{00000000-0008-0000-1E00-000082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99" name="Text Box 4">
          <a:extLst>
            <a:ext uri="{FF2B5EF4-FFF2-40B4-BE49-F238E27FC236}">
              <a16:creationId xmlns:a16="http://schemas.microsoft.com/office/drawing/2014/main" id="{00000000-0008-0000-1E00-000083030000}"/>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0" name="Text Box 3">
          <a:extLst>
            <a:ext uri="{FF2B5EF4-FFF2-40B4-BE49-F238E27FC236}">
              <a16:creationId xmlns:a16="http://schemas.microsoft.com/office/drawing/2014/main" id="{00000000-0008-0000-1E00-000084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1" name="Text Box 4">
          <a:extLst>
            <a:ext uri="{FF2B5EF4-FFF2-40B4-BE49-F238E27FC236}">
              <a16:creationId xmlns:a16="http://schemas.microsoft.com/office/drawing/2014/main" id="{00000000-0008-0000-1E00-000085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2" name="Text Box 3">
          <a:extLst>
            <a:ext uri="{FF2B5EF4-FFF2-40B4-BE49-F238E27FC236}">
              <a16:creationId xmlns:a16="http://schemas.microsoft.com/office/drawing/2014/main" id="{00000000-0008-0000-1E00-000086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3" name="Text Box 4">
          <a:extLst>
            <a:ext uri="{FF2B5EF4-FFF2-40B4-BE49-F238E27FC236}">
              <a16:creationId xmlns:a16="http://schemas.microsoft.com/office/drawing/2014/main" id="{00000000-0008-0000-1E00-000087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04" name="Text Box 3">
          <a:extLst>
            <a:ext uri="{FF2B5EF4-FFF2-40B4-BE49-F238E27FC236}">
              <a16:creationId xmlns:a16="http://schemas.microsoft.com/office/drawing/2014/main" id="{00000000-0008-0000-1E00-00008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05" name="Text Box 4">
          <a:extLst>
            <a:ext uri="{FF2B5EF4-FFF2-40B4-BE49-F238E27FC236}">
              <a16:creationId xmlns:a16="http://schemas.microsoft.com/office/drawing/2014/main" id="{00000000-0008-0000-1E00-00008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06" name="Text Box 3">
          <a:extLst>
            <a:ext uri="{FF2B5EF4-FFF2-40B4-BE49-F238E27FC236}">
              <a16:creationId xmlns:a16="http://schemas.microsoft.com/office/drawing/2014/main" id="{00000000-0008-0000-1E00-00008A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7" name="Text Box 4">
          <a:extLst>
            <a:ext uri="{FF2B5EF4-FFF2-40B4-BE49-F238E27FC236}">
              <a16:creationId xmlns:a16="http://schemas.microsoft.com/office/drawing/2014/main" id="{00000000-0008-0000-1E00-00008B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08" name="Text Box 3">
          <a:extLst>
            <a:ext uri="{FF2B5EF4-FFF2-40B4-BE49-F238E27FC236}">
              <a16:creationId xmlns:a16="http://schemas.microsoft.com/office/drawing/2014/main" id="{00000000-0008-0000-1E00-00008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09" name="Text Box 4">
          <a:extLst>
            <a:ext uri="{FF2B5EF4-FFF2-40B4-BE49-F238E27FC236}">
              <a16:creationId xmlns:a16="http://schemas.microsoft.com/office/drawing/2014/main" id="{00000000-0008-0000-1E00-00008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0" name="Text Box 3">
          <a:extLst>
            <a:ext uri="{FF2B5EF4-FFF2-40B4-BE49-F238E27FC236}">
              <a16:creationId xmlns:a16="http://schemas.microsoft.com/office/drawing/2014/main" id="{00000000-0008-0000-1E00-00008E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1" name="Text Box 4">
          <a:extLst>
            <a:ext uri="{FF2B5EF4-FFF2-40B4-BE49-F238E27FC236}">
              <a16:creationId xmlns:a16="http://schemas.microsoft.com/office/drawing/2014/main" id="{00000000-0008-0000-1E00-00008F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12" name="Text Box 3">
          <a:extLst>
            <a:ext uri="{FF2B5EF4-FFF2-40B4-BE49-F238E27FC236}">
              <a16:creationId xmlns:a16="http://schemas.microsoft.com/office/drawing/2014/main" id="{00000000-0008-0000-1E00-000090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13" name="Text Box 4">
          <a:extLst>
            <a:ext uri="{FF2B5EF4-FFF2-40B4-BE49-F238E27FC236}">
              <a16:creationId xmlns:a16="http://schemas.microsoft.com/office/drawing/2014/main" id="{00000000-0008-0000-1E00-000091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4" name="Text Box 3">
          <a:extLst>
            <a:ext uri="{FF2B5EF4-FFF2-40B4-BE49-F238E27FC236}">
              <a16:creationId xmlns:a16="http://schemas.microsoft.com/office/drawing/2014/main" id="{00000000-0008-0000-1E00-000092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5" name="Text Box 4">
          <a:extLst>
            <a:ext uri="{FF2B5EF4-FFF2-40B4-BE49-F238E27FC236}">
              <a16:creationId xmlns:a16="http://schemas.microsoft.com/office/drawing/2014/main" id="{00000000-0008-0000-1E00-000093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6" name="Text Box 3">
          <a:extLst>
            <a:ext uri="{FF2B5EF4-FFF2-40B4-BE49-F238E27FC236}">
              <a16:creationId xmlns:a16="http://schemas.microsoft.com/office/drawing/2014/main" id="{00000000-0008-0000-1E00-00009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7" name="Text Box 4">
          <a:extLst>
            <a:ext uri="{FF2B5EF4-FFF2-40B4-BE49-F238E27FC236}">
              <a16:creationId xmlns:a16="http://schemas.microsoft.com/office/drawing/2014/main" id="{00000000-0008-0000-1E00-00009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8" name="Text Box 3">
          <a:extLst>
            <a:ext uri="{FF2B5EF4-FFF2-40B4-BE49-F238E27FC236}">
              <a16:creationId xmlns:a16="http://schemas.microsoft.com/office/drawing/2014/main" id="{00000000-0008-0000-1E00-00009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19" name="Text Box 4">
          <a:extLst>
            <a:ext uri="{FF2B5EF4-FFF2-40B4-BE49-F238E27FC236}">
              <a16:creationId xmlns:a16="http://schemas.microsoft.com/office/drawing/2014/main" id="{00000000-0008-0000-1E00-00009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20" name="Text Box 3">
          <a:extLst>
            <a:ext uri="{FF2B5EF4-FFF2-40B4-BE49-F238E27FC236}">
              <a16:creationId xmlns:a16="http://schemas.microsoft.com/office/drawing/2014/main" id="{00000000-0008-0000-1E00-000098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21" name="Text Box 4">
          <a:extLst>
            <a:ext uri="{FF2B5EF4-FFF2-40B4-BE49-F238E27FC236}">
              <a16:creationId xmlns:a16="http://schemas.microsoft.com/office/drawing/2014/main" id="{00000000-0008-0000-1E00-000099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2" name="Text Box 3">
          <a:extLst>
            <a:ext uri="{FF2B5EF4-FFF2-40B4-BE49-F238E27FC236}">
              <a16:creationId xmlns:a16="http://schemas.microsoft.com/office/drawing/2014/main" id="{00000000-0008-0000-1E00-00009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3" name="Text Box 4">
          <a:extLst>
            <a:ext uri="{FF2B5EF4-FFF2-40B4-BE49-F238E27FC236}">
              <a16:creationId xmlns:a16="http://schemas.microsoft.com/office/drawing/2014/main" id="{00000000-0008-0000-1E00-00009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4" name="Text Box 3">
          <a:extLst>
            <a:ext uri="{FF2B5EF4-FFF2-40B4-BE49-F238E27FC236}">
              <a16:creationId xmlns:a16="http://schemas.microsoft.com/office/drawing/2014/main" id="{00000000-0008-0000-1E00-00009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5" name="Text Box 4">
          <a:extLst>
            <a:ext uri="{FF2B5EF4-FFF2-40B4-BE49-F238E27FC236}">
              <a16:creationId xmlns:a16="http://schemas.microsoft.com/office/drawing/2014/main" id="{00000000-0008-0000-1E00-00009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6" name="Text Box 3">
          <a:extLst>
            <a:ext uri="{FF2B5EF4-FFF2-40B4-BE49-F238E27FC236}">
              <a16:creationId xmlns:a16="http://schemas.microsoft.com/office/drawing/2014/main" id="{00000000-0008-0000-1E00-00009E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7" name="Text Box 4">
          <a:extLst>
            <a:ext uri="{FF2B5EF4-FFF2-40B4-BE49-F238E27FC236}">
              <a16:creationId xmlns:a16="http://schemas.microsoft.com/office/drawing/2014/main" id="{00000000-0008-0000-1E00-00009F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28" name="Text Box 3">
          <a:extLst>
            <a:ext uri="{FF2B5EF4-FFF2-40B4-BE49-F238E27FC236}">
              <a16:creationId xmlns:a16="http://schemas.microsoft.com/office/drawing/2014/main" id="{00000000-0008-0000-1E00-0000A0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9" name="Text Box 4">
          <a:extLst>
            <a:ext uri="{FF2B5EF4-FFF2-40B4-BE49-F238E27FC236}">
              <a16:creationId xmlns:a16="http://schemas.microsoft.com/office/drawing/2014/main" id="{00000000-0008-0000-1E00-0000A1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0" name="Text Box 3">
          <a:extLst>
            <a:ext uri="{FF2B5EF4-FFF2-40B4-BE49-F238E27FC236}">
              <a16:creationId xmlns:a16="http://schemas.microsoft.com/office/drawing/2014/main" id="{00000000-0008-0000-1E00-0000A2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31" name="Text Box 4">
          <a:extLst>
            <a:ext uri="{FF2B5EF4-FFF2-40B4-BE49-F238E27FC236}">
              <a16:creationId xmlns:a16="http://schemas.microsoft.com/office/drawing/2014/main" id="{00000000-0008-0000-1E00-0000A3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2" name="Text Box 3">
          <a:extLst>
            <a:ext uri="{FF2B5EF4-FFF2-40B4-BE49-F238E27FC236}">
              <a16:creationId xmlns:a16="http://schemas.microsoft.com/office/drawing/2014/main" id="{00000000-0008-0000-1E00-0000A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3" name="Text Box 4">
          <a:extLst>
            <a:ext uri="{FF2B5EF4-FFF2-40B4-BE49-F238E27FC236}">
              <a16:creationId xmlns:a16="http://schemas.microsoft.com/office/drawing/2014/main" id="{00000000-0008-0000-1E00-0000A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4" name="Text Box 3">
          <a:extLst>
            <a:ext uri="{FF2B5EF4-FFF2-40B4-BE49-F238E27FC236}">
              <a16:creationId xmlns:a16="http://schemas.microsoft.com/office/drawing/2014/main" id="{00000000-0008-0000-1E00-0000A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5" name="Text Box 4">
          <a:extLst>
            <a:ext uri="{FF2B5EF4-FFF2-40B4-BE49-F238E27FC236}">
              <a16:creationId xmlns:a16="http://schemas.microsoft.com/office/drawing/2014/main" id="{00000000-0008-0000-1E00-0000A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6" name="Text Box 3">
          <a:extLst>
            <a:ext uri="{FF2B5EF4-FFF2-40B4-BE49-F238E27FC236}">
              <a16:creationId xmlns:a16="http://schemas.microsoft.com/office/drawing/2014/main" id="{00000000-0008-0000-1E00-0000A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7" name="Text Box 4">
          <a:extLst>
            <a:ext uri="{FF2B5EF4-FFF2-40B4-BE49-F238E27FC236}">
              <a16:creationId xmlns:a16="http://schemas.microsoft.com/office/drawing/2014/main" id="{00000000-0008-0000-1E00-0000A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38" name="Text Box 3">
          <a:extLst>
            <a:ext uri="{FF2B5EF4-FFF2-40B4-BE49-F238E27FC236}">
              <a16:creationId xmlns:a16="http://schemas.microsoft.com/office/drawing/2014/main" id="{00000000-0008-0000-1E00-0000A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39" name="Text Box 4">
          <a:extLst>
            <a:ext uri="{FF2B5EF4-FFF2-40B4-BE49-F238E27FC236}">
              <a16:creationId xmlns:a16="http://schemas.microsoft.com/office/drawing/2014/main" id="{00000000-0008-0000-1E00-0000A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0" name="Text Box 3">
          <a:extLst>
            <a:ext uri="{FF2B5EF4-FFF2-40B4-BE49-F238E27FC236}">
              <a16:creationId xmlns:a16="http://schemas.microsoft.com/office/drawing/2014/main" id="{00000000-0008-0000-1E00-0000AC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1" name="Text Box 4">
          <a:extLst>
            <a:ext uri="{FF2B5EF4-FFF2-40B4-BE49-F238E27FC236}">
              <a16:creationId xmlns:a16="http://schemas.microsoft.com/office/drawing/2014/main" id="{00000000-0008-0000-1E00-0000AD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42" name="Text Box 3">
          <a:extLst>
            <a:ext uri="{FF2B5EF4-FFF2-40B4-BE49-F238E27FC236}">
              <a16:creationId xmlns:a16="http://schemas.microsoft.com/office/drawing/2014/main" id="{00000000-0008-0000-1E00-0000AE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3" name="Text Box 4">
          <a:extLst>
            <a:ext uri="{FF2B5EF4-FFF2-40B4-BE49-F238E27FC236}">
              <a16:creationId xmlns:a16="http://schemas.microsoft.com/office/drawing/2014/main" id="{00000000-0008-0000-1E00-0000AF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4" name="Text Box 3">
          <a:extLst>
            <a:ext uri="{FF2B5EF4-FFF2-40B4-BE49-F238E27FC236}">
              <a16:creationId xmlns:a16="http://schemas.microsoft.com/office/drawing/2014/main" id="{00000000-0008-0000-1E00-0000B0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5" name="Text Box 4">
          <a:extLst>
            <a:ext uri="{FF2B5EF4-FFF2-40B4-BE49-F238E27FC236}">
              <a16:creationId xmlns:a16="http://schemas.microsoft.com/office/drawing/2014/main" id="{00000000-0008-0000-1E00-0000B1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6" name="Text Box 3">
          <a:extLst>
            <a:ext uri="{FF2B5EF4-FFF2-40B4-BE49-F238E27FC236}">
              <a16:creationId xmlns:a16="http://schemas.microsoft.com/office/drawing/2014/main" id="{00000000-0008-0000-1E00-0000B2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7" name="Text Box 4">
          <a:extLst>
            <a:ext uri="{FF2B5EF4-FFF2-40B4-BE49-F238E27FC236}">
              <a16:creationId xmlns:a16="http://schemas.microsoft.com/office/drawing/2014/main" id="{00000000-0008-0000-1E00-0000B3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48" name="Text Box 3">
          <a:extLst>
            <a:ext uri="{FF2B5EF4-FFF2-40B4-BE49-F238E27FC236}">
              <a16:creationId xmlns:a16="http://schemas.microsoft.com/office/drawing/2014/main" id="{00000000-0008-0000-1E00-0000B4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49" name="Text Box 4">
          <a:extLst>
            <a:ext uri="{FF2B5EF4-FFF2-40B4-BE49-F238E27FC236}">
              <a16:creationId xmlns:a16="http://schemas.microsoft.com/office/drawing/2014/main" id="{00000000-0008-0000-1E00-0000B5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0" name="Text Box 3">
          <a:extLst>
            <a:ext uri="{FF2B5EF4-FFF2-40B4-BE49-F238E27FC236}">
              <a16:creationId xmlns:a16="http://schemas.microsoft.com/office/drawing/2014/main" id="{00000000-0008-0000-1E00-0000B6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1" name="Text Box 4">
          <a:extLst>
            <a:ext uri="{FF2B5EF4-FFF2-40B4-BE49-F238E27FC236}">
              <a16:creationId xmlns:a16="http://schemas.microsoft.com/office/drawing/2014/main" id="{00000000-0008-0000-1E00-0000B7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2" name="Text Box 3">
          <a:extLst>
            <a:ext uri="{FF2B5EF4-FFF2-40B4-BE49-F238E27FC236}">
              <a16:creationId xmlns:a16="http://schemas.microsoft.com/office/drawing/2014/main" id="{00000000-0008-0000-1E00-0000B8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3" name="Text Box 4">
          <a:extLst>
            <a:ext uri="{FF2B5EF4-FFF2-40B4-BE49-F238E27FC236}">
              <a16:creationId xmlns:a16="http://schemas.microsoft.com/office/drawing/2014/main" id="{00000000-0008-0000-1E00-0000B9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4" name="Text Box 3">
          <a:extLst>
            <a:ext uri="{FF2B5EF4-FFF2-40B4-BE49-F238E27FC236}">
              <a16:creationId xmlns:a16="http://schemas.microsoft.com/office/drawing/2014/main" id="{00000000-0008-0000-1E00-0000BA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55" name="Text Box 4">
          <a:extLst>
            <a:ext uri="{FF2B5EF4-FFF2-40B4-BE49-F238E27FC236}">
              <a16:creationId xmlns:a16="http://schemas.microsoft.com/office/drawing/2014/main" id="{00000000-0008-0000-1E00-0000BB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56" name="Text Box 3">
          <a:extLst>
            <a:ext uri="{FF2B5EF4-FFF2-40B4-BE49-F238E27FC236}">
              <a16:creationId xmlns:a16="http://schemas.microsoft.com/office/drawing/2014/main" id="{00000000-0008-0000-1E00-0000BC030000}"/>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7" name="Text Box 3">
          <a:extLst>
            <a:ext uri="{FF2B5EF4-FFF2-40B4-BE49-F238E27FC236}">
              <a16:creationId xmlns:a16="http://schemas.microsoft.com/office/drawing/2014/main" id="{00000000-0008-0000-1E00-0000B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58" name="Text Box 4">
          <a:extLst>
            <a:ext uri="{FF2B5EF4-FFF2-40B4-BE49-F238E27FC236}">
              <a16:creationId xmlns:a16="http://schemas.microsoft.com/office/drawing/2014/main" id="{00000000-0008-0000-1E00-0000BE03000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59" name="Text Box 3">
          <a:extLst>
            <a:ext uri="{FF2B5EF4-FFF2-40B4-BE49-F238E27FC236}">
              <a16:creationId xmlns:a16="http://schemas.microsoft.com/office/drawing/2014/main" id="{00000000-0008-0000-1E00-0000BF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0" name="Text Box 4">
          <a:extLst>
            <a:ext uri="{FF2B5EF4-FFF2-40B4-BE49-F238E27FC236}">
              <a16:creationId xmlns:a16="http://schemas.microsoft.com/office/drawing/2014/main" id="{00000000-0008-0000-1E00-0000C0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1" name="Text Box 3">
          <a:extLst>
            <a:ext uri="{FF2B5EF4-FFF2-40B4-BE49-F238E27FC236}">
              <a16:creationId xmlns:a16="http://schemas.microsoft.com/office/drawing/2014/main" id="{00000000-0008-0000-1E00-0000C1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2" name="Text Box 4">
          <a:extLst>
            <a:ext uri="{FF2B5EF4-FFF2-40B4-BE49-F238E27FC236}">
              <a16:creationId xmlns:a16="http://schemas.microsoft.com/office/drawing/2014/main" id="{00000000-0008-0000-1E00-0000C2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3" name="Text Box 3">
          <a:extLst>
            <a:ext uri="{FF2B5EF4-FFF2-40B4-BE49-F238E27FC236}">
              <a16:creationId xmlns:a16="http://schemas.microsoft.com/office/drawing/2014/main" id="{00000000-0008-0000-1E00-0000C3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4" name="Text Box 4">
          <a:extLst>
            <a:ext uri="{FF2B5EF4-FFF2-40B4-BE49-F238E27FC236}">
              <a16:creationId xmlns:a16="http://schemas.microsoft.com/office/drawing/2014/main" id="{00000000-0008-0000-1E00-0000C4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5" name="Text Box 3">
          <a:extLst>
            <a:ext uri="{FF2B5EF4-FFF2-40B4-BE49-F238E27FC236}">
              <a16:creationId xmlns:a16="http://schemas.microsoft.com/office/drawing/2014/main" id="{00000000-0008-0000-1E00-0000C5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6" name="Text Box 4">
          <a:extLst>
            <a:ext uri="{FF2B5EF4-FFF2-40B4-BE49-F238E27FC236}">
              <a16:creationId xmlns:a16="http://schemas.microsoft.com/office/drawing/2014/main" id="{00000000-0008-0000-1E00-0000C6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7" name="Text Box 3">
          <a:extLst>
            <a:ext uri="{FF2B5EF4-FFF2-40B4-BE49-F238E27FC236}">
              <a16:creationId xmlns:a16="http://schemas.microsoft.com/office/drawing/2014/main" id="{00000000-0008-0000-1E00-0000C7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68" name="Text Box 4">
          <a:extLst>
            <a:ext uri="{FF2B5EF4-FFF2-40B4-BE49-F238E27FC236}">
              <a16:creationId xmlns:a16="http://schemas.microsoft.com/office/drawing/2014/main" id="{00000000-0008-0000-1E00-0000C8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69" name="Text Box 3">
          <a:extLst>
            <a:ext uri="{FF2B5EF4-FFF2-40B4-BE49-F238E27FC236}">
              <a16:creationId xmlns:a16="http://schemas.microsoft.com/office/drawing/2014/main" id="{00000000-0008-0000-1E00-0000C9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70" name="Text Box 4">
          <a:extLst>
            <a:ext uri="{FF2B5EF4-FFF2-40B4-BE49-F238E27FC236}">
              <a16:creationId xmlns:a16="http://schemas.microsoft.com/office/drawing/2014/main" id="{00000000-0008-0000-1E00-0000CA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1" name="Text Box 3">
          <a:extLst>
            <a:ext uri="{FF2B5EF4-FFF2-40B4-BE49-F238E27FC236}">
              <a16:creationId xmlns:a16="http://schemas.microsoft.com/office/drawing/2014/main" id="{00000000-0008-0000-1E00-0000CB0300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72" name="Text Box 4">
          <a:extLst>
            <a:ext uri="{FF2B5EF4-FFF2-40B4-BE49-F238E27FC236}">
              <a16:creationId xmlns:a16="http://schemas.microsoft.com/office/drawing/2014/main" id="{00000000-0008-0000-1E00-0000CC0300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73" name="Text Box 3">
          <a:extLst>
            <a:ext uri="{FF2B5EF4-FFF2-40B4-BE49-F238E27FC236}">
              <a16:creationId xmlns:a16="http://schemas.microsoft.com/office/drawing/2014/main" id="{00000000-0008-0000-1E00-0000CD0300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74" name="Text Box 3">
          <a:extLst>
            <a:ext uri="{FF2B5EF4-FFF2-40B4-BE49-F238E27FC236}">
              <a16:creationId xmlns:a16="http://schemas.microsoft.com/office/drawing/2014/main" id="{5BA65F12-4AE4-4947-9205-98E08342D84D}"/>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975" name="Text Box 4">
          <a:extLst>
            <a:ext uri="{FF2B5EF4-FFF2-40B4-BE49-F238E27FC236}">
              <a16:creationId xmlns:a16="http://schemas.microsoft.com/office/drawing/2014/main" id="{5881DCFD-8CB9-4992-AE52-D71BDAB56F5F}"/>
            </a:ext>
          </a:extLst>
        </xdr:cNvPr>
        <xdr:cNvSpPr txBox="1">
          <a:spLocks noChangeArrowheads="1"/>
        </xdr:cNvSpPr>
      </xdr:nvSpPr>
      <xdr:spPr bwMode="auto">
        <a:xfrm>
          <a:off x="997755180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76" name="Text Box 3">
          <a:extLst>
            <a:ext uri="{FF2B5EF4-FFF2-40B4-BE49-F238E27FC236}">
              <a16:creationId xmlns:a16="http://schemas.microsoft.com/office/drawing/2014/main" id="{098263E9-BBEA-401D-B1A6-FDB537B44A2D}"/>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77" name="Text Box 4">
          <a:extLst>
            <a:ext uri="{FF2B5EF4-FFF2-40B4-BE49-F238E27FC236}">
              <a16:creationId xmlns:a16="http://schemas.microsoft.com/office/drawing/2014/main" id="{C2C469CB-7BF4-40CE-B56D-CD968BC17C96}"/>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78" name="Text Box 3">
          <a:extLst>
            <a:ext uri="{FF2B5EF4-FFF2-40B4-BE49-F238E27FC236}">
              <a16:creationId xmlns:a16="http://schemas.microsoft.com/office/drawing/2014/main" id="{E9529576-1616-4FBA-9CF9-F582B1A5219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79" name="Text Box 4">
          <a:extLst>
            <a:ext uri="{FF2B5EF4-FFF2-40B4-BE49-F238E27FC236}">
              <a16:creationId xmlns:a16="http://schemas.microsoft.com/office/drawing/2014/main" id="{D7965418-F83F-4594-82CC-7076CE01B086}"/>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80" name="Text Box 3">
          <a:extLst>
            <a:ext uri="{FF2B5EF4-FFF2-40B4-BE49-F238E27FC236}">
              <a16:creationId xmlns:a16="http://schemas.microsoft.com/office/drawing/2014/main" id="{7EFE391D-E5DC-4B98-9825-94F2C76155F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81" name="Text Box 4">
          <a:extLst>
            <a:ext uri="{FF2B5EF4-FFF2-40B4-BE49-F238E27FC236}">
              <a16:creationId xmlns:a16="http://schemas.microsoft.com/office/drawing/2014/main" id="{8400CC68-2E3C-4205-962D-6A95D35B38A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82" name="Text Box 3">
          <a:extLst>
            <a:ext uri="{FF2B5EF4-FFF2-40B4-BE49-F238E27FC236}">
              <a16:creationId xmlns:a16="http://schemas.microsoft.com/office/drawing/2014/main" id="{4E014E02-B2B8-47A2-9DD0-054B79E7CE4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83" name="Text Box 4">
          <a:extLst>
            <a:ext uri="{FF2B5EF4-FFF2-40B4-BE49-F238E27FC236}">
              <a16:creationId xmlns:a16="http://schemas.microsoft.com/office/drawing/2014/main" id="{1BCFE010-5DA2-446A-A8B3-CD96D10E170E}"/>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84" name="Text Box 3">
          <a:extLst>
            <a:ext uri="{FF2B5EF4-FFF2-40B4-BE49-F238E27FC236}">
              <a16:creationId xmlns:a16="http://schemas.microsoft.com/office/drawing/2014/main" id="{1AD15B55-29EE-491D-9C47-9C9879BF2F6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85" name="Text Box 4">
          <a:extLst>
            <a:ext uri="{FF2B5EF4-FFF2-40B4-BE49-F238E27FC236}">
              <a16:creationId xmlns:a16="http://schemas.microsoft.com/office/drawing/2014/main" id="{7638BAC2-BE66-4726-A32C-30EF7DC4ADA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86" name="Text Box 3">
          <a:extLst>
            <a:ext uri="{FF2B5EF4-FFF2-40B4-BE49-F238E27FC236}">
              <a16:creationId xmlns:a16="http://schemas.microsoft.com/office/drawing/2014/main" id="{5F0BE29D-B1FC-4B8C-A310-6575717790B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87" name="Text Box 4">
          <a:extLst>
            <a:ext uri="{FF2B5EF4-FFF2-40B4-BE49-F238E27FC236}">
              <a16:creationId xmlns:a16="http://schemas.microsoft.com/office/drawing/2014/main" id="{2AD40B1D-35D1-468A-8699-27D5D68ABE2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88" name="Text Box 3">
          <a:extLst>
            <a:ext uri="{FF2B5EF4-FFF2-40B4-BE49-F238E27FC236}">
              <a16:creationId xmlns:a16="http://schemas.microsoft.com/office/drawing/2014/main" id="{8540C4E8-2393-4150-B0E9-62AB3E9916F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9" name="Text Box 4">
          <a:extLst>
            <a:ext uri="{FF2B5EF4-FFF2-40B4-BE49-F238E27FC236}">
              <a16:creationId xmlns:a16="http://schemas.microsoft.com/office/drawing/2014/main" id="{C7C005BA-00FE-4559-B135-75EB4FD4D05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0" name="Text Box 3">
          <a:extLst>
            <a:ext uri="{FF2B5EF4-FFF2-40B4-BE49-F238E27FC236}">
              <a16:creationId xmlns:a16="http://schemas.microsoft.com/office/drawing/2014/main" id="{56E38D4A-2E03-4137-8655-5F0647D2B06C}"/>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991" name="Text Box 4">
          <a:extLst>
            <a:ext uri="{FF2B5EF4-FFF2-40B4-BE49-F238E27FC236}">
              <a16:creationId xmlns:a16="http://schemas.microsoft.com/office/drawing/2014/main" id="{72ED41D0-7192-4229-8402-FCD0CB5D292F}"/>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92" name="Text Box 3">
          <a:extLst>
            <a:ext uri="{FF2B5EF4-FFF2-40B4-BE49-F238E27FC236}">
              <a16:creationId xmlns:a16="http://schemas.microsoft.com/office/drawing/2014/main" id="{E5657107-9CA5-4E1C-A3CD-0CDCCD28DCE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93" name="Text Box 4">
          <a:extLst>
            <a:ext uri="{FF2B5EF4-FFF2-40B4-BE49-F238E27FC236}">
              <a16:creationId xmlns:a16="http://schemas.microsoft.com/office/drawing/2014/main" id="{01384472-2F01-452C-8DF4-2CBCC82418A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94" name="Text Box 3">
          <a:extLst>
            <a:ext uri="{FF2B5EF4-FFF2-40B4-BE49-F238E27FC236}">
              <a16:creationId xmlns:a16="http://schemas.microsoft.com/office/drawing/2014/main" id="{061F0F9D-E19D-48F5-948C-E0EA52D861A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95" name="Text Box 4">
          <a:extLst>
            <a:ext uri="{FF2B5EF4-FFF2-40B4-BE49-F238E27FC236}">
              <a16:creationId xmlns:a16="http://schemas.microsoft.com/office/drawing/2014/main" id="{20329471-0078-4490-86EF-C34944FB4FE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96" name="Text Box 3">
          <a:extLst>
            <a:ext uri="{FF2B5EF4-FFF2-40B4-BE49-F238E27FC236}">
              <a16:creationId xmlns:a16="http://schemas.microsoft.com/office/drawing/2014/main" id="{5106AF6B-AED4-44F4-AFCB-4F0B8B5268D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97" name="Text Box 4">
          <a:extLst>
            <a:ext uri="{FF2B5EF4-FFF2-40B4-BE49-F238E27FC236}">
              <a16:creationId xmlns:a16="http://schemas.microsoft.com/office/drawing/2014/main" id="{F8E07A5C-B159-4492-BDF5-5C8E0DAB201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98" name="Text Box 3">
          <a:extLst>
            <a:ext uri="{FF2B5EF4-FFF2-40B4-BE49-F238E27FC236}">
              <a16:creationId xmlns:a16="http://schemas.microsoft.com/office/drawing/2014/main" id="{78BFCDEB-98EB-4840-8EE6-D3019B2D08B4}"/>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99" name="Text Box 4">
          <a:extLst>
            <a:ext uri="{FF2B5EF4-FFF2-40B4-BE49-F238E27FC236}">
              <a16:creationId xmlns:a16="http://schemas.microsoft.com/office/drawing/2014/main" id="{EE466C8F-17BC-4DB1-ABE7-26322146D9D8}"/>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00" name="Text Box 3">
          <a:extLst>
            <a:ext uri="{FF2B5EF4-FFF2-40B4-BE49-F238E27FC236}">
              <a16:creationId xmlns:a16="http://schemas.microsoft.com/office/drawing/2014/main" id="{3C34BC49-7D09-4B71-864A-085BDAEC6EA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01" name="Text Box 4">
          <a:extLst>
            <a:ext uri="{FF2B5EF4-FFF2-40B4-BE49-F238E27FC236}">
              <a16:creationId xmlns:a16="http://schemas.microsoft.com/office/drawing/2014/main" id="{C1F574A2-A3EA-4A4D-BAA4-FF354352079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02" name="Text Box 3">
          <a:extLst>
            <a:ext uri="{FF2B5EF4-FFF2-40B4-BE49-F238E27FC236}">
              <a16:creationId xmlns:a16="http://schemas.microsoft.com/office/drawing/2014/main" id="{340BE521-9F61-4C5E-A4E5-26E8B7149D0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03" name="Text Box 4">
          <a:extLst>
            <a:ext uri="{FF2B5EF4-FFF2-40B4-BE49-F238E27FC236}">
              <a16:creationId xmlns:a16="http://schemas.microsoft.com/office/drawing/2014/main" id="{34345CC8-3D5B-44BD-9C47-E0041BF867F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004" name="Text Box 3">
          <a:extLst>
            <a:ext uri="{FF2B5EF4-FFF2-40B4-BE49-F238E27FC236}">
              <a16:creationId xmlns:a16="http://schemas.microsoft.com/office/drawing/2014/main" id="{C3238337-629B-4B87-9758-4B8F8E5D6C8A}"/>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5" name="Text Box 4">
          <a:extLst>
            <a:ext uri="{FF2B5EF4-FFF2-40B4-BE49-F238E27FC236}">
              <a16:creationId xmlns:a16="http://schemas.microsoft.com/office/drawing/2014/main" id="{626B3D3D-4207-427D-87D2-41EE1E2FC525}"/>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06" name="Text Box 3">
          <a:extLst>
            <a:ext uri="{FF2B5EF4-FFF2-40B4-BE49-F238E27FC236}">
              <a16:creationId xmlns:a16="http://schemas.microsoft.com/office/drawing/2014/main" id="{4B3CFD79-1E8B-438C-9678-2CA4BB38771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07" name="Text Box 4">
          <a:extLst>
            <a:ext uri="{FF2B5EF4-FFF2-40B4-BE49-F238E27FC236}">
              <a16:creationId xmlns:a16="http://schemas.microsoft.com/office/drawing/2014/main" id="{D66DDF34-7264-4BF4-A7CC-9E189F4B967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08" name="Text Box 3">
          <a:extLst>
            <a:ext uri="{FF2B5EF4-FFF2-40B4-BE49-F238E27FC236}">
              <a16:creationId xmlns:a16="http://schemas.microsoft.com/office/drawing/2014/main" id="{15689E7E-15A0-4DBC-B114-80DB75C98ED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09" name="Text Box 4">
          <a:extLst>
            <a:ext uri="{FF2B5EF4-FFF2-40B4-BE49-F238E27FC236}">
              <a16:creationId xmlns:a16="http://schemas.microsoft.com/office/drawing/2014/main" id="{9A8589D5-460A-43C0-83A9-95DA7B5467F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10" name="Text Box 3">
          <a:extLst>
            <a:ext uri="{FF2B5EF4-FFF2-40B4-BE49-F238E27FC236}">
              <a16:creationId xmlns:a16="http://schemas.microsoft.com/office/drawing/2014/main" id="{DB521F87-E54A-4BDC-B52E-ECA6F419FD2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11" name="Text Box 4">
          <a:extLst>
            <a:ext uri="{FF2B5EF4-FFF2-40B4-BE49-F238E27FC236}">
              <a16:creationId xmlns:a16="http://schemas.microsoft.com/office/drawing/2014/main" id="{12CE6B13-3F5B-4C48-92F6-1BF24EEE43F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2" name="Text Box 3">
          <a:extLst>
            <a:ext uri="{FF2B5EF4-FFF2-40B4-BE49-F238E27FC236}">
              <a16:creationId xmlns:a16="http://schemas.microsoft.com/office/drawing/2014/main" id="{0F4AF348-D897-4CA2-8006-A2CCB83D3CD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13" name="Text Box 4">
          <a:extLst>
            <a:ext uri="{FF2B5EF4-FFF2-40B4-BE49-F238E27FC236}">
              <a16:creationId xmlns:a16="http://schemas.microsoft.com/office/drawing/2014/main" id="{13815431-BA86-48FA-A1D7-1BB0B4C0EBA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14" name="Text Box 3">
          <a:extLst>
            <a:ext uri="{FF2B5EF4-FFF2-40B4-BE49-F238E27FC236}">
              <a16:creationId xmlns:a16="http://schemas.microsoft.com/office/drawing/2014/main" id="{13F099DC-8FFC-4BE4-8030-A1776B9FF06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15" name="Text Box 4">
          <a:extLst>
            <a:ext uri="{FF2B5EF4-FFF2-40B4-BE49-F238E27FC236}">
              <a16:creationId xmlns:a16="http://schemas.microsoft.com/office/drawing/2014/main" id="{EE576E57-5E51-4F13-B489-7F37B3B0F42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16" name="Text Box 3">
          <a:extLst>
            <a:ext uri="{FF2B5EF4-FFF2-40B4-BE49-F238E27FC236}">
              <a16:creationId xmlns:a16="http://schemas.microsoft.com/office/drawing/2014/main" id="{A8E535A6-C9FC-4A3B-87AA-E9327CA9F3D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17" name="Text Box 4">
          <a:extLst>
            <a:ext uri="{FF2B5EF4-FFF2-40B4-BE49-F238E27FC236}">
              <a16:creationId xmlns:a16="http://schemas.microsoft.com/office/drawing/2014/main" id="{8B9273E5-3D38-4F7D-9EF4-D1823CA07B2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8" name="Text Box 3">
          <a:extLst>
            <a:ext uri="{FF2B5EF4-FFF2-40B4-BE49-F238E27FC236}">
              <a16:creationId xmlns:a16="http://schemas.microsoft.com/office/drawing/2014/main" id="{80CCD4FD-6AC2-4241-B585-4D4F7F54350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19" name="Text Box 4">
          <a:extLst>
            <a:ext uri="{FF2B5EF4-FFF2-40B4-BE49-F238E27FC236}">
              <a16:creationId xmlns:a16="http://schemas.microsoft.com/office/drawing/2014/main" id="{2DBB47AC-F1B1-4569-9BBF-E4AB981CABB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20" name="Text Box 3">
          <a:extLst>
            <a:ext uri="{FF2B5EF4-FFF2-40B4-BE49-F238E27FC236}">
              <a16:creationId xmlns:a16="http://schemas.microsoft.com/office/drawing/2014/main" id="{1A3DB3A9-4F6E-4FA7-9B8B-9AEF70E4A98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21" name="Text Box 4">
          <a:extLst>
            <a:ext uri="{FF2B5EF4-FFF2-40B4-BE49-F238E27FC236}">
              <a16:creationId xmlns:a16="http://schemas.microsoft.com/office/drawing/2014/main" id="{40379A93-5CD6-40A0-B1C7-28087F9A932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22" name="Text Box 3">
          <a:extLst>
            <a:ext uri="{FF2B5EF4-FFF2-40B4-BE49-F238E27FC236}">
              <a16:creationId xmlns:a16="http://schemas.microsoft.com/office/drawing/2014/main" id="{A1965C27-8A6D-4466-9A7B-F7A506AAAD0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23" name="Text Box 4">
          <a:extLst>
            <a:ext uri="{FF2B5EF4-FFF2-40B4-BE49-F238E27FC236}">
              <a16:creationId xmlns:a16="http://schemas.microsoft.com/office/drawing/2014/main" id="{86FC5C28-1B89-48B9-9996-788C891A395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24" name="Text Box 3">
          <a:extLst>
            <a:ext uri="{FF2B5EF4-FFF2-40B4-BE49-F238E27FC236}">
              <a16:creationId xmlns:a16="http://schemas.microsoft.com/office/drawing/2014/main" id="{DD175AA9-21EC-41D1-B2E9-F5F89179981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25" name="Text Box 4">
          <a:extLst>
            <a:ext uri="{FF2B5EF4-FFF2-40B4-BE49-F238E27FC236}">
              <a16:creationId xmlns:a16="http://schemas.microsoft.com/office/drawing/2014/main" id="{3D5756D5-206F-4FC0-B17D-0E21D87FB8C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026" name="Text Box 3">
          <a:extLst>
            <a:ext uri="{FF2B5EF4-FFF2-40B4-BE49-F238E27FC236}">
              <a16:creationId xmlns:a16="http://schemas.microsoft.com/office/drawing/2014/main" id="{97D1D645-2C44-41AE-BA00-023ADCA93AFC}"/>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27" name="Text Box 4">
          <a:extLst>
            <a:ext uri="{FF2B5EF4-FFF2-40B4-BE49-F238E27FC236}">
              <a16:creationId xmlns:a16="http://schemas.microsoft.com/office/drawing/2014/main" id="{7D9F882B-892B-45EB-9321-76030A851CCF}"/>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28" name="Text Box 3">
          <a:extLst>
            <a:ext uri="{FF2B5EF4-FFF2-40B4-BE49-F238E27FC236}">
              <a16:creationId xmlns:a16="http://schemas.microsoft.com/office/drawing/2014/main" id="{2AEEB4A1-15F0-4338-BD4F-E2CF6347AD1B}"/>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9" name="Text Box 4">
          <a:extLst>
            <a:ext uri="{FF2B5EF4-FFF2-40B4-BE49-F238E27FC236}">
              <a16:creationId xmlns:a16="http://schemas.microsoft.com/office/drawing/2014/main" id="{CBEF708A-AA36-4FEC-9E47-1B3223BE4D8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0" name="Text Box 3">
          <a:extLst>
            <a:ext uri="{FF2B5EF4-FFF2-40B4-BE49-F238E27FC236}">
              <a16:creationId xmlns:a16="http://schemas.microsoft.com/office/drawing/2014/main" id="{3EA9E033-D682-4C92-9BE6-E8860F7A53B2}"/>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31" name="Text Box 4">
          <a:extLst>
            <a:ext uri="{FF2B5EF4-FFF2-40B4-BE49-F238E27FC236}">
              <a16:creationId xmlns:a16="http://schemas.microsoft.com/office/drawing/2014/main" id="{FDB23CA6-E799-49A0-9B8B-106B14F52F0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32" name="Text Box 3">
          <a:extLst>
            <a:ext uri="{FF2B5EF4-FFF2-40B4-BE49-F238E27FC236}">
              <a16:creationId xmlns:a16="http://schemas.microsoft.com/office/drawing/2014/main" id="{0F9A72D6-A5ED-4759-B0BF-DF9BCF73D57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33" name="Text Box 4">
          <a:extLst>
            <a:ext uri="{FF2B5EF4-FFF2-40B4-BE49-F238E27FC236}">
              <a16:creationId xmlns:a16="http://schemas.microsoft.com/office/drawing/2014/main" id="{B1803477-499F-41CA-A140-4966EA6FD3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4" name="Text Box 3">
          <a:extLst>
            <a:ext uri="{FF2B5EF4-FFF2-40B4-BE49-F238E27FC236}">
              <a16:creationId xmlns:a16="http://schemas.microsoft.com/office/drawing/2014/main" id="{6E5C856F-727D-4FC1-B82F-D71F44F71BE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35" name="Text Box 4">
          <a:extLst>
            <a:ext uri="{FF2B5EF4-FFF2-40B4-BE49-F238E27FC236}">
              <a16:creationId xmlns:a16="http://schemas.microsoft.com/office/drawing/2014/main" id="{D3AFBED3-283B-41CA-8EC2-9D91140CE82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36" name="Text Box 3">
          <a:extLst>
            <a:ext uri="{FF2B5EF4-FFF2-40B4-BE49-F238E27FC236}">
              <a16:creationId xmlns:a16="http://schemas.microsoft.com/office/drawing/2014/main" id="{E3E59BE7-360C-4AC5-B340-41465146AF8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37" name="Text Box 4">
          <a:extLst>
            <a:ext uri="{FF2B5EF4-FFF2-40B4-BE49-F238E27FC236}">
              <a16:creationId xmlns:a16="http://schemas.microsoft.com/office/drawing/2014/main" id="{FF18BDCF-2637-4227-A91A-DD9B8A9B530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38" name="Text Box 3">
          <a:extLst>
            <a:ext uri="{FF2B5EF4-FFF2-40B4-BE49-F238E27FC236}">
              <a16:creationId xmlns:a16="http://schemas.microsoft.com/office/drawing/2014/main" id="{229FA96E-1ED7-4484-8A52-BA22E1171FD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39" name="Text Box 4">
          <a:extLst>
            <a:ext uri="{FF2B5EF4-FFF2-40B4-BE49-F238E27FC236}">
              <a16:creationId xmlns:a16="http://schemas.microsoft.com/office/drawing/2014/main" id="{A63B20BA-ED5C-4DEC-A895-641E280295D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40" name="Text Box 3">
          <a:extLst>
            <a:ext uri="{FF2B5EF4-FFF2-40B4-BE49-F238E27FC236}">
              <a16:creationId xmlns:a16="http://schemas.microsoft.com/office/drawing/2014/main" id="{A8782412-1ED3-4A6F-9B18-816AE1C47D9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1" name="Text Box 4">
          <a:extLst>
            <a:ext uri="{FF2B5EF4-FFF2-40B4-BE49-F238E27FC236}">
              <a16:creationId xmlns:a16="http://schemas.microsoft.com/office/drawing/2014/main" id="{58264BFA-F45D-4FDA-94CA-A61F9D189F7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42" name="Text Box 3">
          <a:extLst>
            <a:ext uri="{FF2B5EF4-FFF2-40B4-BE49-F238E27FC236}">
              <a16:creationId xmlns:a16="http://schemas.microsoft.com/office/drawing/2014/main" id="{EA0FA0BB-7B20-4C97-9A3A-0F0C676CBF9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43" name="Text Box 4">
          <a:extLst>
            <a:ext uri="{FF2B5EF4-FFF2-40B4-BE49-F238E27FC236}">
              <a16:creationId xmlns:a16="http://schemas.microsoft.com/office/drawing/2014/main" id="{AE4B52E3-6375-4E69-835F-CA4B3961B16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44" name="Text Box 3">
          <a:extLst>
            <a:ext uri="{FF2B5EF4-FFF2-40B4-BE49-F238E27FC236}">
              <a16:creationId xmlns:a16="http://schemas.microsoft.com/office/drawing/2014/main" id="{CC64F98B-4758-4463-9786-64AC9B108F0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45" name="Text Box 4">
          <a:extLst>
            <a:ext uri="{FF2B5EF4-FFF2-40B4-BE49-F238E27FC236}">
              <a16:creationId xmlns:a16="http://schemas.microsoft.com/office/drawing/2014/main" id="{AA7F7244-CA9A-4F67-81FF-8A5DDDFF1DA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46" name="Text Box 3">
          <a:extLst>
            <a:ext uri="{FF2B5EF4-FFF2-40B4-BE49-F238E27FC236}">
              <a16:creationId xmlns:a16="http://schemas.microsoft.com/office/drawing/2014/main" id="{584A2BE1-A6A4-47CA-B829-A1A00976AAC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47" name="Text Box 4">
          <a:extLst>
            <a:ext uri="{FF2B5EF4-FFF2-40B4-BE49-F238E27FC236}">
              <a16:creationId xmlns:a16="http://schemas.microsoft.com/office/drawing/2014/main" id="{A734AFB1-3847-46C2-A4F3-2CD265ED150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48" name="Text Box 3">
          <a:extLst>
            <a:ext uri="{FF2B5EF4-FFF2-40B4-BE49-F238E27FC236}">
              <a16:creationId xmlns:a16="http://schemas.microsoft.com/office/drawing/2014/main" id="{917BE748-A2CB-4BB7-877B-F4630FC43605}"/>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9" name="Text Box 4">
          <a:extLst>
            <a:ext uri="{FF2B5EF4-FFF2-40B4-BE49-F238E27FC236}">
              <a16:creationId xmlns:a16="http://schemas.microsoft.com/office/drawing/2014/main" id="{29B642EC-A9EF-42DF-9AB6-C40D3549BBE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0" name="Text Box 3">
          <a:extLst>
            <a:ext uri="{FF2B5EF4-FFF2-40B4-BE49-F238E27FC236}">
              <a16:creationId xmlns:a16="http://schemas.microsoft.com/office/drawing/2014/main" id="{772804FC-9E3D-463C-B646-111770498EA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1" name="Text Box 4">
          <a:extLst>
            <a:ext uri="{FF2B5EF4-FFF2-40B4-BE49-F238E27FC236}">
              <a16:creationId xmlns:a16="http://schemas.microsoft.com/office/drawing/2014/main" id="{28AD35AC-8276-4D4E-90E3-D2C8636A8CE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2" name="Text Box 3">
          <a:extLst>
            <a:ext uri="{FF2B5EF4-FFF2-40B4-BE49-F238E27FC236}">
              <a16:creationId xmlns:a16="http://schemas.microsoft.com/office/drawing/2014/main" id="{710EC706-B28F-4009-906C-324E256EC34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3" name="Text Box 4">
          <a:extLst>
            <a:ext uri="{FF2B5EF4-FFF2-40B4-BE49-F238E27FC236}">
              <a16:creationId xmlns:a16="http://schemas.microsoft.com/office/drawing/2014/main" id="{6E6DEDC6-5FEC-43CD-A704-6E5FC662D7A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4" name="Text Box 3">
          <a:extLst>
            <a:ext uri="{FF2B5EF4-FFF2-40B4-BE49-F238E27FC236}">
              <a16:creationId xmlns:a16="http://schemas.microsoft.com/office/drawing/2014/main" id="{78752F60-BDAC-47AF-8AFC-06CBC392E7C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5" name="Text Box 4">
          <a:extLst>
            <a:ext uri="{FF2B5EF4-FFF2-40B4-BE49-F238E27FC236}">
              <a16:creationId xmlns:a16="http://schemas.microsoft.com/office/drawing/2014/main" id="{9152C285-0FBF-4E53-8364-BCD6F22BB61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6" name="Text Box 3">
          <a:extLst>
            <a:ext uri="{FF2B5EF4-FFF2-40B4-BE49-F238E27FC236}">
              <a16:creationId xmlns:a16="http://schemas.microsoft.com/office/drawing/2014/main" id="{FF31F7B7-4556-4F9D-8B5C-D8A15981186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57" name="Text Box 4">
          <a:extLst>
            <a:ext uri="{FF2B5EF4-FFF2-40B4-BE49-F238E27FC236}">
              <a16:creationId xmlns:a16="http://schemas.microsoft.com/office/drawing/2014/main" id="{9D104F9C-4986-49C6-8582-8C46EB9382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058" name="Text Box 3">
          <a:extLst>
            <a:ext uri="{FF2B5EF4-FFF2-40B4-BE49-F238E27FC236}">
              <a16:creationId xmlns:a16="http://schemas.microsoft.com/office/drawing/2014/main" id="{F11E92E9-6893-4659-AE04-2365EBE02A9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59" name="Text Box 4">
          <a:extLst>
            <a:ext uri="{FF2B5EF4-FFF2-40B4-BE49-F238E27FC236}">
              <a16:creationId xmlns:a16="http://schemas.microsoft.com/office/drawing/2014/main" id="{45F37FF8-CC9E-4C10-B4A7-F40DA5C0950A}"/>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60" name="Text Box 3">
          <a:extLst>
            <a:ext uri="{FF2B5EF4-FFF2-40B4-BE49-F238E27FC236}">
              <a16:creationId xmlns:a16="http://schemas.microsoft.com/office/drawing/2014/main" id="{444D88BA-2D23-4651-9DEB-38F77CF1DAEE}"/>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61" name="Text Box 4">
          <a:extLst>
            <a:ext uri="{FF2B5EF4-FFF2-40B4-BE49-F238E27FC236}">
              <a16:creationId xmlns:a16="http://schemas.microsoft.com/office/drawing/2014/main" id="{AF5F7A46-1F65-4AE8-AD37-EF5BE4B04EE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62" name="Text Box 3">
          <a:extLst>
            <a:ext uri="{FF2B5EF4-FFF2-40B4-BE49-F238E27FC236}">
              <a16:creationId xmlns:a16="http://schemas.microsoft.com/office/drawing/2014/main" id="{E62E95D9-AA43-454C-AD47-0D9E20E39B9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63" name="Text Box 4">
          <a:extLst>
            <a:ext uri="{FF2B5EF4-FFF2-40B4-BE49-F238E27FC236}">
              <a16:creationId xmlns:a16="http://schemas.microsoft.com/office/drawing/2014/main" id="{F046B6B8-B116-4B47-85B7-E93AE6610A5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64" name="Text Box 3">
          <a:extLst>
            <a:ext uri="{FF2B5EF4-FFF2-40B4-BE49-F238E27FC236}">
              <a16:creationId xmlns:a16="http://schemas.microsoft.com/office/drawing/2014/main" id="{CDDFB575-87EE-4A35-B966-ECA039FCE4E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5" name="Text Box 4">
          <a:extLst>
            <a:ext uri="{FF2B5EF4-FFF2-40B4-BE49-F238E27FC236}">
              <a16:creationId xmlns:a16="http://schemas.microsoft.com/office/drawing/2014/main" id="{58AD8D79-C753-4C89-8C96-9D71D441522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66" name="Text Box 3">
          <a:extLst>
            <a:ext uri="{FF2B5EF4-FFF2-40B4-BE49-F238E27FC236}">
              <a16:creationId xmlns:a16="http://schemas.microsoft.com/office/drawing/2014/main" id="{4B6E562E-2051-4B7C-9F70-87DF6DB037D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67" name="Text Box 4">
          <a:extLst>
            <a:ext uri="{FF2B5EF4-FFF2-40B4-BE49-F238E27FC236}">
              <a16:creationId xmlns:a16="http://schemas.microsoft.com/office/drawing/2014/main" id="{74DB29F9-BAF0-40B5-8CD4-F6821DA4FDA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68" name="Text Box 3">
          <a:extLst>
            <a:ext uri="{FF2B5EF4-FFF2-40B4-BE49-F238E27FC236}">
              <a16:creationId xmlns:a16="http://schemas.microsoft.com/office/drawing/2014/main" id="{0CA6723E-5F0E-4407-AA99-E884A5682D8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9" name="Text Box 4">
          <a:extLst>
            <a:ext uri="{FF2B5EF4-FFF2-40B4-BE49-F238E27FC236}">
              <a16:creationId xmlns:a16="http://schemas.microsoft.com/office/drawing/2014/main" id="{1AC14FE1-906D-4098-8FF0-EF56E92D57A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0" name="Text Box 3">
          <a:extLst>
            <a:ext uri="{FF2B5EF4-FFF2-40B4-BE49-F238E27FC236}">
              <a16:creationId xmlns:a16="http://schemas.microsoft.com/office/drawing/2014/main" id="{6D4601B4-8BAD-4EC0-9BCA-11F90EF02FC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1" name="Text Box 4">
          <a:extLst>
            <a:ext uri="{FF2B5EF4-FFF2-40B4-BE49-F238E27FC236}">
              <a16:creationId xmlns:a16="http://schemas.microsoft.com/office/drawing/2014/main" id="{0DB6F779-99AD-4E78-9387-62FFEA9E3E7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2" name="Text Box 3">
          <a:extLst>
            <a:ext uri="{FF2B5EF4-FFF2-40B4-BE49-F238E27FC236}">
              <a16:creationId xmlns:a16="http://schemas.microsoft.com/office/drawing/2014/main" id="{369C1D8D-B21B-4244-8480-5AC6B45FBEF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73" name="Text Box 4">
          <a:extLst>
            <a:ext uri="{FF2B5EF4-FFF2-40B4-BE49-F238E27FC236}">
              <a16:creationId xmlns:a16="http://schemas.microsoft.com/office/drawing/2014/main" id="{E9ED779E-D976-4512-8CD0-7D83B31E94D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4" name="Text Box 3">
          <a:extLst>
            <a:ext uri="{FF2B5EF4-FFF2-40B4-BE49-F238E27FC236}">
              <a16:creationId xmlns:a16="http://schemas.microsoft.com/office/drawing/2014/main" id="{FDAC1312-08C4-4D39-9933-E43D8DE9A37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5" name="Text Box 4">
          <a:extLst>
            <a:ext uri="{FF2B5EF4-FFF2-40B4-BE49-F238E27FC236}">
              <a16:creationId xmlns:a16="http://schemas.microsoft.com/office/drawing/2014/main" id="{976AAEC7-D1B5-40A1-AAEE-04FE2075CAB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6" name="Text Box 3">
          <a:extLst>
            <a:ext uri="{FF2B5EF4-FFF2-40B4-BE49-F238E27FC236}">
              <a16:creationId xmlns:a16="http://schemas.microsoft.com/office/drawing/2014/main" id="{9A10B513-AE31-4F3F-9210-D10A53C28E6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7" name="Text Box 4">
          <a:extLst>
            <a:ext uri="{FF2B5EF4-FFF2-40B4-BE49-F238E27FC236}">
              <a16:creationId xmlns:a16="http://schemas.microsoft.com/office/drawing/2014/main" id="{A3F07B71-2807-42E6-A917-ADC01E76F90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78" name="Text Box 3">
          <a:extLst>
            <a:ext uri="{FF2B5EF4-FFF2-40B4-BE49-F238E27FC236}">
              <a16:creationId xmlns:a16="http://schemas.microsoft.com/office/drawing/2014/main" id="{26FDAF38-2610-4BD4-8908-85542D6E28B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79" name="Text Box 4">
          <a:extLst>
            <a:ext uri="{FF2B5EF4-FFF2-40B4-BE49-F238E27FC236}">
              <a16:creationId xmlns:a16="http://schemas.microsoft.com/office/drawing/2014/main" id="{2D4CF778-FEF7-45F4-A91A-4FD74332B64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80" name="Text Box 3">
          <a:extLst>
            <a:ext uri="{FF2B5EF4-FFF2-40B4-BE49-F238E27FC236}">
              <a16:creationId xmlns:a16="http://schemas.microsoft.com/office/drawing/2014/main" id="{6736BD02-9538-4770-8DC8-C185FCF3DCE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1" name="Text Box 4">
          <a:extLst>
            <a:ext uri="{FF2B5EF4-FFF2-40B4-BE49-F238E27FC236}">
              <a16:creationId xmlns:a16="http://schemas.microsoft.com/office/drawing/2014/main" id="{24232225-F8AF-46A2-AF0D-4443667FF35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2" name="Text Box 3">
          <a:extLst>
            <a:ext uri="{FF2B5EF4-FFF2-40B4-BE49-F238E27FC236}">
              <a16:creationId xmlns:a16="http://schemas.microsoft.com/office/drawing/2014/main" id="{E6133379-7D0F-461F-AE80-71E30D7AAC3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3" name="Text Box 4">
          <a:extLst>
            <a:ext uri="{FF2B5EF4-FFF2-40B4-BE49-F238E27FC236}">
              <a16:creationId xmlns:a16="http://schemas.microsoft.com/office/drawing/2014/main" id="{BF8B8C3A-E370-42C4-80FB-470F28770E7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4" name="Text Box 3">
          <a:extLst>
            <a:ext uri="{FF2B5EF4-FFF2-40B4-BE49-F238E27FC236}">
              <a16:creationId xmlns:a16="http://schemas.microsoft.com/office/drawing/2014/main" id="{7446E49F-B573-4DBC-A019-8F1436BC990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5" name="Text Box 4">
          <a:extLst>
            <a:ext uri="{FF2B5EF4-FFF2-40B4-BE49-F238E27FC236}">
              <a16:creationId xmlns:a16="http://schemas.microsoft.com/office/drawing/2014/main" id="{06F2FA0D-2DD2-48A3-9648-D6BABE1F701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6" name="Text Box 3">
          <a:extLst>
            <a:ext uri="{FF2B5EF4-FFF2-40B4-BE49-F238E27FC236}">
              <a16:creationId xmlns:a16="http://schemas.microsoft.com/office/drawing/2014/main" id="{3A1AD107-E339-4374-B29D-6DA757FD1DC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7" name="Text Box 4">
          <a:extLst>
            <a:ext uri="{FF2B5EF4-FFF2-40B4-BE49-F238E27FC236}">
              <a16:creationId xmlns:a16="http://schemas.microsoft.com/office/drawing/2014/main" id="{E296500A-1B3F-4457-B17C-E0C4B94C0A1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88" name="Text Box 3">
          <a:extLst>
            <a:ext uri="{FF2B5EF4-FFF2-40B4-BE49-F238E27FC236}">
              <a16:creationId xmlns:a16="http://schemas.microsoft.com/office/drawing/2014/main" id="{2B02A1E3-ECF1-4F53-A9D6-112C2D2CE1E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89" name="Text Box 4">
          <a:extLst>
            <a:ext uri="{FF2B5EF4-FFF2-40B4-BE49-F238E27FC236}">
              <a16:creationId xmlns:a16="http://schemas.microsoft.com/office/drawing/2014/main" id="{FCC3E531-1D85-4FFC-917E-4D2B159891F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90" name="Text Box 3">
          <a:extLst>
            <a:ext uri="{FF2B5EF4-FFF2-40B4-BE49-F238E27FC236}">
              <a16:creationId xmlns:a16="http://schemas.microsoft.com/office/drawing/2014/main" id="{E1E6A454-2890-4CAC-A704-37CBD316266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91" name="Text Box 4">
          <a:extLst>
            <a:ext uri="{FF2B5EF4-FFF2-40B4-BE49-F238E27FC236}">
              <a16:creationId xmlns:a16="http://schemas.microsoft.com/office/drawing/2014/main" id="{1CC8280D-677C-4119-81A2-47720022ECC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2" name="Text Box 3">
          <a:extLst>
            <a:ext uri="{FF2B5EF4-FFF2-40B4-BE49-F238E27FC236}">
              <a16:creationId xmlns:a16="http://schemas.microsoft.com/office/drawing/2014/main" id="{3F0AA0D9-D3F9-427A-BE10-A18F518C098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3" name="Text Box 4">
          <a:extLst>
            <a:ext uri="{FF2B5EF4-FFF2-40B4-BE49-F238E27FC236}">
              <a16:creationId xmlns:a16="http://schemas.microsoft.com/office/drawing/2014/main" id="{2C4EEC9B-C437-4E8F-B413-E5CA246E8CE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4" name="Text Box 3">
          <a:extLst>
            <a:ext uri="{FF2B5EF4-FFF2-40B4-BE49-F238E27FC236}">
              <a16:creationId xmlns:a16="http://schemas.microsoft.com/office/drawing/2014/main" id="{402E13CA-13CE-46AD-AB08-940AD3E89CB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5" name="Text Box 4">
          <a:extLst>
            <a:ext uri="{FF2B5EF4-FFF2-40B4-BE49-F238E27FC236}">
              <a16:creationId xmlns:a16="http://schemas.microsoft.com/office/drawing/2014/main" id="{10AE354F-4909-4BF0-A390-299F036E4E4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6" name="Text Box 3">
          <a:extLst>
            <a:ext uri="{FF2B5EF4-FFF2-40B4-BE49-F238E27FC236}">
              <a16:creationId xmlns:a16="http://schemas.microsoft.com/office/drawing/2014/main" id="{77117B7D-E6E9-44C3-A20F-CF5E3C4367A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7" name="Text Box 4">
          <a:extLst>
            <a:ext uri="{FF2B5EF4-FFF2-40B4-BE49-F238E27FC236}">
              <a16:creationId xmlns:a16="http://schemas.microsoft.com/office/drawing/2014/main" id="{BA2CCFCA-DC0C-4ABE-AB1C-EC4A4A4A8AE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8" name="Text Box 3">
          <a:extLst>
            <a:ext uri="{FF2B5EF4-FFF2-40B4-BE49-F238E27FC236}">
              <a16:creationId xmlns:a16="http://schemas.microsoft.com/office/drawing/2014/main" id="{9338E995-8E29-4D69-B39C-25E616CADB3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99" name="Text Box 4">
          <a:extLst>
            <a:ext uri="{FF2B5EF4-FFF2-40B4-BE49-F238E27FC236}">
              <a16:creationId xmlns:a16="http://schemas.microsoft.com/office/drawing/2014/main" id="{CB00F02C-7894-4C11-9A94-D6259F845AD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00" name="Text Box 3">
          <a:extLst>
            <a:ext uri="{FF2B5EF4-FFF2-40B4-BE49-F238E27FC236}">
              <a16:creationId xmlns:a16="http://schemas.microsoft.com/office/drawing/2014/main" id="{860E8D08-0AD7-45EF-885B-5A7D3900F26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1" name="Text Box 4">
          <a:extLst>
            <a:ext uri="{FF2B5EF4-FFF2-40B4-BE49-F238E27FC236}">
              <a16:creationId xmlns:a16="http://schemas.microsoft.com/office/drawing/2014/main" id="{D28D4DB8-6B97-478B-B65A-4DE7AF133EA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02" name="Text Box 3">
          <a:extLst>
            <a:ext uri="{FF2B5EF4-FFF2-40B4-BE49-F238E27FC236}">
              <a16:creationId xmlns:a16="http://schemas.microsoft.com/office/drawing/2014/main" id="{302ECE02-D917-4BEC-BAB5-907008E572E2}"/>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103" name="Text Box 3">
          <a:extLst>
            <a:ext uri="{FF2B5EF4-FFF2-40B4-BE49-F238E27FC236}">
              <a16:creationId xmlns:a16="http://schemas.microsoft.com/office/drawing/2014/main" id="{231707BB-774F-4137-A8F1-EEF9D22E3BB6}"/>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104" name="Text Box 4">
          <a:extLst>
            <a:ext uri="{FF2B5EF4-FFF2-40B4-BE49-F238E27FC236}">
              <a16:creationId xmlns:a16="http://schemas.microsoft.com/office/drawing/2014/main" id="{2396F0B7-626F-4EDC-BA6E-02A7DDAC3B2D}"/>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05" name="Text Box 3">
          <a:extLst>
            <a:ext uri="{FF2B5EF4-FFF2-40B4-BE49-F238E27FC236}">
              <a16:creationId xmlns:a16="http://schemas.microsoft.com/office/drawing/2014/main" id="{E685F389-A55C-4CC8-98C1-B8A6642C3E3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06" name="Text Box 4">
          <a:extLst>
            <a:ext uri="{FF2B5EF4-FFF2-40B4-BE49-F238E27FC236}">
              <a16:creationId xmlns:a16="http://schemas.microsoft.com/office/drawing/2014/main" id="{03206F40-21D0-497B-B7C6-0168983D96D6}"/>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07" name="Text Box 3">
          <a:extLst>
            <a:ext uri="{FF2B5EF4-FFF2-40B4-BE49-F238E27FC236}">
              <a16:creationId xmlns:a16="http://schemas.microsoft.com/office/drawing/2014/main" id="{583E4AFA-49B8-414B-9C6A-30D38DE64A1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08" name="Text Box 4">
          <a:extLst>
            <a:ext uri="{FF2B5EF4-FFF2-40B4-BE49-F238E27FC236}">
              <a16:creationId xmlns:a16="http://schemas.microsoft.com/office/drawing/2014/main" id="{6C621407-63C1-4C68-AE1B-2BDB538D82B7}"/>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09" name="Text Box 3">
          <a:extLst>
            <a:ext uri="{FF2B5EF4-FFF2-40B4-BE49-F238E27FC236}">
              <a16:creationId xmlns:a16="http://schemas.microsoft.com/office/drawing/2014/main" id="{0915A781-DC3D-4523-8DD2-1AF2092579D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10" name="Text Box 4">
          <a:extLst>
            <a:ext uri="{FF2B5EF4-FFF2-40B4-BE49-F238E27FC236}">
              <a16:creationId xmlns:a16="http://schemas.microsoft.com/office/drawing/2014/main" id="{43DD7CFF-CF92-47A5-90F2-D38C6C18157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11" name="Text Box 3">
          <a:extLst>
            <a:ext uri="{FF2B5EF4-FFF2-40B4-BE49-F238E27FC236}">
              <a16:creationId xmlns:a16="http://schemas.microsoft.com/office/drawing/2014/main" id="{645EDAD6-E5D5-4665-BC6F-2DDDBE744A13}"/>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12" name="Text Box 4">
          <a:extLst>
            <a:ext uri="{FF2B5EF4-FFF2-40B4-BE49-F238E27FC236}">
              <a16:creationId xmlns:a16="http://schemas.microsoft.com/office/drawing/2014/main" id="{D05928BB-33A1-4590-9AE5-1AD65C9E271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3" name="Text Box 3">
          <a:extLst>
            <a:ext uri="{FF2B5EF4-FFF2-40B4-BE49-F238E27FC236}">
              <a16:creationId xmlns:a16="http://schemas.microsoft.com/office/drawing/2014/main" id="{F5A1AF8D-F840-4E4F-99AD-1740F623206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14" name="Text Box 4">
          <a:extLst>
            <a:ext uri="{FF2B5EF4-FFF2-40B4-BE49-F238E27FC236}">
              <a16:creationId xmlns:a16="http://schemas.microsoft.com/office/drawing/2014/main" id="{F147820E-3505-43F6-BF72-3F6C1145489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5" name="Text Box 3">
          <a:extLst>
            <a:ext uri="{FF2B5EF4-FFF2-40B4-BE49-F238E27FC236}">
              <a16:creationId xmlns:a16="http://schemas.microsoft.com/office/drawing/2014/main" id="{C56B9C61-CC99-40E3-A83D-83507BEA406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16" name="Text Box 4">
          <a:extLst>
            <a:ext uri="{FF2B5EF4-FFF2-40B4-BE49-F238E27FC236}">
              <a16:creationId xmlns:a16="http://schemas.microsoft.com/office/drawing/2014/main" id="{3657BC3C-DC39-44AF-A455-7AEF1D03B2C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17" name="Text Box 3">
          <a:extLst>
            <a:ext uri="{FF2B5EF4-FFF2-40B4-BE49-F238E27FC236}">
              <a16:creationId xmlns:a16="http://schemas.microsoft.com/office/drawing/2014/main" id="{060BB356-C4E7-40EC-8D98-D45E659A778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18" name="Text Box 4">
          <a:extLst>
            <a:ext uri="{FF2B5EF4-FFF2-40B4-BE49-F238E27FC236}">
              <a16:creationId xmlns:a16="http://schemas.microsoft.com/office/drawing/2014/main" id="{C3963049-19DD-499D-A3BA-6C81C685478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9" name="Text Box 3">
          <a:extLst>
            <a:ext uri="{FF2B5EF4-FFF2-40B4-BE49-F238E27FC236}">
              <a16:creationId xmlns:a16="http://schemas.microsoft.com/office/drawing/2014/main" id="{E287BC67-B0F4-4341-B385-2399F0DB8B1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0" name="Text Box 4">
          <a:extLst>
            <a:ext uri="{FF2B5EF4-FFF2-40B4-BE49-F238E27FC236}">
              <a16:creationId xmlns:a16="http://schemas.microsoft.com/office/drawing/2014/main" id="{83185A0C-7359-4846-9161-B611914F6A9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1" name="Text Box 3">
          <a:extLst>
            <a:ext uri="{FF2B5EF4-FFF2-40B4-BE49-F238E27FC236}">
              <a16:creationId xmlns:a16="http://schemas.microsoft.com/office/drawing/2014/main" id="{BCA65E61-0566-4AA9-91B2-51A938EAB30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2" name="Text Box 4">
          <a:extLst>
            <a:ext uri="{FF2B5EF4-FFF2-40B4-BE49-F238E27FC236}">
              <a16:creationId xmlns:a16="http://schemas.microsoft.com/office/drawing/2014/main" id="{8980E3F8-1F03-419C-BEE2-5185063357C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3" name="Text Box 3">
          <a:extLst>
            <a:ext uri="{FF2B5EF4-FFF2-40B4-BE49-F238E27FC236}">
              <a16:creationId xmlns:a16="http://schemas.microsoft.com/office/drawing/2014/main" id="{18F7BC2E-B965-4B76-A3FC-9C400F00B08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4" name="Text Box 4">
          <a:extLst>
            <a:ext uri="{FF2B5EF4-FFF2-40B4-BE49-F238E27FC236}">
              <a16:creationId xmlns:a16="http://schemas.microsoft.com/office/drawing/2014/main" id="{D3FEA46C-AF63-4AAF-8B1D-274BE5A5296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25" name="Text Box 3">
          <a:extLst>
            <a:ext uri="{FF2B5EF4-FFF2-40B4-BE49-F238E27FC236}">
              <a16:creationId xmlns:a16="http://schemas.microsoft.com/office/drawing/2014/main" id="{3B3C9169-5936-4420-9E72-58656A288F53}"/>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26" name="Text Box 4">
          <a:extLst>
            <a:ext uri="{FF2B5EF4-FFF2-40B4-BE49-F238E27FC236}">
              <a16:creationId xmlns:a16="http://schemas.microsoft.com/office/drawing/2014/main" id="{F3DD360A-36E9-4F7D-B1A4-97117847454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7" name="Text Box 3">
          <a:extLst>
            <a:ext uri="{FF2B5EF4-FFF2-40B4-BE49-F238E27FC236}">
              <a16:creationId xmlns:a16="http://schemas.microsoft.com/office/drawing/2014/main" id="{086B58AC-78E2-41A1-A431-3CF10A8E262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8" name="Text Box 4">
          <a:extLst>
            <a:ext uri="{FF2B5EF4-FFF2-40B4-BE49-F238E27FC236}">
              <a16:creationId xmlns:a16="http://schemas.microsoft.com/office/drawing/2014/main" id="{BFE3C0B1-49E0-4586-ACDF-C78411B177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29" name="Text Box 3">
          <a:extLst>
            <a:ext uri="{FF2B5EF4-FFF2-40B4-BE49-F238E27FC236}">
              <a16:creationId xmlns:a16="http://schemas.microsoft.com/office/drawing/2014/main" id="{497DEA38-8D32-4634-83AD-E2E46E4BB49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0" name="Text Box 4">
          <a:extLst>
            <a:ext uri="{FF2B5EF4-FFF2-40B4-BE49-F238E27FC236}">
              <a16:creationId xmlns:a16="http://schemas.microsoft.com/office/drawing/2014/main" id="{74D8EDBA-7AC4-4F8E-8EA9-2BD8BEABA0E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1" name="Text Box 3">
          <a:extLst>
            <a:ext uri="{FF2B5EF4-FFF2-40B4-BE49-F238E27FC236}">
              <a16:creationId xmlns:a16="http://schemas.microsoft.com/office/drawing/2014/main" id="{6F05CBE5-78BA-4B75-90F0-18E3994A893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2" name="Text Box 4">
          <a:extLst>
            <a:ext uri="{FF2B5EF4-FFF2-40B4-BE49-F238E27FC236}">
              <a16:creationId xmlns:a16="http://schemas.microsoft.com/office/drawing/2014/main" id="{F5D8DF7D-08AB-40B9-A0D0-73EB9F094B8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3" name="Text Box 3">
          <a:extLst>
            <a:ext uri="{FF2B5EF4-FFF2-40B4-BE49-F238E27FC236}">
              <a16:creationId xmlns:a16="http://schemas.microsoft.com/office/drawing/2014/main" id="{D74CE220-4C43-499C-8274-BCDF461DC47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4" name="Text Box 4">
          <a:extLst>
            <a:ext uri="{FF2B5EF4-FFF2-40B4-BE49-F238E27FC236}">
              <a16:creationId xmlns:a16="http://schemas.microsoft.com/office/drawing/2014/main" id="{16C9C564-3CDC-4D4C-A190-C5E26A96A0C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35" name="Text Box 3">
          <a:extLst>
            <a:ext uri="{FF2B5EF4-FFF2-40B4-BE49-F238E27FC236}">
              <a16:creationId xmlns:a16="http://schemas.microsoft.com/office/drawing/2014/main" id="{AF6EECFB-92A1-4322-8114-027A7E485D2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36" name="Text Box 4">
          <a:extLst>
            <a:ext uri="{FF2B5EF4-FFF2-40B4-BE49-F238E27FC236}">
              <a16:creationId xmlns:a16="http://schemas.microsoft.com/office/drawing/2014/main" id="{CE9E9082-65CA-46EF-9F15-4E1ACF9D517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7" name="Text Box 3">
          <a:extLst>
            <a:ext uri="{FF2B5EF4-FFF2-40B4-BE49-F238E27FC236}">
              <a16:creationId xmlns:a16="http://schemas.microsoft.com/office/drawing/2014/main" id="{8BDADC3C-2B56-4E72-AD10-DDAA01E67FA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38" name="Text Box 4">
          <a:extLst>
            <a:ext uri="{FF2B5EF4-FFF2-40B4-BE49-F238E27FC236}">
              <a16:creationId xmlns:a16="http://schemas.microsoft.com/office/drawing/2014/main" id="{6C4AB101-D004-4D48-90B7-AA785B0EE47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39" name="Text Box 3">
          <a:extLst>
            <a:ext uri="{FF2B5EF4-FFF2-40B4-BE49-F238E27FC236}">
              <a16:creationId xmlns:a16="http://schemas.microsoft.com/office/drawing/2014/main" id="{5D43DF96-FA7D-4AA0-8000-42CA267BA8B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0" name="Text Box 4">
          <a:extLst>
            <a:ext uri="{FF2B5EF4-FFF2-40B4-BE49-F238E27FC236}">
              <a16:creationId xmlns:a16="http://schemas.microsoft.com/office/drawing/2014/main" id="{EFC23CED-4B03-4E1B-8A8D-97578D23394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1" name="Text Box 3">
          <a:extLst>
            <a:ext uri="{FF2B5EF4-FFF2-40B4-BE49-F238E27FC236}">
              <a16:creationId xmlns:a16="http://schemas.microsoft.com/office/drawing/2014/main" id="{81908218-2351-402D-997C-A13B8FD8D1D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2" name="Text Box 4">
          <a:extLst>
            <a:ext uri="{FF2B5EF4-FFF2-40B4-BE49-F238E27FC236}">
              <a16:creationId xmlns:a16="http://schemas.microsoft.com/office/drawing/2014/main" id="{6F335E26-0529-4E3A-A6BB-452B0DCA38C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3" name="Text Box 3">
          <a:extLst>
            <a:ext uri="{FF2B5EF4-FFF2-40B4-BE49-F238E27FC236}">
              <a16:creationId xmlns:a16="http://schemas.microsoft.com/office/drawing/2014/main" id="{993CCD29-B124-40B0-8703-6FDF3F6FA3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4" name="Text Box 4">
          <a:extLst>
            <a:ext uri="{FF2B5EF4-FFF2-40B4-BE49-F238E27FC236}">
              <a16:creationId xmlns:a16="http://schemas.microsoft.com/office/drawing/2014/main" id="{7EE90885-982D-46AA-88D4-B03E561ADA0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5" name="Text Box 3">
          <a:extLst>
            <a:ext uri="{FF2B5EF4-FFF2-40B4-BE49-F238E27FC236}">
              <a16:creationId xmlns:a16="http://schemas.microsoft.com/office/drawing/2014/main" id="{B4EDDB02-48A3-4849-8833-0EC20BD1454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46" name="Text Box 4">
          <a:extLst>
            <a:ext uri="{FF2B5EF4-FFF2-40B4-BE49-F238E27FC236}">
              <a16:creationId xmlns:a16="http://schemas.microsoft.com/office/drawing/2014/main" id="{28171663-1C19-45EE-B24A-95A86B4BAC8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47" name="Text Box 3">
          <a:extLst>
            <a:ext uri="{FF2B5EF4-FFF2-40B4-BE49-F238E27FC236}">
              <a16:creationId xmlns:a16="http://schemas.microsoft.com/office/drawing/2014/main" id="{B98548F0-4104-478A-A86E-00E94C38BA5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48" name="Text Box 4">
          <a:extLst>
            <a:ext uri="{FF2B5EF4-FFF2-40B4-BE49-F238E27FC236}">
              <a16:creationId xmlns:a16="http://schemas.microsoft.com/office/drawing/2014/main" id="{95758B80-6EE4-43AF-80E0-FDC96021806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49" name="Text Box 3">
          <a:extLst>
            <a:ext uri="{FF2B5EF4-FFF2-40B4-BE49-F238E27FC236}">
              <a16:creationId xmlns:a16="http://schemas.microsoft.com/office/drawing/2014/main" id="{1DC82754-F7DB-4508-B2B2-C081EC109FB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0" name="Text Box 4">
          <a:extLst>
            <a:ext uri="{FF2B5EF4-FFF2-40B4-BE49-F238E27FC236}">
              <a16:creationId xmlns:a16="http://schemas.microsoft.com/office/drawing/2014/main" id="{947E91B7-F78E-4A90-893B-C79EEE1787F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1" name="Text Box 3">
          <a:extLst>
            <a:ext uri="{FF2B5EF4-FFF2-40B4-BE49-F238E27FC236}">
              <a16:creationId xmlns:a16="http://schemas.microsoft.com/office/drawing/2014/main" id="{F171EA1F-1ACE-4B98-A4B6-D20D5E1A45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2" name="Text Box 4">
          <a:extLst>
            <a:ext uri="{FF2B5EF4-FFF2-40B4-BE49-F238E27FC236}">
              <a16:creationId xmlns:a16="http://schemas.microsoft.com/office/drawing/2014/main" id="{F0B6C44C-560B-459F-BB88-80B05D40DE3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3" name="Text Box 3">
          <a:extLst>
            <a:ext uri="{FF2B5EF4-FFF2-40B4-BE49-F238E27FC236}">
              <a16:creationId xmlns:a16="http://schemas.microsoft.com/office/drawing/2014/main" id="{BE5BACBA-120A-416E-8131-DF6F4C8266D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4" name="Text Box 4">
          <a:extLst>
            <a:ext uri="{FF2B5EF4-FFF2-40B4-BE49-F238E27FC236}">
              <a16:creationId xmlns:a16="http://schemas.microsoft.com/office/drawing/2014/main" id="{47CBC96F-9278-4C2F-AAF4-0662D59EAE8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5" name="Text Box 3">
          <a:extLst>
            <a:ext uri="{FF2B5EF4-FFF2-40B4-BE49-F238E27FC236}">
              <a16:creationId xmlns:a16="http://schemas.microsoft.com/office/drawing/2014/main" id="{443B2401-06BC-45DE-97BC-3FA0382BE6A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6" name="Text Box 4">
          <a:extLst>
            <a:ext uri="{FF2B5EF4-FFF2-40B4-BE49-F238E27FC236}">
              <a16:creationId xmlns:a16="http://schemas.microsoft.com/office/drawing/2014/main" id="{BE6E14C9-40E1-493F-8DA5-A19C11689A2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7" name="Text Box 3">
          <a:extLst>
            <a:ext uri="{FF2B5EF4-FFF2-40B4-BE49-F238E27FC236}">
              <a16:creationId xmlns:a16="http://schemas.microsoft.com/office/drawing/2014/main" id="{F043D273-8205-422D-828C-86BF84EBE43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58" name="Text Box 4">
          <a:extLst>
            <a:ext uri="{FF2B5EF4-FFF2-40B4-BE49-F238E27FC236}">
              <a16:creationId xmlns:a16="http://schemas.microsoft.com/office/drawing/2014/main" id="{032BE5B5-1BE0-4797-A234-0C3F6BFF273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59" name="Text Box 3">
          <a:extLst>
            <a:ext uri="{FF2B5EF4-FFF2-40B4-BE49-F238E27FC236}">
              <a16:creationId xmlns:a16="http://schemas.microsoft.com/office/drawing/2014/main" id="{1AF8EB36-A86B-4406-882A-CB288B57977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60" name="Text Box 4">
          <a:extLst>
            <a:ext uri="{FF2B5EF4-FFF2-40B4-BE49-F238E27FC236}">
              <a16:creationId xmlns:a16="http://schemas.microsoft.com/office/drawing/2014/main" id="{5A387515-0578-4BF4-B128-4AB956A7520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161" name="Text Box 3">
          <a:extLst>
            <a:ext uri="{FF2B5EF4-FFF2-40B4-BE49-F238E27FC236}">
              <a16:creationId xmlns:a16="http://schemas.microsoft.com/office/drawing/2014/main" id="{F89B6352-EB28-4BF3-AAEF-3B1E793B439A}"/>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162" name="Text Box 3">
          <a:extLst>
            <a:ext uri="{FF2B5EF4-FFF2-40B4-BE49-F238E27FC236}">
              <a16:creationId xmlns:a16="http://schemas.microsoft.com/office/drawing/2014/main" id="{141584F8-E129-4E4F-BBBD-565920B2F2E3}"/>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163" name="Text Box 4">
          <a:extLst>
            <a:ext uri="{FF2B5EF4-FFF2-40B4-BE49-F238E27FC236}">
              <a16:creationId xmlns:a16="http://schemas.microsoft.com/office/drawing/2014/main" id="{F0255B4C-1B31-4616-ACFE-E4B33EF00AEE}"/>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64" name="Text Box 3">
          <a:extLst>
            <a:ext uri="{FF2B5EF4-FFF2-40B4-BE49-F238E27FC236}">
              <a16:creationId xmlns:a16="http://schemas.microsoft.com/office/drawing/2014/main" id="{575F3174-8349-4675-8C7C-47BF1D37179F}"/>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65" name="Text Box 4">
          <a:extLst>
            <a:ext uri="{FF2B5EF4-FFF2-40B4-BE49-F238E27FC236}">
              <a16:creationId xmlns:a16="http://schemas.microsoft.com/office/drawing/2014/main" id="{89956287-A408-4901-A362-095892DED00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66" name="Text Box 3">
          <a:extLst>
            <a:ext uri="{FF2B5EF4-FFF2-40B4-BE49-F238E27FC236}">
              <a16:creationId xmlns:a16="http://schemas.microsoft.com/office/drawing/2014/main" id="{694C74EE-C5EE-4794-8E45-329196EEDF6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67" name="Text Box 4">
          <a:extLst>
            <a:ext uri="{FF2B5EF4-FFF2-40B4-BE49-F238E27FC236}">
              <a16:creationId xmlns:a16="http://schemas.microsoft.com/office/drawing/2014/main" id="{E46EBF88-05FF-4B7F-B695-1F18E0349FB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68" name="Text Box 3">
          <a:extLst>
            <a:ext uri="{FF2B5EF4-FFF2-40B4-BE49-F238E27FC236}">
              <a16:creationId xmlns:a16="http://schemas.microsoft.com/office/drawing/2014/main" id="{ED7F4F84-4AD2-448D-8687-D13BBAD4F24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69" name="Text Box 4">
          <a:extLst>
            <a:ext uri="{FF2B5EF4-FFF2-40B4-BE49-F238E27FC236}">
              <a16:creationId xmlns:a16="http://schemas.microsoft.com/office/drawing/2014/main" id="{405FE9A8-04C4-4B83-9EC8-2CDAD3AB093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70" name="Text Box 3">
          <a:extLst>
            <a:ext uri="{FF2B5EF4-FFF2-40B4-BE49-F238E27FC236}">
              <a16:creationId xmlns:a16="http://schemas.microsoft.com/office/drawing/2014/main" id="{54512564-6ACD-45E6-8704-844F9FB702E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71" name="Text Box 4">
          <a:extLst>
            <a:ext uri="{FF2B5EF4-FFF2-40B4-BE49-F238E27FC236}">
              <a16:creationId xmlns:a16="http://schemas.microsoft.com/office/drawing/2014/main" id="{E821D834-86D4-484C-B03A-13ECB407FB0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72" name="Text Box 3">
          <a:extLst>
            <a:ext uri="{FF2B5EF4-FFF2-40B4-BE49-F238E27FC236}">
              <a16:creationId xmlns:a16="http://schemas.microsoft.com/office/drawing/2014/main" id="{D7010385-37A8-411C-8F8B-A8982E1A604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73" name="Text Box 4">
          <a:extLst>
            <a:ext uri="{FF2B5EF4-FFF2-40B4-BE49-F238E27FC236}">
              <a16:creationId xmlns:a16="http://schemas.microsoft.com/office/drawing/2014/main" id="{E0BDC91C-D909-4D3D-8916-91CC47B32DD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74" name="Text Box 3">
          <a:extLst>
            <a:ext uri="{FF2B5EF4-FFF2-40B4-BE49-F238E27FC236}">
              <a16:creationId xmlns:a16="http://schemas.microsoft.com/office/drawing/2014/main" id="{43175D0F-8E46-45C4-8367-591678B7356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75" name="Text Box 4">
          <a:extLst>
            <a:ext uri="{FF2B5EF4-FFF2-40B4-BE49-F238E27FC236}">
              <a16:creationId xmlns:a16="http://schemas.microsoft.com/office/drawing/2014/main" id="{357E5CFD-D6C1-4499-A6A8-6ED510260A0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76" name="Text Box 3">
          <a:extLst>
            <a:ext uri="{FF2B5EF4-FFF2-40B4-BE49-F238E27FC236}">
              <a16:creationId xmlns:a16="http://schemas.microsoft.com/office/drawing/2014/main" id="{0BE613F2-C6E3-4A5C-B536-D081D3F1739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77" name="Text Box 4">
          <a:extLst>
            <a:ext uri="{FF2B5EF4-FFF2-40B4-BE49-F238E27FC236}">
              <a16:creationId xmlns:a16="http://schemas.microsoft.com/office/drawing/2014/main" id="{1D97FE76-BF45-48F8-A5EE-FF799BF38B1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78" name="Text Box 3">
          <a:extLst>
            <a:ext uri="{FF2B5EF4-FFF2-40B4-BE49-F238E27FC236}">
              <a16:creationId xmlns:a16="http://schemas.microsoft.com/office/drawing/2014/main" id="{BC8F2619-599A-4B99-A7EA-148E3E1B983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79" name="Text Box 4">
          <a:extLst>
            <a:ext uri="{FF2B5EF4-FFF2-40B4-BE49-F238E27FC236}">
              <a16:creationId xmlns:a16="http://schemas.microsoft.com/office/drawing/2014/main" id="{A8EFB87C-B276-49F1-997F-AAF51C72D7A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0" name="Text Box 3">
          <a:extLst>
            <a:ext uri="{FF2B5EF4-FFF2-40B4-BE49-F238E27FC236}">
              <a16:creationId xmlns:a16="http://schemas.microsoft.com/office/drawing/2014/main" id="{78591D21-96C2-4EB0-8EBC-97C73BD2C09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1" name="Text Box 4">
          <a:extLst>
            <a:ext uri="{FF2B5EF4-FFF2-40B4-BE49-F238E27FC236}">
              <a16:creationId xmlns:a16="http://schemas.microsoft.com/office/drawing/2014/main" id="{DADEA595-0B59-42A2-B6E1-23E57A32399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2" name="Text Box 3">
          <a:extLst>
            <a:ext uri="{FF2B5EF4-FFF2-40B4-BE49-F238E27FC236}">
              <a16:creationId xmlns:a16="http://schemas.microsoft.com/office/drawing/2014/main" id="{5336C569-A7F4-4251-9BC5-29F9125B256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3" name="Text Box 4">
          <a:extLst>
            <a:ext uri="{FF2B5EF4-FFF2-40B4-BE49-F238E27FC236}">
              <a16:creationId xmlns:a16="http://schemas.microsoft.com/office/drawing/2014/main" id="{01B884E5-B63F-4219-B43C-47FD4A83801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84" name="Text Box 3">
          <a:extLst>
            <a:ext uri="{FF2B5EF4-FFF2-40B4-BE49-F238E27FC236}">
              <a16:creationId xmlns:a16="http://schemas.microsoft.com/office/drawing/2014/main" id="{576FA558-4075-4F7C-9F39-F65049C6DC1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85" name="Text Box 4">
          <a:extLst>
            <a:ext uri="{FF2B5EF4-FFF2-40B4-BE49-F238E27FC236}">
              <a16:creationId xmlns:a16="http://schemas.microsoft.com/office/drawing/2014/main" id="{28166755-4603-4C61-A87C-8A8D38815C9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6" name="Text Box 3">
          <a:extLst>
            <a:ext uri="{FF2B5EF4-FFF2-40B4-BE49-F238E27FC236}">
              <a16:creationId xmlns:a16="http://schemas.microsoft.com/office/drawing/2014/main" id="{DF7A949D-497C-42D3-B929-AF9D9F472E6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7" name="Text Box 4">
          <a:extLst>
            <a:ext uri="{FF2B5EF4-FFF2-40B4-BE49-F238E27FC236}">
              <a16:creationId xmlns:a16="http://schemas.microsoft.com/office/drawing/2014/main" id="{F976A35A-73B4-424C-894F-CFF16C9394B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88" name="Text Box 3">
          <a:extLst>
            <a:ext uri="{FF2B5EF4-FFF2-40B4-BE49-F238E27FC236}">
              <a16:creationId xmlns:a16="http://schemas.microsoft.com/office/drawing/2014/main" id="{D27A78C9-9FE1-4212-AAED-DD3F7286F64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89" name="Text Box 4">
          <a:extLst>
            <a:ext uri="{FF2B5EF4-FFF2-40B4-BE49-F238E27FC236}">
              <a16:creationId xmlns:a16="http://schemas.microsoft.com/office/drawing/2014/main" id="{33695E49-274A-49D2-BACE-7E386705ED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0" name="Text Box 3">
          <a:extLst>
            <a:ext uri="{FF2B5EF4-FFF2-40B4-BE49-F238E27FC236}">
              <a16:creationId xmlns:a16="http://schemas.microsoft.com/office/drawing/2014/main" id="{3E0AC477-1E05-407E-83A6-81FA82CC64C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1" name="Text Box 4">
          <a:extLst>
            <a:ext uri="{FF2B5EF4-FFF2-40B4-BE49-F238E27FC236}">
              <a16:creationId xmlns:a16="http://schemas.microsoft.com/office/drawing/2014/main" id="{24B53DE7-1A71-4F3E-9B54-AC5D2D4E170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2" name="Text Box 3">
          <a:extLst>
            <a:ext uri="{FF2B5EF4-FFF2-40B4-BE49-F238E27FC236}">
              <a16:creationId xmlns:a16="http://schemas.microsoft.com/office/drawing/2014/main" id="{2F345F39-68EE-4AC0-A30D-E03B1017A55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3" name="Text Box 4">
          <a:extLst>
            <a:ext uri="{FF2B5EF4-FFF2-40B4-BE49-F238E27FC236}">
              <a16:creationId xmlns:a16="http://schemas.microsoft.com/office/drawing/2014/main" id="{12846831-50D9-43C7-AD49-3600CDF04AE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194" name="Text Box 3">
          <a:extLst>
            <a:ext uri="{FF2B5EF4-FFF2-40B4-BE49-F238E27FC236}">
              <a16:creationId xmlns:a16="http://schemas.microsoft.com/office/drawing/2014/main" id="{251492B2-94F0-4858-BC48-5D1F6CF0466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195" name="Text Box 4">
          <a:extLst>
            <a:ext uri="{FF2B5EF4-FFF2-40B4-BE49-F238E27FC236}">
              <a16:creationId xmlns:a16="http://schemas.microsoft.com/office/drawing/2014/main" id="{71DCBD0E-4B0C-417D-938A-AEC7EF9D0F8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6" name="Text Box 3">
          <a:extLst>
            <a:ext uri="{FF2B5EF4-FFF2-40B4-BE49-F238E27FC236}">
              <a16:creationId xmlns:a16="http://schemas.microsoft.com/office/drawing/2014/main" id="{593C1196-E42D-489F-97B5-C69AC81194F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7" name="Text Box 4">
          <a:extLst>
            <a:ext uri="{FF2B5EF4-FFF2-40B4-BE49-F238E27FC236}">
              <a16:creationId xmlns:a16="http://schemas.microsoft.com/office/drawing/2014/main" id="{0CA7E037-20E5-4645-B0F5-D7DDD9EBB72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98" name="Text Box 3">
          <a:extLst>
            <a:ext uri="{FF2B5EF4-FFF2-40B4-BE49-F238E27FC236}">
              <a16:creationId xmlns:a16="http://schemas.microsoft.com/office/drawing/2014/main" id="{3FDA8F1C-5138-4802-877D-ADCBB791FD7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99" name="Text Box 4">
          <a:extLst>
            <a:ext uri="{FF2B5EF4-FFF2-40B4-BE49-F238E27FC236}">
              <a16:creationId xmlns:a16="http://schemas.microsoft.com/office/drawing/2014/main" id="{F7C6EFEA-11CD-4B29-9CA1-184F892A2E5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0" name="Text Box 3">
          <a:extLst>
            <a:ext uri="{FF2B5EF4-FFF2-40B4-BE49-F238E27FC236}">
              <a16:creationId xmlns:a16="http://schemas.microsoft.com/office/drawing/2014/main" id="{BF37D030-95B8-4716-94DE-592EE81E631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1" name="Text Box 4">
          <a:extLst>
            <a:ext uri="{FF2B5EF4-FFF2-40B4-BE49-F238E27FC236}">
              <a16:creationId xmlns:a16="http://schemas.microsoft.com/office/drawing/2014/main" id="{A5A870B9-47B7-4FC8-B8D0-14158B5255E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2" name="Text Box 3">
          <a:extLst>
            <a:ext uri="{FF2B5EF4-FFF2-40B4-BE49-F238E27FC236}">
              <a16:creationId xmlns:a16="http://schemas.microsoft.com/office/drawing/2014/main" id="{4B2E520E-2852-4542-A40B-F7895DF0007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3" name="Text Box 4">
          <a:extLst>
            <a:ext uri="{FF2B5EF4-FFF2-40B4-BE49-F238E27FC236}">
              <a16:creationId xmlns:a16="http://schemas.microsoft.com/office/drawing/2014/main" id="{EC9FF952-4015-4256-AAAB-7BA4B5A1F0F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4" name="Text Box 3">
          <a:extLst>
            <a:ext uri="{FF2B5EF4-FFF2-40B4-BE49-F238E27FC236}">
              <a16:creationId xmlns:a16="http://schemas.microsoft.com/office/drawing/2014/main" id="{64EFFD12-6B7D-4A98-8BFB-03E785D5D9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5" name="Text Box 4">
          <a:extLst>
            <a:ext uri="{FF2B5EF4-FFF2-40B4-BE49-F238E27FC236}">
              <a16:creationId xmlns:a16="http://schemas.microsoft.com/office/drawing/2014/main" id="{E03FEA5F-53D1-42D6-9940-A4A7FD59225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06" name="Text Box 3">
          <a:extLst>
            <a:ext uri="{FF2B5EF4-FFF2-40B4-BE49-F238E27FC236}">
              <a16:creationId xmlns:a16="http://schemas.microsoft.com/office/drawing/2014/main" id="{8C347D7F-0857-4B7E-926C-46C5E7EF9372}"/>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07" name="Text Box 4">
          <a:extLst>
            <a:ext uri="{FF2B5EF4-FFF2-40B4-BE49-F238E27FC236}">
              <a16:creationId xmlns:a16="http://schemas.microsoft.com/office/drawing/2014/main" id="{27A1C57A-CB10-490B-8FFC-9EE2300192C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08" name="Text Box 3">
          <a:extLst>
            <a:ext uri="{FF2B5EF4-FFF2-40B4-BE49-F238E27FC236}">
              <a16:creationId xmlns:a16="http://schemas.microsoft.com/office/drawing/2014/main" id="{0AACE7E1-A205-425A-A7CC-1DCAEBEDB50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09" name="Text Box 4">
          <a:extLst>
            <a:ext uri="{FF2B5EF4-FFF2-40B4-BE49-F238E27FC236}">
              <a16:creationId xmlns:a16="http://schemas.microsoft.com/office/drawing/2014/main" id="{0313CF8B-C05E-43F7-8A5B-78FEEF4DF40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0" name="Text Box 3">
          <a:extLst>
            <a:ext uri="{FF2B5EF4-FFF2-40B4-BE49-F238E27FC236}">
              <a16:creationId xmlns:a16="http://schemas.microsoft.com/office/drawing/2014/main" id="{3CF032CB-5212-4458-8948-02F7F089927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1" name="Text Box 4">
          <a:extLst>
            <a:ext uri="{FF2B5EF4-FFF2-40B4-BE49-F238E27FC236}">
              <a16:creationId xmlns:a16="http://schemas.microsoft.com/office/drawing/2014/main" id="{B78BAA57-9315-4DEE-BB78-4675AAFDDE9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2" name="Text Box 3">
          <a:extLst>
            <a:ext uri="{FF2B5EF4-FFF2-40B4-BE49-F238E27FC236}">
              <a16:creationId xmlns:a16="http://schemas.microsoft.com/office/drawing/2014/main" id="{31531394-01A0-44E2-995E-3F4071A98A8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3" name="Text Box 4">
          <a:extLst>
            <a:ext uri="{FF2B5EF4-FFF2-40B4-BE49-F238E27FC236}">
              <a16:creationId xmlns:a16="http://schemas.microsoft.com/office/drawing/2014/main" id="{B365CD8D-6773-4BC2-92E2-91CEA1A2FCB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4" name="Text Box 3">
          <a:extLst>
            <a:ext uri="{FF2B5EF4-FFF2-40B4-BE49-F238E27FC236}">
              <a16:creationId xmlns:a16="http://schemas.microsoft.com/office/drawing/2014/main" id="{3AEAA740-1657-4ED3-A927-C7FE5BD1455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5" name="Text Box 4">
          <a:extLst>
            <a:ext uri="{FF2B5EF4-FFF2-40B4-BE49-F238E27FC236}">
              <a16:creationId xmlns:a16="http://schemas.microsoft.com/office/drawing/2014/main" id="{5C414F5E-1C37-4340-82B2-AA6F664B971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6" name="Text Box 3">
          <a:extLst>
            <a:ext uri="{FF2B5EF4-FFF2-40B4-BE49-F238E27FC236}">
              <a16:creationId xmlns:a16="http://schemas.microsoft.com/office/drawing/2014/main" id="{F17D61A0-8F15-4E31-B1EC-B321A80AF07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7" name="Text Box 4">
          <a:extLst>
            <a:ext uri="{FF2B5EF4-FFF2-40B4-BE49-F238E27FC236}">
              <a16:creationId xmlns:a16="http://schemas.microsoft.com/office/drawing/2014/main" id="{BEEAB06F-BB54-405F-AA8D-8E3637F6A9C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18" name="Text Box 3">
          <a:extLst>
            <a:ext uri="{FF2B5EF4-FFF2-40B4-BE49-F238E27FC236}">
              <a16:creationId xmlns:a16="http://schemas.microsoft.com/office/drawing/2014/main" id="{048D3876-2795-419C-82F1-9A7D0D1D677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19" name="Text Box 4">
          <a:extLst>
            <a:ext uri="{FF2B5EF4-FFF2-40B4-BE49-F238E27FC236}">
              <a16:creationId xmlns:a16="http://schemas.microsoft.com/office/drawing/2014/main" id="{30EE3546-0297-4A49-97E9-E03F8070FEF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20" name="Text Box 3">
          <a:extLst>
            <a:ext uri="{FF2B5EF4-FFF2-40B4-BE49-F238E27FC236}">
              <a16:creationId xmlns:a16="http://schemas.microsoft.com/office/drawing/2014/main" id="{B8E906A4-1139-4AE7-9C1C-775A60D811E2}"/>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21" name="Text Box 3">
          <a:extLst>
            <a:ext uri="{FF2B5EF4-FFF2-40B4-BE49-F238E27FC236}">
              <a16:creationId xmlns:a16="http://schemas.microsoft.com/office/drawing/2014/main" id="{E5B66856-F5DE-493F-8C09-950C55D66AC5}"/>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22" name="Text Box 4">
          <a:extLst>
            <a:ext uri="{FF2B5EF4-FFF2-40B4-BE49-F238E27FC236}">
              <a16:creationId xmlns:a16="http://schemas.microsoft.com/office/drawing/2014/main" id="{90643364-74F1-4883-B9FE-2F5BFF1A890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3" name="Text Box 3">
          <a:extLst>
            <a:ext uri="{FF2B5EF4-FFF2-40B4-BE49-F238E27FC236}">
              <a16:creationId xmlns:a16="http://schemas.microsoft.com/office/drawing/2014/main" id="{807A0CB1-B1C8-45CB-8105-0F4A10952C9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24" name="Text Box 4">
          <a:extLst>
            <a:ext uri="{FF2B5EF4-FFF2-40B4-BE49-F238E27FC236}">
              <a16:creationId xmlns:a16="http://schemas.microsoft.com/office/drawing/2014/main" id="{CFC06648-8AE8-4348-94C8-FB07CFC216C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5" name="Text Box 3">
          <a:extLst>
            <a:ext uri="{FF2B5EF4-FFF2-40B4-BE49-F238E27FC236}">
              <a16:creationId xmlns:a16="http://schemas.microsoft.com/office/drawing/2014/main" id="{FFD223A4-27C5-4139-860B-47943577C87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26" name="Text Box 4">
          <a:extLst>
            <a:ext uri="{FF2B5EF4-FFF2-40B4-BE49-F238E27FC236}">
              <a16:creationId xmlns:a16="http://schemas.microsoft.com/office/drawing/2014/main" id="{BBB32DE9-CAB9-4250-A243-887861EEBA2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7" name="Text Box 3">
          <a:extLst>
            <a:ext uri="{FF2B5EF4-FFF2-40B4-BE49-F238E27FC236}">
              <a16:creationId xmlns:a16="http://schemas.microsoft.com/office/drawing/2014/main" id="{5DABFE01-059C-49B9-B975-01A3AD9D186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28" name="Text Box 4">
          <a:extLst>
            <a:ext uri="{FF2B5EF4-FFF2-40B4-BE49-F238E27FC236}">
              <a16:creationId xmlns:a16="http://schemas.microsoft.com/office/drawing/2014/main" id="{A42AA2E9-8644-4860-8D74-222D9E8711E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29" name="Text Box 3">
          <a:extLst>
            <a:ext uri="{FF2B5EF4-FFF2-40B4-BE49-F238E27FC236}">
              <a16:creationId xmlns:a16="http://schemas.microsoft.com/office/drawing/2014/main" id="{FE9238EC-3FA8-4EB4-812F-7FEA9A8301F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0" name="Text Box 4">
          <a:extLst>
            <a:ext uri="{FF2B5EF4-FFF2-40B4-BE49-F238E27FC236}">
              <a16:creationId xmlns:a16="http://schemas.microsoft.com/office/drawing/2014/main" id="{1BC80150-0016-49F2-86EB-736B0D61A22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31" name="Text Box 3">
          <a:extLst>
            <a:ext uri="{FF2B5EF4-FFF2-40B4-BE49-F238E27FC236}">
              <a16:creationId xmlns:a16="http://schemas.microsoft.com/office/drawing/2014/main" id="{B6A6449B-1D78-49B0-9602-FC5612511A1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2" name="Text Box 4">
          <a:extLst>
            <a:ext uri="{FF2B5EF4-FFF2-40B4-BE49-F238E27FC236}">
              <a16:creationId xmlns:a16="http://schemas.microsoft.com/office/drawing/2014/main" id="{7C7F8B1A-CA02-4B2C-9B3A-EED2763307E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33" name="Text Box 3">
          <a:extLst>
            <a:ext uri="{FF2B5EF4-FFF2-40B4-BE49-F238E27FC236}">
              <a16:creationId xmlns:a16="http://schemas.microsoft.com/office/drawing/2014/main" id="{B803CCD4-537A-4EA7-90E9-C9CB9BA28D8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4" name="Text Box 4">
          <a:extLst>
            <a:ext uri="{FF2B5EF4-FFF2-40B4-BE49-F238E27FC236}">
              <a16:creationId xmlns:a16="http://schemas.microsoft.com/office/drawing/2014/main" id="{59B12F7C-449C-4238-81C7-1AB33081783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35" name="Text Box 3">
          <a:extLst>
            <a:ext uri="{FF2B5EF4-FFF2-40B4-BE49-F238E27FC236}">
              <a16:creationId xmlns:a16="http://schemas.microsoft.com/office/drawing/2014/main" id="{254FC97A-82EE-403A-ADED-89D1EEA2B3F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36" name="Text Box 4">
          <a:extLst>
            <a:ext uri="{FF2B5EF4-FFF2-40B4-BE49-F238E27FC236}">
              <a16:creationId xmlns:a16="http://schemas.microsoft.com/office/drawing/2014/main" id="{FA581639-6010-4DD1-86C7-C2D175E385A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37" name="Text Box 3">
          <a:extLst>
            <a:ext uri="{FF2B5EF4-FFF2-40B4-BE49-F238E27FC236}">
              <a16:creationId xmlns:a16="http://schemas.microsoft.com/office/drawing/2014/main" id="{A6EEF353-DB86-42C9-8CBD-EFAAC1186896}"/>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8" name="Text Box 3">
          <a:extLst>
            <a:ext uri="{FF2B5EF4-FFF2-40B4-BE49-F238E27FC236}">
              <a16:creationId xmlns:a16="http://schemas.microsoft.com/office/drawing/2014/main" id="{0C3DF3D3-342C-4F05-BE94-24E7DB437D4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39" name="Text Box 4">
          <a:extLst>
            <a:ext uri="{FF2B5EF4-FFF2-40B4-BE49-F238E27FC236}">
              <a16:creationId xmlns:a16="http://schemas.microsoft.com/office/drawing/2014/main" id="{6A7A7618-368B-4D03-A0ED-988FE2C7AB96}"/>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40" name="Text Box 3">
          <a:extLst>
            <a:ext uri="{FF2B5EF4-FFF2-40B4-BE49-F238E27FC236}">
              <a16:creationId xmlns:a16="http://schemas.microsoft.com/office/drawing/2014/main" id="{EF5CC9BB-D012-4EFF-86F2-2CD5305ABD4D}"/>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41" name="Text Box 4">
          <a:extLst>
            <a:ext uri="{FF2B5EF4-FFF2-40B4-BE49-F238E27FC236}">
              <a16:creationId xmlns:a16="http://schemas.microsoft.com/office/drawing/2014/main" id="{D9B880E3-A2EE-4F75-BFB7-F10D928C576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42" name="Text Box 3">
          <a:extLst>
            <a:ext uri="{FF2B5EF4-FFF2-40B4-BE49-F238E27FC236}">
              <a16:creationId xmlns:a16="http://schemas.microsoft.com/office/drawing/2014/main" id="{C4C08F01-6E70-4C02-9694-5B26493C7D1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43" name="Text Box 4">
          <a:extLst>
            <a:ext uri="{FF2B5EF4-FFF2-40B4-BE49-F238E27FC236}">
              <a16:creationId xmlns:a16="http://schemas.microsoft.com/office/drawing/2014/main" id="{B7F272AD-C9E7-405B-8938-95644669181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44" name="Text Box 3">
          <a:extLst>
            <a:ext uri="{FF2B5EF4-FFF2-40B4-BE49-F238E27FC236}">
              <a16:creationId xmlns:a16="http://schemas.microsoft.com/office/drawing/2014/main" id="{89B0D716-D8FF-4C7C-A84F-EB5F4179000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45" name="Text Box 4">
          <a:extLst>
            <a:ext uri="{FF2B5EF4-FFF2-40B4-BE49-F238E27FC236}">
              <a16:creationId xmlns:a16="http://schemas.microsoft.com/office/drawing/2014/main" id="{39FBB88E-075E-40B2-9E2B-74F6AC08BE8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46" name="Text Box 3">
          <a:extLst>
            <a:ext uri="{FF2B5EF4-FFF2-40B4-BE49-F238E27FC236}">
              <a16:creationId xmlns:a16="http://schemas.microsoft.com/office/drawing/2014/main" id="{C08EC965-EE9B-475B-B9A4-F26EFE4B816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47" name="Text Box 4">
          <a:extLst>
            <a:ext uri="{FF2B5EF4-FFF2-40B4-BE49-F238E27FC236}">
              <a16:creationId xmlns:a16="http://schemas.microsoft.com/office/drawing/2014/main" id="{A784A6D0-EE59-44E2-9DE0-4FAFC149EF0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48" name="Text Box 3">
          <a:extLst>
            <a:ext uri="{FF2B5EF4-FFF2-40B4-BE49-F238E27FC236}">
              <a16:creationId xmlns:a16="http://schemas.microsoft.com/office/drawing/2014/main" id="{6E0C7F3E-3188-4D51-9CBE-A8FF0F9F992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49" name="Text Box 4">
          <a:extLst>
            <a:ext uri="{FF2B5EF4-FFF2-40B4-BE49-F238E27FC236}">
              <a16:creationId xmlns:a16="http://schemas.microsoft.com/office/drawing/2014/main" id="{AC0D05E9-F400-455B-83E9-50EEAC11167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0" name="Text Box 3">
          <a:extLst>
            <a:ext uri="{FF2B5EF4-FFF2-40B4-BE49-F238E27FC236}">
              <a16:creationId xmlns:a16="http://schemas.microsoft.com/office/drawing/2014/main" id="{766E703F-1508-44B7-BC3D-A61DA7A8494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1" name="Text Box 4">
          <a:extLst>
            <a:ext uri="{FF2B5EF4-FFF2-40B4-BE49-F238E27FC236}">
              <a16:creationId xmlns:a16="http://schemas.microsoft.com/office/drawing/2014/main" id="{3992C12F-2388-478A-A5D3-7286DFEFC8F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2" name="Text Box 3">
          <a:extLst>
            <a:ext uri="{FF2B5EF4-FFF2-40B4-BE49-F238E27FC236}">
              <a16:creationId xmlns:a16="http://schemas.microsoft.com/office/drawing/2014/main" id="{054CF1AA-4A40-488E-9F27-769CE3ACEA6F}"/>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53" name="Text Box 4">
          <a:extLst>
            <a:ext uri="{FF2B5EF4-FFF2-40B4-BE49-F238E27FC236}">
              <a16:creationId xmlns:a16="http://schemas.microsoft.com/office/drawing/2014/main" id="{8C06D19C-014E-467B-87C7-9E94D53AD36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4" name="Text Box 3">
          <a:extLst>
            <a:ext uri="{FF2B5EF4-FFF2-40B4-BE49-F238E27FC236}">
              <a16:creationId xmlns:a16="http://schemas.microsoft.com/office/drawing/2014/main" id="{3B606F0E-62E1-44E3-858A-6CB4BD42BB8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5" name="Text Box 4">
          <a:extLst>
            <a:ext uri="{FF2B5EF4-FFF2-40B4-BE49-F238E27FC236}">
              <a16:creationId xmlns:a16="http://schemas.microsoft.com/office/drawing/2014/main" id="{117B4112-DD78-447C-986A-1A0876F8AC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6" name="Text Box 3">
          <a:extLst>
            <a:ext uri="{FF2B5EF4-FFF2-40B4-BE49-F238E27FC236}">
              <a16:creationId xmlns:a16="http://schemas.microsoft.com/office/drawing/2014/main" id="{4CD28BC7-2D80-47B6-A0B2-4852DAD7DBA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7" name="Text Box 4">
          <a:extLst>
            <a:ext uri="{FF2B5EF4-FFF2-40B4-BE49-F238E27FC236}">
              <a16:creationId xmlns:a16="http://schemas.microsoft.com/office/drawing/2014/main" id="{45DF2D3B-7593-49D6-9B01-820D6DA2E9F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58" name="Text Box 3">
          <a:extLst>
            <a:ext uri="{FF2B5EF4-FFF2-40B4-BE49-F238E27FC236}">
              <a16:creationId xmlns:a16="http://schemas.microsoft.com/office/drawing/2014/main" id="{C44E5AC8-2DBB-4715-9C3F-7E50A23AD0F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59" name="Text Box 4">
          <a:extLst>
            <a:ext uri="{FF2B5EF4-FFF2-40B4-BE49-F238E27FC236}">
              <a16:creationId xmlns:a16="http://schemas.microsoft.com/office/drawing/2014/main" id="{67BF9FDD-A324-404F-9AB3-E11A46E2EA6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60" name="Text Box 3">
          <a:extLst>
            <a:ext uri="{FF2B5EF4-FFF2-40B4-BE49-F238E27FC236}">
              <a16:creationId xmlns:a16="http://schemas.microsoft.com/office/drawing/2014/main" id="{EBEC0A2C-EEFA-4684-B7D8-FA1BC9606C0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1" name="Text Box 4">
          <a:extLst>
            <a:ext uri="{FF2B5EF4-FFF2-40B4-BE49-F238E27FC236}">
              <a16:creationId xmlns:a16="http://schemas.microsoft.com/office/drawing/2014/main" id="{9B1A6121-14AC-40B8-886B-3C66E2D508F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2" name="Text Box 3">
          <a:extLst>
            <a:ext uri="{FF2B5EF4-FFF2-40B4-BE49-F238E27FC236}">
              <a16:creationId xmlns:a16="http://schemas.microsoft.com/office/drawing/2014/main" id="{F64C735B-E9D7-4431-9EEE-B8C4E02288D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3" name="Text Box 4">
          <a:extLst>
            <a:ext uri="{FF2B5EF4-FFF2-40B4-BE49-F238E27FC236}">
              <a16:creationId xmlns:a16="http://schemas.microsoft.com/office/drawing/2014/main" id="{983F8D1C-DA8F-4B58-B18B-97F397F2210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4" name="Text Box 3">
          <a:extLst>
            <a:ext uri="{FF2B5EF4-FFF2-40B4-BE49-F238E27FC236}">
              <a16:creationId xmlns:a16="http://schemas.microsoft.com/office/drawing/2014/main" id="{0A14F178-02DA-492A-A08F-C1312C9CC03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5" name="Text Box 4">
          <a:extLst>
            <a:ext uri="{FF2B5EF4-FFF2-40B4-BE49-F238E27FC236}">
              <a16:creationId xmlns:a16="http://schemas.microsoft.com/office/drawing/2014/main" id="{9FFA315D-7A41-4C4F-980D-6A7DD35E3E6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6" name="Text Box 3">
          <a:extLst>
            <a:ext uri="{FF2B5EF4-FFF2-40B4-BE49-F238E27FC236}">
              <a16:creationId xmlns:a16="http://schemas.microsoft.com/office/drawing/2014/main" id="{3216B151-E0FA-4B7F-AF01-335499A6E9D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7" name="Text Box 4">
          <a:extLst>
            <a:ext uri="{FF2B5EF4-FFF2-40B4-BE49-F238E27FC236}">
              <a16:creationId xmlns:a16="http://schemas.microsoft.com/office/drawing/2014/main" id="{8E21FB53-928B-4028-B390-025C63D33AE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68" name="Text Box 3">
          <a:extLst>
            <a:ext uri="{FF2B5EF4-FFF2-40B4-BE49-F238E27FC236}">
              <a16:creationId xmlns:a16="http://schemas.microsoft.com/office/drawing/2014/main" id="{6267C41B-9C8C-498A-88A4-5E6624506D8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69" name="Text Box 4">
          <a:extLst>
            <a:ext uri="{FF2B5EF4-FFF2-40B4-BE49-F238E27FC236}">
              <a16:creationId xmlns:a16="http://schemas.microsoft.com/office/drawing/2014/main" id="{E91F9393-7DEB-4980-B1D0-633CE17AD58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70" name="Text Box 3">
          <a:extLst>
            <a:ext uri="{FF2B5EF4-FFF2-40B4-BE49-F238E27FC236}">
              <a16:creationId xmlns:a16="http://schemas.microsoft.com/office/drawing/2014/main" id="{FF4170D5-C084-46BA-AE3E-A3D2066B16B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71" name="Text Box 4">
          <a:extLst>
            <a:ext uri="{FF2B5EF4-FFF2-40B4-BE49-F238E27FC236}">
              <a16:creationId xmlns:a16="http://schemas.microsoft.com/office/drawing/2014/main" id="{40630769-D246-4CF9-B8F6-B50D5B4F8B7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2" name="Text Box 3">
          <a:extLst>
            <a:ext uri="{FF2B5EF4-FFF2-40B4-BE49-F238E27FC236}">
              <a16:creationId xmlns:a16="http://schemas.microsoft.com/office/drawing/2014/main" id="{059DBC13-525E-444B-87FF-0BDB32E3E15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3" name="Text Box 4">
          <a:extLst>
            <a:ext uri="{FF2B5EF4-FFF2-40B4-BE49-F238E27FC236}">
              <a16:creationId xmlns:a16="http://schemas.microsoft.com/office/drawing/2014/main" id="{0E6C920D-3C39-43DF-BAF9-99851ECF2B9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4" name="Text Box 3">
          <a:extLst>
            <a:ext uri="{FF2B5EF4-FFF2-40B4-BE49-F238E27FC236}">
              <a16:creationId xmlns:a16="http://schemas.microsoft.com/office/drawing/2014/main" id="{40B62905-4DA7-4EF9-B95F-7DB77E3D8E3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5" name="Text Box 4">
          <a:extLst>
            <a:ext uri="{FF2B5EF4-FFF2-40B4-BE49-F238E27FC236}">
              <a16:creationId xmlns:a16="http://schemas.microsoft.com/office/drawing/2014/main" id="{CB1BFF28-A9E9-41DC-8A4C-4DE9FCDCA84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6" name="Text Box 3">
          <a:extLst>
            <a:ext uri="{FF2B5EF4-FFF2-40B4-BE49-F238E27FC236}">
              <a16:creationId xmlns:a16="http://schemas.microsoft.com/office/drawing/2014/main" id="{5F0EB6C2-5E85-43FB-8778-39D4271D54C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7" name="Text Box 4">
          <a:extLst>
            <a:ext uri="{FF2B5EF4-FFF2-40B4-BE49-F238E27FC236}">
              <a16:creationId xmlns:a16="http://schemas.microsoft.com/office/drawing/2014/main" id="{ED3CE984-5662-42C4-8E90-FDD7EEEA40F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78" name="Text Box 3">
          <a:extLst>
            <a:ext uri="{FF2B5EF4-FFF2-40B4-BE49-F238E27FC236}">
              <a16:creationId xmlns:a16="http://schemas.microsoft.com/office/drawing/2014/main" id="{73BBB6F0-A048-4164-BF19-864ABA8893D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79" name="Text Box 4">
          <a:extLst>
            <a:ext uri="{FF2B5EF4-FFF2-40B4-BE49-F238E27FC236}">
              <a16:creationId xmlns:a16="http://schemas.microsoft.com/office/drawing/2014/main" id="{89BD5238-691A-47DE-8AA9-E17801C6149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0" name="Text Box 3">
          <a:extLst>
            <a:ext uri="{FF2B5EF4-FFF2-40B4-BE49-F238E27FC236}">
              <a16:creationId xmlns:a16="http://schemas.microsoft.com/office/drawing/2014/main" id="{A1E14D2A-F05B-418B-9209-360C15BF9A1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1" name="Text Box 4">
          <a:extLst>
            <a:ext uri="{FF2B5EF4-FFF2-40B4-BE49-F238E27FC236}">
              <a16:creationId xmlns:a16="http://schemas.microsoft.com/office/drawing/2014/main" id="{7E98959F-8A2F-405B-B9EC-10155254FCC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82" name="Text Box 3">
          <a:extLst>
            <a:ext uri="{FF2B5EF4-FFF2-40B4-BE49-F238E27FC236}">
              <a16:creationId xmlns:a16="http://schemas.microsoft.com/office/drawing/2014/main" id="{12D619D6-4C1E-431D-A81A-371A267F1F0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83" name="Text Box 4">
          <a:extLst>
            <a:ext uri="{FF2B5EF4-FFF2-40B4-BE49-F238E27FC236}">
              <a16:creationId xmlns:a16="http://schemas.microsoft.com/office/drawing/2014/main" id="{8D9E326F-5AF5-4E0F-876B-7BD54367CE5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4" name="Text Box 3">
          <a:extLst>
            <a:ext uri="{FF2B5EF4-FFF2-40B4-BE49-F238E27FC236}">
              <a16:creationId xmlns:a16="http://schemas.microsoft.com/office/drawing/2014/main" id="{812F686B-7A6E-42E4-9CB2-7DE7BA42C7E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5" name="Text Box 4">
          <a:extLst>
            <a:ext uri="{FF2B5EF4-FFF2-40B4-BE49-F238E27FC236}">
              <a16:creationId xmlns:a16="http://schemas.microsoft.com/office/drawing/2014/main" id="{148590B9-2414-4375-8800-37721557477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6" name="Text Box 3">
          <a:extLst>
            <a:ext uri="{FF2B5EF4-FFF2-40B4-BE49-F238E27FC236}">
              <a16:creationId xmlns:a16="http://schemas.microsoft.com/office/drawing/2014/main" id="{76D9AC93-A6CC-4C6E-8B92-64EE679B2BC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7" name="Text Box 4">
          <a:extLst>
            <a:ext uri="{FF2B5EF4-FFF2-40B4-BE49-F238E27FC236}">
              <a16:creationId xmlns:a16="http://schemas.microsoft.com/office/drawing/2014/main" id="{2C0B2210-E469-431E-81B0-90F2E52B27D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88" name="Text Box 3">
          <a:extLst>
            <a:ext uri="{FF2B5EF4-FFF2-40B4-BE49-F238E27FC236}">
              <a16:creationId xmlns:a16="http://schemas.microsoft.com/office/drawing/2014/main" id="{9442B309-2016-4785-AA24-944D8A05741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89" name="Text Box 4">
          <a:extLst>
            <a:ext uri="{FF2B5EF4-FFF2-40B4-BE49-F238E27FC236}">
              <a16:creationId xmlns:a16="http://schemas.microsoft.com/office/drawing/2014/main" id="{AE54A0C5-965E-4F51-BA10-D1D9DABA097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0" name="Text Box 3">
          <a:extLst>
            <a:ext uri="{FF2B5EF4-FFF2-40B4-BE49-F238E27FC236}">
              <a16:creationId xmlns:a16="http://schemas.microsoft.com/office/drawing/2014/main" id="{631E1EA6-623E-48CD-9319-98C7D958808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91" name="Text Box 4">
          <a:extLst>
            <a:ext uri="{FF2B5EF4-FFF2-40B4-BE49-F238E27FC236}">
              <a16:creationId xmlns:a16="http://schemas.microsoft.com/office/drawing/2014/main" id="{C25139E8-1CF2-41C3-98E6-ED31372CE61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2" name="Text Box 3">
          <a:extLst>
            <a:ext uri="{FF2B5EF4-FFF2-40B4-BE49-F238E27FC236}">
              <a16:creationId xmlns:a16="http://schemas.microsoft.com/office/drawing/2014/main" id="{EE1920BE-9EB3-47F9-AF47-2EC099D31E8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93" name="Text Box 4">
          <a:extLst>
            <a:ext uri="{FF2B5EF4-FFF2-40B4-BE49-F238E27FC236}">
              <a16:creationId xmlns:a16="http://schemas.microsoft.com/office/drawing/2014/main" id="{596BF54B-65A7-4FCF-9E90-809838C1888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4" name="Text Box 3">
          <a:extLst>
            <a:ext uri="{FF2B5EF4-FFF2-40B4-BE49-F238E27FC236}">
              <a16:creationId xmlns:a16="http://schemas.microsoft.com/office/drawing/2014/main" id="{6C5987A7-8542-4568-9705-54ACF3E7150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295" name="Text Box 4">
          <a:extLst>
            <a:ext uri="{FF2B5EF4-FFF2-40B4-BE49-F238E27FC236}">
              <a16:creationId xmlns:a16="http://schemas.microsoft.com/office/drawing/2014/main" id="{6C2223AA-86ED-4CDB-9B2A-F7CE2340F42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96" name="Text Box 3">
          <a:extLst>
            <a:ext uri="{FF2B5EF4-FFF2-40B4-BE49-F238E27FC236}">
              <a16:creationId xmlns:a16="http://schemas.microsoft.com/office/drawing/2014/main" id="{E29939C6-CFA7-406C-BFE0-ADED6570AA4D}"/>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7" name="Text Box 3">
          <a:extLst>
            <a:ext uri="{FF2B5EF4-FFF2-40B4-BE49-F238E27FC236}">
              <a16:creationId xmlns:a16="http://schemas.microsoft.com/office/drawing/2014/main" id="{18E80A04-22AA-4683-91BD-19B6593629E6}"/>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98" name="Text Box 4">
          <a:extLst>
            <a:ext uri="{FF2B5EF4-FFF2-40B4-BE49-F238E27FC236}">
              <a16:creationId xmlns:a16="http://schemas.microsoft.com/office/drawing/2014/main" id="{91E4DCDF-B074-4228-85ED-234A199AF98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299" name="Text Box 3">
          <a:extLst>
            <a:ext uri="{FF2B5EF4-FFF2-40B4-BE49-F238E27FC236}">
              <a16:creationId xmlns:a16="http://schemas.microsoft.com/office/drawing/2014/main" id="{BF8AF010-92CE-4E9C-8CFE-AE3A6D1CA11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0" name="Text Box 4">
          <a:extLst>
            <a:ext uri="{FF2B5EF4-FFF2-40B4-BE49-F238E27FC236}">
              <a16:creationId xmlns:a16="http://schemas.microsoft.com/office/drawing/2014/main" id="{507A5C09-7571-4ED6-8833-B1AE10F3314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1" name="Text Box 3">
          <a:extLst>
            <a:ext uri="{FF2B5EF4-FFF2-40B4-BE49-F238E27FC236}">
              <a16:creationId xmlns:a16="http://schemas.microsoft.com/office/drawing/2014/main" id="{5C052420-40E0-4D1F-B742-975D47DEF4B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2" name="Text Box 4">
          <a:extLst>
            <a:ext uri="{FF2B5EF4-FFF2-40B4-BE49-F238E27FC236}">
              <a16:creationId xmlns:a16="http://schemas.microsoft.com/office/drawing/2014/main" id="{7362E48B-E7EE-453B-BD68-165E17EF701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3" name="Text Box 3">
          <a:extLst>
            <a:ext uri="{FF2B5EF4-FFF2-40B4-BE49-F238E27FC236}">
              <a16:creationId xmlns:a16="http://schemas.microsoft.com/office/drawing/2014/main" id="{631A3895-E9A1-469C-AF26-BFC3F9055FC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4" name="Text Box 4">
          <a:extLst>
            <a:ext uri="{FF2B5EF4-FFF2-40B4-BE49-F238E27FC236}">
              <a16:creationId xmlns:a16="http://schemas.microsoft.com/office/drawing/2014/main" id="{C2F58646-9BFA-4418-A4CE-C7CEDCEEBD2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5" name="Text Box 3">
          <a:extLst>
            <a:ext uri="{FF2B5EF4-FFF2-40B4-BE49-F238E27FC236}">
              <a16:creationId xmlns:a16="http://schemas.microsoft.com/office/drawing/2014/main" id="{D380CE83-74F2-4C0A-9B46-9480091910F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6" name="Text Box 4">
          <a:extLst>
            <a:ext uri="{FF2B5EF4-FFF2-40B4-BE49-F238E27FC236}">
              <a16:creationId xmlns:a16="http://schemas.microsoft.com/office/drawing/2014/main" id="{FF183A2E-ADC8-4637-BC97-EE1B40C5AA7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7" name="Text Box 3">
          <a:extLst>
            <a:ext uri="{FF2B5EF4-FFF2-40B4-BE49-F238E27FC236}">
              <a16:creationId xmlns:a16="http://schemas.microsoft.com/office/drawing/2014/main" id="{E998F364-1476-4138-8B07-E25AF428B28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08" name="Text Box 4">
          <a:extLst>
            <a:ext uri="{FF2B5EF4-FFF2-40B4-BE49-F238E27FC236}">
              <a16:creationId xmlns:a16="http://schemas.microsoft.com/office/drawing/2014/main" id="{E3926D5B-1B2F-4C24-8B1D-9754B166F47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09" name="Text Box 3">
          <a:extLst>
            <a:ext uri="{FF2B5EF4-FFF2-40B4-BE49-F238E27FC236}">
              <a16:creationId xmlns:a16="http://schemas.microsoft.com/office/drawing/2014/main" id="{00D7A64B-73A9-4F1A-9BBE-BE812C35418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0" name="Text Box 4">
          <a:extLst>
            <a:ext uri="{FF2B5EF4-FFF2-40B4-BE49-F238E27FC236}">
              <a16:creationId xmlns:a16="http://schemas.microsoft.com/office/drawing/2014/main" id="{59536921-F8E6-4391-BD37-A28351C2A6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11" name="Text Box 3">
          <a:extLst>
            <a:ext uri="{FF2B5EF4-FFF2-40B4-BE49-F238E27FC236}">
              <a16:creationId xmlns:a16="http://schemas.microsoft.com/office/drawing/2014/main" id="{8FBDC613-99F2-47BE-A6A0-2FC173B4A46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2" name="Text Box 4">
          <a:extLst>
            <a:ext uri="{FF2B5EF4-FFF2-40B4-BE49-F238E27FC236}">
              <a16:creationId xmlns:a16="http://schemas.microsoft.com/office/drawing/2014/main" id="{35C74BC0-99E3-45F5-882A-9CDEA451F65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3" name="Text Box 3">
          <a:extLst>
            <a:ext uri="{FF2B5EF4-FFF2-40B4-BE49-F238E27FC236}">
              <a16:creationId xmlns:a16="http://schemas.microsoft.com/office/drawing/2014/main" id="{E8A4FF3F-E6CA-44B2-94EF-4D611F7E27E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4" name="Text Box 3">
          <a:extLst>
            <a:ext uri="{FF2B5EF4-FFF2-40B4-BE49-F238E27FC236}">
              <a16:creationId xmlns:a16="http://schemas.microsoft.com/office/drawing/2014/main" id="{1CED7338-57F2-460A-BB16-3A57C3C2589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15" name="Text Box 4">
          <a:extLst>
            <a:ext uri="{FF2B5EF4-FFF2-40B4-BE49-F238E27FC236}">
              <a16:creationId xmlns:a16="http://schemas.microsoft.com/office/drawing/2014/main" id="{E36B790D-141D-438D-B37D-4CF01520A6DB}"/>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16" name="Text Box 3">
          <a:extLst>
            <a:ext uri="{FF2B5EF4-FFF2-40B4-BE49-F238E27FC236}">
              <a16:creationId xmlns:a16="http://schemas.microsoft.com/office/drawing/2014/main" id="{EB5CFB4C-AE70-4F39-BAB1-84A5FD8B509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7" name="Text Box 4">
          <a:extLst>
            <a:ext uri="{FF2B5EF4-FFF2-40B4-BE49-F238E27FC236}">
              <a16:creationId xmlns:a16="http://schemas.microsoft.com/office/drawing/2014/main" id="{190416AF-E632-41B8-9D2A-B3170DC2DCC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18" name="Text Box 3">
          <a:extLst>
            <a:ext uri="{FF2B5EF4-FFF2-40B4-BE49-F238E27FC236}">
              <a16:creationId xmlns:a16="http://schemas.microsoft.com/office/drawing/2014/main" id="{10110F80-DE43-45DB-B98C-D8E8D2EC6B8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19" name="Text Box 4">
          <a:extLst>
            <a:ext uri="{FF2B5EF4-FFF2-40B4-BE49-F238E27FC236}">
              <a16:creationId xmlns:a16="http://schemas.microsoft.com/office/drawing/2014/main" id="{D840B78F-8731-4DC8-9039-B9F24B91D6A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0" name="Text Box 3">
          <a:extLst>
            <a:ext uri="{FF2B5EF4-FFF2-40B4-BE49-F238E27FC236}">
              <a16:creationId xmlns:a16="http://schemas.microsoft.com/office/drawing/2014/main" id="{7ADA2B32-EF74-4B9E-B28A-4757E2440C0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1" name="Text Box 4">
          <a:extLst>
            <a:ext uri="{FF2B5EF4-FFF2-40B4-BE49-F238E27FC236}">
              <a16:creationId xmlns:a16="http://schemas.microsoft.com/office/drawing/2014/main" id="{81A9A1FA-13FE-4BCE-959C-FB82D3017CD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2" name="Text Box 3">
          <a:extLst>
            <a:ext uri="{FF2B5EF4-FFF2-40B4-BE49-F238E27FC236}">
              <a16:creationId xmlns:a16="http://schemas.microsoft.com/office/drawing/2014/main" id="{555D8C5C-673C-48C6-BDF5-74D388D5ABB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3" name="Text Box 4">
          <a:extLst>
            <a:ext uri="{FF2B5EF4-FFF2-40B4-BE49-F238E27FC236}">
              <a16:creationId xmlns:a16="http://schemas.microsoft.com/office/drawing/2014/main" id="{556247A7-AC8E-4F60-AA23-6C09B3B7D2D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4" name="Text Box 3">
          <a:extLst>
            <a:ext uri="{FF2B5EF4-FFF2-40B4-BE49-F238E27FC236}">
              <a16:creationId xmlns:a16="http://schemas.microsoft.com/office/drawing/2014/main" id="{47D13785-2E48-4EDE-BD27-A049B7AF543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5" name="Text Box 4">
          <a:extLst>
            <a:ext uri="{FF2B5EF4-FFF2-40B4-BE49-F238E27FC236}">
              <a16:creationId xmlns:a16="http://schemas.microsoft.com/office/drawing/2014/main" id="{766CC0B4-EBAE-486E-9E5D-1D04EF91D5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6" name="Text Box 3">
          <a:extLst>
            <a:ext uri="{FF2B5EF4-FFF2-40B4-BE49-F238E27FC236}">
              <a16:creationId xmlns:a16="http://schemas.microsoft.com/office/drawing/2014/main" id="{6C8265BA-7A08-43A1-A477-D434A9E5996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7" name="Text Box 4">
          <a:extLst>
            <a:ext uri="{FF2B5EF4-FFF2-40B4-BE49-F238E27FC236}">
              <a16:creationId xmlns:a16="http://schemas.microsoft.com/office/drawing/2014/main" id="{4153152E-9C56-4134-90F7-81D2560B8FF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28" name="Text Box 3">
          <a:extLst>
            <a:ext uri="{FF2B5EF4-FFF2-40B4-BE49-F238E27FC236}">
              <a16:creationId xmlns:a16="http://schemas.microsoft.com/office/drawing/2014/main" id="{07AB8BD3-C6AE-461B-8D70-59705933595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29" name="Text Box 4">
          <a:extLst>
            <a:ext uri="{FF2B5EF4-FFF2-40B4-BE49-F238E27FC236}">
              <a16:creationId xmlns:a16="http://schemas.microsoft.com/office/drawing/2014/main" id="{64C7ABED-B927-47CD-A7BC-3C1FA6091FA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30" name="Text Box 3">
          <a:extLst>
            <a:ext uri="{FF2B5EF4-FFF2-40B4-BE49-F238E27FC236}">
              <a16:creationId xmlns:a16="http://schemas.microsoft.com/office/drawing/2014/main" id="{F8C569A9-23E5-4D48-993D-EA538E74AAB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1" name="Text Box 3">
          <a:extLst>
            <a:ext uri="{FF2B5EF4-FFF2-40B4-BE49-F238E27FC236}">
              <a16:creationId xmlns:a16="http://schemas.microsoft.com/office/drawing/2014/main" id="{A0356404-6961-46BB-926C-7CA6B1A68AC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32" name="Text Box 4">
          <a:extLst>
            <a:ext uri="{FF2B5EF4-FFF2-40B4-BE49-F238E27FC236}">
              <a16:creationId xmlns:a16="http://schemas.microsoft.com/office/drawing/2014/main" id="{6301961C-1C2B-46D4-8FCD-3D215C27FD5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3" name="Text Box 3">
          <a:extLst>
            <a:ext uri="{FF2B5EF4-FFF2-40B4-BE49-F238E27FC236}">
              <a16:creationId xmlns:a16="http://schemas.microsoft.com/office/drawing/2014/main" id="{74FFE0BF-7F68-4253-A617-0E93E07A272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334" name="Text Box 3">
          <a:extLst>
            <a:ext uri="{FF2B5EF4-FFF2-40B4-BE49-F238E27FC236}">
              <a16:creationId xmlns:a16="http://schemas.microsoft.com/office/drawing/2014/main" id="{B0769CB2-5B84-455C-AAD8-E029A8521510}"/>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335" name="Text Box 4">
          <a:extLst>
            <a:ext uri="{FF2B5EF4-FFF2-40B4-BE49-F238E27FC236}">
              <a16:creationId xmlns:a16="http://schemas.microsoft.com/office/drawing/2014/main" id="{185E4994-08D9-4464-BDB0-AC1ED709EB7E}"/>
            </a:ext>
          </a:extLst>
        </xdr:cNvPr>
        <xdr:cNvSpPr txBox="1">
          <a:spLocks noChangeArrowheads="1"/>
        </xdr:cNvSpPr>
      </xdr:nvSpPr>
      <xdr:spPr bwMode="auto">
        <a:xfrm>
          <a:off x="997755180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36" name="Text Box 3">
          <a:extLst>
            <a:ext uri="{FF2B5EF4-FFF2-40B4-BE49-F238E27FC236}">
              <a16:creationId xmlns:a16="http://schemas.microsoft.com/office/drawing/2014/main" id="{80A47637-3FE5-4DAA-87E1-2EDB5808A9B3}"/>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37" name="Text Box 4">
          <a:extLst>
            <a:ext uri="{FF2B5EF4-FFF2-40B4-BE49-F238E27FC236}">
              <a16:creationId xmlns:a16="http://schemas.microsoft.com/office/drawing/2014/main" id="{6DEB9B13-0E68-4D10-94D6-E141CED7F414}"/>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38" name="Text Box 3">
          <a:extLst>
            <a:ext uri="{FF2B5EF4-FFF2-40B4-BE49-F238E27FC236}">
              <a16:creationId xmlns:a16="http://schemas.microsoft.com/office/drawing/2014/main" id="{4FFC3FCB-5C2C-4D61-BE53-8A3E1D7AB176}"/>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39" name="Text Box 4">
          <a:extLst>
            <a:ext uri="{FF2B5EF4-FFF2-40B4-BE49-F238E27FC236}">
              <a16:creationId xmlns:a16="http://schemas.microsoft.com/office/drawing/2014/main" id="{BDB6A8AD-8C75-436F-BA66-9621C7FC8511}"/>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40" name="Text Box 3">
          <a:extLst>
            <a:ext uri="{FF2B5EF4-FFF2-40B4-BE49-F238E27FC236}">
              <a16:creationId xmlns:a16="http://schemas.microsoft.com/office/drawing/2014/main" id="{2E36AF50-A989-4178-BCE7-93CCE976D0B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41" name="Text Box 4">
          <a:extLst>
            <a:ext uri="{FF2B5EF4-FFF2-40B4-BE49-F238E27FC236}">
              <a16:creationId xmlns:a16="http://schemas.microsoft.com/office/drawing/2014/main" id="{C53E6BC2-BA08-4096-9385-9BEA6663D30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42" name="Text Box 3">
          <a:extLst>
            <a:ext uri="{FF2B5EF4-FFF2-40B4-BE49-F238E27FC236}">
              <a16:creationId xmlns:a16="http://schemas.microsoft.com/office/drawing/2014/main" id="{BA7C448E-A054-4496-91E6-95756ABB913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43" name="Text Box 4">
          <a:extLst>
            <a:ext uri="{FF2B5EF4-FFF2-40B4-BE49-F238E27FC236}">
              <a16:creationId xmlns:a16="http://schemas.microsoft.com/office/drawing/2014/main" id="{4CA7E0BF-B37A-41D6-B185-EB2A453E7A85}"/>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44" name="Text Box 3">
          <a:extLst>
            <a:ext uri="{FF2B5EF4-FFF2-40B4-BE49-F238E27FC236}">
              <a16:creationId xmlns:a16="http://schemas.microsoft.com/office/drawing/2014/main" id="{9E48C3D3-61A6-4676-B983-97860B982C1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45" name="Text Box 4">
          <a:extLst>
            <a:ext uri="{FF2B5EF4-FFF2-40B4-BE49-F238E27FC236}">
              <a16:creationId xmlns:a16="http://schemas.microsoft.com/office/drawing/2014/main" id="{56AD1111-53E1-40A4-B902-4A84899CC10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46" name="Text Box 3">
          <a:extLst>
            <a:ext uri="{FF2B5EF4-FFF2-40B4-BE49-F238E27FC236}">
              <a16:creationId xmlns:a16="http://schemas.microsoft.com/office/drawing/2014/main" id="{728C45B6-FDFF-4DE3-AE62-5B8728C99FE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47" name="Text Box 4">
          <a:extLst>
            <a:ext uri="{FF2B5EF4-FFF2-40B4-BE49-F238E27FC236}">
              <a16:creationId xmlns:a16="http://schemas.microsoft.com/office/drawing/2014/main" id="{71BE46EE-9A3B-48FB-BBDD-1BE0345FFB2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48" name="Text Box 3">
          <a:extLst>
            <a:ext uri="{FF2B5EF4-FFF2-40B4-BE49-F238E27FC236}">
              <a16:creationId xmlns:a16="http://schemas.microsoft.com/office/drawing/2014/main" id="{1B4543EE-846E-47AC-A886-50F79DE43AB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49" name="Text Box 4">
          <a:extLst>
            <a:ext uri="{FF2B5EF4-FFF2-40B4-BE49-F238E27FC236}">
              <a16:creationId xmlns:a16="http://schemas.microsoft.com/office/drawing/2014/main" id="{64153502-1631-4C05-8078-78259B69100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50" name="Text Box 3">
          <a:extLst>
            <a:ext uri="{FF2B5EF4-FFF2-40B4-BE49-F238E27FC236}">
              <a16:creationId xmlns:a16="http://schemas.microsoft.com/office/drawing/2014/main" id="{FD438681-3299-48F1-AF19-F9335F5DDA08}"/>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51" name="Text Box 4">
          <a:extLst>
            <a:ext uri="{FF2B5EF4-FFF2-40B4-BE49-F238E27FC236}">
              <a16:creationId xmlns:a16="http://schemas.microsoft.com/office/drawing/2014/main" id="{ED0F1942-A595-4C6F-8A50-B755A07CB2F1}"/>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52" name="Text Box 3">
          <a:extLst>
            <a:ext uri="{FF2B5EF4-FFF2-40B4-BE49-F238E27FC236}">
              <a16:creationId xmlns:a16="http://schemas.microsoft.com/office/drawing/2014/main" id="{A618CF12-6E5B-45D0-9F92-D28BA21A1A6E}"/>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53" name="Text Box 4">
          <a:extLst>
            <a:ext uri="{FF2B5EF4-FFF2-40B4-BE49-F238E27FC236}">
              <a16:creationId xmlns:a16="http://schemas.microsoft.com/office/drawing/2014/main" id="{3E0DDE75-9D9A-46F1-9500-B29B5AF2E66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54" name="Text Box 3">
          <a:extLst>
            <a:ext uri="{FF2B5EF4-FFF2-40B4-BE49-F238E27FC236}">
              <a16:creationId xmlns:a16="http://schemas.microsoft.com/office/drawing/2014/main" id="{B395DB29-C7AE-4513-ACD2-14802AC406A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55" name="Text Box 4">
          <a:extLst>
            <a:ext uri="{FF2B5EF4-FFF2-40B4-BE49-F238E27FC236}">
              <a16:creationId xmlns:a16="http://schemas.microsoft.com/office/drawing/2014/main" id="{A4B50EB3-F09B-4DE4-A19F-2EE450AB7D8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56" name="Text Box 3">
          <a:extLst>
            <a:ext uri="{FF2B5EF4-FFF2-40B4-BE49-F238E27FC236}">
              <a16:creationId xmlns:a16="http://schemas.microsoft.com/office/drawing/2014/main" id="{EEEAC829-F37E-4C29-91C7-01A469D136A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57" name="Text Box 4">
          <a:extLst>
            <a:ext uri="{FF2B5EF4-FFF2-40B4-BE49-F238E27FC236}">
              <a16:creationId xmlns:a16="http://schemas.microsoft.com/office/drawing/2014/main" id="{B012F595-1296-4B50-ADA2-9CB58DAF645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58" name="Text Box 3">
          <a:extLst>
            <a:ext uri="{FF2B5EF4-FFF2-40B4-BE49-F238E27FC236}">
              <a16:creationId xmlns:a16="http://schemas.microsoft.com/office/drawing/2014/main" id="{25097153-AE4C-490B-B58A-E3B04D481005}"/>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59" name="Text Box 4">
          <a:extLst>
            <a:ext uri="{FF2B5EF4-FFF2-40B4-BE49-F238E27FC236}">
              <a16:creationId xmlns:a16="http://schemas.microsoft.com/office/drawing/2014/main" id="{ED70FD6A-49F8-4E3D-B4B3-EFF00D14C588}"/>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60" name="Text Box 3">
          <a:extLst>
            <a:ext uri="{FF2B5EF4-FFF2-40B4-BE49-F238E27FC236}">
              <a16:creationId xmlns:a16="http://schemas.microsoft.com/office/drawing/2014/main" id="{34E6E74B-E1AC-4F66-8035-8C9896ACC9C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61" name="Text Box 4">
          <a:extLst>
            <a:ext uri="{FF2B5EF4-FFF2-40B4-BE49-F238E27FC236}">
              <a16:creationId xmlns:a16="http://schemas.microsoft.com/office/drawing/2014/main" id="{CA5CD1AB-2CA4-461E-8A23-DD43F259B13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62" name="Text Box 3">
          <a:extLst>
            <a:ext uri="{FF2B5EF4-FFF2-40B4-BE49-F238E27FC236}">
              <a16:creationId xmlns:a16="http://schemas.microsoft.com/office/drawing/2014/main" id="{A106B5A6-FCC9-4E58-92DA-600A2770D4F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63" name="Text Box 4">
          <a:extLst>
            <a:ext uri="{FF2B5EF4-FFF2-40B4-BE49-F238E27FC236}">
              <a16:creationId xmlns:a16="http://schemas.microsoft.com/office/drawing/2014/main" id="{3274ED67-96B1-4B90-9788-3E53239131B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64" name="Text Box 3">
          <a:extLst>
            <a:ext uri="{FF2B5EF4-FFF2-40B4-BE49-F238E27FC236}">
              <a16:creationId xmlns:a16="http://schemas.microsoft.com/office/drawing/2014/main" id="{77805EE5-AE39-4233-AD8A-CF0E7B272335}"/>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65" name="Text Box 4">
          <a:extLst>
            <a:ext uri="{FF2B5EF4-FFF2-40B4-BE49-F238E27FC236}">
              <a16:creationId xmlns:a16="http://schemas.microsoft.com/office/drawing/2014/main" id="{F38C0517-31BA-4794-BDD7-588C4AA85511}"/>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66" name="Text Box 3">
          <a:extLst>
            <a:ext uri="{FF2B5EF4-FFF2-40B4-BE49-F238E27FC236}">
              <a16:creationId xmlns:a16="http://schemas.microsoft.com/office/drawing/2014/main" id="{2585E738-FC62-49CF-96AE-CA21E8A679C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67" name="Text Box 4">
          <a:extLst>
            <a:ext uri="{FF2B5EF4-FFF2-40B4-BE49-F238E27FC236}">
              <a16:creationId xmlns:a16="http://schemas.microsoft.com/office/drawing/2014/main" id="{9E83600E-3CBE-4C68-BE11-B471824CE36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68" name="Text Box 3">
          <a:extLst>
            <a:ext uri="{FF2B5EF4-FFF2-40B4-BE49-F238E27FC236}">
              <a16:creationId xmlns:a16="http://schemas.microsoft.com/office/drawing/2014/main" id="{28C7DA19-1D3F-4825-B862-13F9957065D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69" name="Text Box 4">
          <a:extLst>
            <a:ext uri="{FF2B5EF4-FFF2-40B4-BE49-F238E27FC236}">
              <a16:creationId xmlns:a16="http://schemas.microsoft.com/office/drawing/2014/main" id="{066EFF2F-CD97-498A-8D64-45420D54B4F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70" name="Text Box 3">
          <a:extLst>
            <a:ext uri="{FF2B5EF4-FFF2-40B4-BE49-F238E27FC236}">
              <a16:creationId xmlns:a16="http://schemas.microsoft.com/office/drawing/2014/main" id="{D8598B56-084F-434E-877A-ACBC72DD2E6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71" name="Text Box 4">
          <a:extLst>
            <a:ext uri="{FF2B5EF4-FFF2-40B4-BE49-F238E27FC236}">
              <a16:creationId xmlns:a16="http://schemas.microsoft.com/office/drawing/2014/main" id="{0FC36334-E192-41D3-9E0C-45BD4B4C080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72" name="Text Box 3">
          <a:extLst>
            <a:ext uri="{FF2B5EF4-FFF2-40B4-BE49-F238E27FC236}">
              <a16:creationId xmlns:a16="http://schemas.microsoft.com/office/drawing/2014/main" id="{7A574C21-81CC-4F22-9C4D-7DF74DAB7AEF}"/>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73" name="Text Box 4">
          <a:extLst>
            <a:ext uri="{FF2B5EF4-FFF2-40B4-BE49-F238E27FC236}">
              <a16:creationId xmlns:a16="http://schemas.microsoft.com/office/drawing/2014/main" id="{6CAB5F22-5B57-46FC-9100-DAF66AABC33E}"/>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74" name="Text Box 3">
          <a:extLst>
            <a:ext uri="{FF2B5EF4-FFF2-40B4-BE49-F238E27FC236}">
              <a16:creationId xmlns:a16="http://schemas.microsoft.com/office/drawing/2014/main" id="{AF4A7FA8-22C1-409F-BCE3-964FB6D087B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75" name="Text Box 4">
          <a:extLst>
            <a:ext uri="{FF2B5EF4-FFF2-40B4-BE49-F238E27FC236}">
              <a16:creationId xmlns:a16="http://schemas.microsoft.com/office/drawing/2014/main" id="{BC3E89E0-6EA0-48D6-A21D-6AAA5F89506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76" name="Text Box 3">
          <a:extLst>
            <a:ext uri="{FF2B5EF4-FFF2-40B4-BE49-F238E27FC236}">
              <a16:creationId xmlns:a16="http://schemas.microsoft.com/office/drawing/2014/main" id="{F2B355C1-B4DF-4507-866C-AB4E3BEB7FA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77" name="Text Box 4">
          <a:extLst>
            <a:ext uri="{FF2B5EF4-FFF2-40B4-BE49-F238E27FC236}">
              <a16:creationId xmlns:a16="http://schemas.microsoft.com/office/drawing/2014/main" id="{05F0C418-9948-4A75-B882-D1094A08C45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78" name="Text Box 3">
          <a:extLst>
            <a:ext uri="{FF2B5EF4-FFF2-40B4-BE49-F238E27FC236}">
              <a16:creationId xmlns:a16="http://schemas.microsoft.com/office/drawing/2014/main" id="{94D7E7F6-C489-4393-AE56-7A49B46AFA9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79" name="Text Box 4">
          <a:extLst>
            <a:ext uri="{FF2B5EF4-FFF2-40B4-BE49-F238E27FC236}">
              <a16:creationId xmlns:a16="http://schemas.microsoft.com/office/drawing/2014/main" id="{EC7A7A06-E2CD-4CA9-8EA0-5300CDD07CF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80" name="Text Box 3">
          <a:extLst>
            <a:ext uri="{FF2B5EF4-FFF2-40B4-BE49-F238E27FC236}">
              <a16:creationId xmlns:a16="http://schemas.microsoft.com/office/drawing/2014/main" id="{F7F44325-EB3B-4BAF-912E-E8B38D3720B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81" name="Text Box 4">
          <a:extLst>
            <a:ext uri="{FF2B5EF4-FFF2-40B4-BE49-F238E27FC236}">
              <a16:creationId xmlns:a16="http://schemas.microsoft.com/office/drawing/2014/main" id="{CFC07C20-46D3-403B-A549-BAF2B3090F9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82" name="Text Box 3">
          <a:extLst>
            <a:ext uri="{FF2B5EF4-FFF2-40B4-BE49-F238E27FC236}">
              <a16:creationId xmlns:a16="http://schemas.microsoft.com/office/drawing/2014/main" id="{843BE4FC-3AD8-4EFF-ADCB-B19EE5E8FC1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83" name="Text Box 4">
          <a:extLst>
            <a:ext uri="{FF2B5EF4-FFF2-40B4-BE49-F238E27FC236}">
              <a16:creationId xmlns:a16="http://schemas.microsoft.com/office/drawing/2014/main" id="{3AA60460-BEA0-4C87-A7FE-2A42EBF4787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84" name="Text Box 3">
          <a:extLst>
            <a:ext uri="{FF2B5EF4-FFF2-40B4-BE49-F238E27FC236}">
              <a16:creationId xmlns:a16="http://schemas.microsoft.com/office/drawing/2014/main" id="{CE43AFC2-CCD0-4644-9231-EAA5FE303B0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85" name="Text Box 4">
          <a:extLst>
            <a:ext uri="{FF2B5EF4-FFF2-40B4-BE49-F238E27FC236}">
              <a16:creationId xmlns:a16="http://schemas.microsoft.com/office/drawing/2014/main" id="{028DAEF2-E0A9-403F-89FC-C9CB9878B58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86" name="Text Box 3">
          <a:extLst>
            <a:ext uri="{FF2B5EF4-FFF2-40B4-BE49-F238E27FC236}">
              <a16:creationId xmlns:a16="http://schemas.microsoft.com/office/drawing/2014/main" id="{CB0049F1-9048-4A63-B4AE-0ADA501F0499}"/>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87" name="Text Box 4">
          <a:extLst>
            <a:ext uri="{FF2B5EF4-FFF2-40B4-BE49-F238E27FC236}">
              <a16:creationId xmlns:a16="http://schemas.microsoft.com/office/drawing/2014/main" id="{84B1E612-B0A0-451F-8085-15A1DC62D305}"/>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88" name="Text Box 3">
          <a:extLst>
            <a:ext uri="{FF2B5EF4-FFF2-40B4-BE49-F238E27FC236}">
              <a16:creationId xmlns:a16="http://schemas.microsoft.com/office/drawing/2014/main" id="{3E93AA3E-CF6C-45EE-A87A-1751C16B43A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89" name="Text Box 4">
          <a:extLst>
            <a:ext uri="{FF2B5EF4-FFF2-40B4-BE49-F238E27FC236}">
              <a16:creationId xmlns:a16="http://schemas.microsoft.com/office/drawing/2014/main" id="{F37FCD32-0E51-45F3-BA59-A814FFE4B007}"/>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90" name="Text Box 3">
          <a:extLst>
            <a:ext uri="{FF2B5EF4-FFF2-40B4-BE49-F238E27FC236}">
              <a16:creationId xmlns:a16="http://schemas.microsoft.com/office/drawing/2014/main" id="{B4C4BC50-2ADC-46BD-8774-C9DAE6AAE10F}"/>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91" name="Text Box 4">
          <a:extLst>
            <a:ext uri="{FF2B5EF4-FFF2-40B4-BE49-F238E27FC236}">
              <a16:creationId xmlns:a16="http://schemas.microsoft.com/office/drawing/2014/main" id="{EDDE46E4-70CC-49D3-8715-6F6778168916}"/>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92" name="Text Box 3">
          <a:extLst>
            <a:ext uri="{FF2B5EF4-FFF2-40B4-BE49-F238E27FC236}">
              <a16:creationId xmlns:a16="http://schemas.microsoft.com/office/drawing/2014/main" id="{2BDE869C-58FE-471E-AD1E-E8167580DE1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93" name="Text Box 4">
          <a:extLst>
            <a:ext uri="{FF2B5EF4-FFF2-40B4-BE49-F238E27FC236}">
              <a16:creationId xmlns:a16="http://schemas.microsoft.com/office/drawing/2014/main" id="{D0694A41-B4F1-4B56-943A-A075977AE56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94" name="Text Box 3">
          <a:extLst>
            <a:ext uri="{FF2B5EF4-FFF2-40B4-BE49-F238E27FC236}">
              <a16:creationId xmlns:a16="http://schemas.microsoft.com/office/drawing/2014/main" id="{9A1FEFC5-131B-4F5A-BCB5-7E606B452FCF}"/>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95" name="Text Box 4">
          <a:extLst>
            <a:ext uri="{FF2B5EF4-FFF2-40B4-BE49-F238E27FC236}">
              <a16:creationId xmlns:a16="http://schemas.microsoft.com/office/drawing/2014/main" id="{4D92465A-CE59-4B9C-9F70-4FDB2CBFAD28}"/>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96" name="Text Box 3">
          <a:extLst>
            <a:ext uri="{FF2B5EF4-FFF2-40B4-BE49-F238E27FC236}">
              <a16:creationId xmlns:a16="http://schemas.microsoft.com/office/drawing/2014/main" id="{5137BE51-6175-4DE9-934B-82C53B8BA37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97" name="Text Box 4">
          <a:extLst>
            <a:ext uri="{FF2B5EF4-FFF2-40B4-BE49-F238E27FC236}">
              <a16:creationId xmlns:a16="http://schemas.microsoft.com/office/drawing/2014/main" id="{B73C6408-92CD-4996-8C1B-1B7F63FD2C1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98" name="Text Box 3">
          <a:extLst>
            <a:ext uri="{FF2B5EF4-FFF2-40B4-BE49-F238E27FC236}">
              <a16:creationId xmlns:a16="http://schemas.microsoft.com/office/drawing/2014/main" id="{C9A5C5DD-0EB6-4F4B-8FE6-3A3D68B33C6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99" name="Text Box 4">
          <a:extLst>
            <a:ext uri="{FF2B5EF4-FFF2-40B4-BE49-F238E27FC236}">
              <a16:creationId xmlns:a16="http://schemas.microsoft.com/office/drawing/2014/main" id="{4042B1B5-2261-43E9-824F-10A61AEDC08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00" name="Text Box 3">
          <a:extLst>
            <a:ext uri="{FF2B5EF4-FFF2-40B4-BE49-F238E27FC236}">
              <a16:creationId xmlns:a16="http://schemas.microsoft.com/office/drawing/2014/main" id="{B1EA387B-2F0E-4D3B-958A-2C9B31F6248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01" name="Text Box 4">
          <a:extLst>
            <a:ext uri="{FF2B5EF4-FFF2-40B4-BE49-F238E27FC236}">
              <a16:creationId xmlns:a16="http://schemas.microsoft.com/office/drawing/2014/main" id="{2A01A21C-FF7D-458F-926F-4E72C3D21AF6}"/>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02" name="Text Box 3">
          <a:extLst>
            <a:ext uri="{FF2B5EF4-FFF2-40B4-BE49-F238E27FC236}">
              <a16:creationId xmlns:a16="http://schemas.microsoft.com/office/drawing/2014/main" id="{809CF5DE-21FF-494E-A89F-D9D82A47C4A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03" name="Text Box 4">
          <a:extLst>
            <a:ext uri="{FF2B5EF4-FFF2-40B4-BE49-F238E27FC236}">
              <a16:creationId xmlns:a16="http://schemas.microsoft.com/office/drawing/2014/main" id="{4E05665A-2D14-4C18-B120-107B80FBEC9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04" name="Text Box 3">
          <a:extLst>
            <a:ext uri="{FF2B5EF4-FFF2-40B4-BE49-F238E27FC236}">
              <a16:creationId xmlns:a16="http://schemas.microsoft.com/office/drawing/2014/main" id="{F421B299-47C8-4AC8-BD8A-CC81086CB15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05" name="Text Box 4">
          <a:extLst>
            <a:ext uri="{FF2B5EF4-FFF2-40B4-BE49-F238E27FC236}">
              <a16:creationId xmlns:a16="http://schemas.microsoft.com/office/drawing/2014/main" id="{2686A847-8150-42CA-9D66-D5C2C021CFE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06" name="Text Box 3">
          <a:extLst>
            <a:ext uri="{FF2B5EF4-FFF2-40B4-BE49-F238E27FC236}">
              <a16:creationId xmlns:a16="http://schemas.microsoft.com/office/drawing/2014/main" id="{AB088989-A1BE-44AD-999E-CD948CD5C40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07" name="Text Box 4">
          <a:extLst>
            <a:ext uri="{FF2B5EF4-FFF2-40B4-BE49-F238E27FC236}">
              <a16:creationId xmlns:a16="http://schemas.microsoft.com/office/drawing/2014/main" id="{1ED31B5C-4360-470C-8887-611B8F02DB7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08" name="Text Box 3">
          <a:extLst>
            <a:ext uri="{FF2B5EF4-FFF2-40B4-BE49-F238E27FC236}">
              <a16:creationId xmlns:a16="http://schemas.microsoft.com/office/drawing/2014/main" id="{3EB793C4-2B2F-4043-88C0-12C21BEBC26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09" name="Text Box 4">
          <a:extLst>
            <a:ext uri="{FF2B5EF4-FFF2-40B4-BE49-F238E27FC236}">
              <a16:creationId xmlns:a16="http://schemas.microsoft.com/office/drawing/2014/main" id="{60E57B8F-ADB5-408A-B56C-A0E5877CE328}"/>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0" name="Text Box 3">
          <a:extLst>
            <a:ext uri="{FF2B5EF4-FFF2-40B4-BE49-F238E27FC236}">
              <a16:creationId xmlns:a16="http://schemas.microsoft.com/office/drawing/2014/main" id="{3CBA1051-F3BE-45F0-B64B-C084BC4B0E3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11" name="Text Box 4">
          <a:extLst>
            <a:ext uri="{FF2B5EF4-FFF2-40B4-BE49-F238E27FC236}">
              <a16:creationId xmlns:a16="http://schemas.microsoft.com/office/drawing/2014/main" id="{B750E07F-1C30-425E-B1F8-51B6C5E13C4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2" name="Text Box 3">
          <a:extLst>
            <a:ext uri="{FF2B5EF4-FFF2-40B4-BE49-F238E27FC236}">
              <a16:creationId xmlns:a16="http://schemas.microsoft.com/office/drawing/2014/main" id="{D8BF4174-FFE9-4C8B-BD2F-D4ED441F9A3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13" name="Text Box 4">
          <a:extLst>
            <a:ext uri="{FF2B5EF4-FFF2-40B4-BE49-F238E27FC236}">
              <a16:creationId xmlns:a16="http://schemas.microsoft.com/office/drawing/2014/main" id="{860931D5-6F98-40C3-9371-6497C323AC9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4" name="Text Box 3">
          <a:extLst>
            <a:ext uri="{FF2B5EF4-FFF2-40B4-BE49-F238E27FC236}">
              <a16:creationId xmlns:a16="http://schemas.microsoft.com/office/drawing/2014/main" id="{7EE03186-992D-4253-8927-182A63BF0C6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15" name="Text Box 4">
          <a:extLst>
            <a:ext uri="{FF2B5EF4-FFF2-40B4-BE49-F238E27FC236}">
              <a16:creationId xmlns:a16="http://schemas.microsoft.com/office/drawing/2014/main" id="{B7FC74C2-288C-4B2F-9239-CF665384432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6" name="Text Box 3">
          <a:extLst>
            <a:ext uri="{FF2B5EF4-FFF2-40B4-BE49-F238E27FC236}">
              <a16:creationId xmlns:a16="http://schemas.microsoft.com/office/drawing/2014/main" id="{5D448347-1121-410B-9DE2-75E2DEB5A24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17" name="Text Box 4">
          <a:extLst>
            <a:ext uri="{FF2B5EF4-FFF2-40B4-BE49-F238E27FC236}">
              <a16:creationId xmlns:a16="http://schemas.microsoft.com/office/drawing/2014/main" id="{FAB43843-630E-43C1-900B-C96002B3477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418" name="Text Box 3">
          <a:extLst>
            <a:ext uri="{FF2B5EF4-FFF2-40B4-BE49-F238E27FC236}">
              <a16:creationId xmlns:a16="http://schemas.microsoft.com/office/drawing/2014/main" id="{961EC562-17A4-4D5F-A6B8-1680A69A040D}"/>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419" name="Text Box 4">
          <a:extLst>
            <a:ext uri="{FF2B5EF4-FFF2-40B4-BE49-F238E27FC236}">
              <a16:creationId xmlns:a16="http://schemas.microsoft.com/office/drawing/2014/main" id="{E69274A8-CEFE-487B-8981-EEE1377580C7}"/>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20" name="Text Box 3">
          <a:extLst>
            <a:ext uri="{FF2B5EF4-FFF2-40B4-BE49-F238E27FC236}">
              <a16:creationId xmlns:a16="http://schemas.microsoft.com/office/drawing/2014/main" id="{2316D4FF-CC34-4B88-BED9-9E60EDB61AD6}"/>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21" name="Text Box 4">
          <a:extLst>
            <a:ext uri="{FF2B5EF4-FFF2-40B4-BE49-F238E27FC236}">
              <a16:creationId xmlns:a16="http://schemas.microsoft.com/office/drawing/2014/main" id="{4B591E35-7650-4FA1-9EC5-A2EBA47874BB}"/>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22" name="Text Box 3">
          <a:extLst>
            <a:ext uri="{FF2B5EF4-FFF2-40B4-BE49-F238E27FC236}">
              <a16:creationId xmlns:a16="http://schemas.microsoft.com/office/drawing/2014/main" id="{500A99D1-CA4F-45E7-A240-5ABAC6DFE454}"/>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23" name="Text Box 4">
          <a:extLst>
            <a:ext uri="{FF2B5EF4-FFF2-40B4-BE49-F238E27FC236}">
              <a16:creationId xmlns:a16="http://schemas.microsoft.com/office/drawing/2014/main" id="{AB995E79-B14F-453A-8B18-D4FC3A0C2B3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24" name="Text Box 3">
          <a:extLst>
            <a:ext uri="{FF2B5EF4-FFF2-40B4-BE49-F238E27FC236}">
              <a16:creationId xmlns:a16="http://schemas.microsoft.com/office/drawing/2014/main" id="{B19A3866-8B86-443F-9475-D886B3B936F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25" name="Text Box 4">
          <a:extLst>
            <a:ext uri="{FF2B5EF4-FFF2-40B4-BE49-F238E27FC236}">
              <a16:creationId xmlns:a16="http://schemas.microsoft.com/office/drawing/2014/main" id="{4C12D1A9-4010-4632-A8D3-9878E60BC7B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26" name="Text Box 3">
          <a:extLst>
            <a:ext uri="{FF2B5EF4-FFF2-40B4-BE49-F238E27FC236}">
              <a16:creationId xmlns:a16="http://schemas.microsoft.com/office/drawing/2014/main" id="{41CA68F7-00F5-4069-945E-B1004F7A357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27" name="Text Box 4">
          <a:extLst>
            <a:ext uri="{FF2B5EF4-FFF2-40B4-BE49-F238E27FC236}">
              <a16:creationId xmlns:a16="http://schemas.microsoft.com/office/drawing/2014/main" id="{FDE7AF7F-53CF-4F9B-BD7B-00A996A6EA6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28" name="Text Box 3">
          <a:extLst>
            <a:ext uri="{FF2B5EF4-FFF2-40B4-BE49-F238E27FC236}">
              <a16:creationId xmlns:a16="http://schemas.microsoft.com/office/drawing/2014/main" id="{22253B61-D4CB-4EF2-805A-90E878A030D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29" name="Text Box 4">
          <a:extLst>
            <a:ext uri="{FF2B5EF4-FFF2-40B4-BE49-F238E27FC236}">
              <a16:creationId xmlns:a16="http://schemas.microsoft.com/office/drawing/2014/main" id="{AC8685C3-05AC-46FB-BA25-87A3F33A3E8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30" name="Text Box 3">
          <a:extLst>
            <a:ext uri="{FF2B5EF4-FFF2-40B4-BE49-F238E27FC236}">
              <a16:creationId xmlns:a16="http://schemas.microsoft.com/office/drawing/2014/main" id="{895C9D9A-A6E4-4D22-BB99-18AE346085A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31" name="Text Box 4">
          <a:extLst>
            <a:ext uri="{FF2B5EF4-FFF2-40B4-BE49-F238E27FC236}">
              <a16:creationId xmlns:a16="http://schemas.microsoft.com/office/drawing/2014/main" id="{4C15CEC8-536E-46FF-8CE2-9AF74D08D74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32" name="Text Box 3">
          <a:extLst>
            <a:ext uri="{FF2B5EF4-FFF2-40B4-BE49-F238E27FC236}">
              <a16:creationId xmlns:a16="http://schemas.microsoft.com/office/drawing/2014/main" id="{0EF191E8-21E3-4575-A6D5-BED7514D167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33" name="Text Box 4">
          <a:extLst>
            <a:ext uri="{FF2B5EF4-FFF2-40B4-BE49-F238E27FC236}">
              <a16:creationId xmlns:a16="http://schemas.microsoft.com/office/drawing/2014/main" id="{02C323B1-370C-48CD-82D9-36616852FC6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34" name="Text Box 3">
          <a:extLst>
            <a:ext uri="{FF2B5EF4-FFF2-40B4-BE49-F238E27FC236}">
              <a16:creationId xmlns:a16="http://schemas.microsoft.com/office/drawing/2014/main" id="{E77C45DB-3FB2-485F-809F-F8B0DE459BB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35" name="Text Box 4">
          <a:extLst>
            <a:ext uri="{FF2B5EF4-FFF2-40B4-BE49-F238E27FC236}">
              <a16:creationId xmlns:a16="http://schemas.microsoft.com/office/drawing/2014/main" id="{718198EB-B961-429F-AFF8-2813A14D8D6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36" name="Text Box 3">
          <a:extLst>
            <a:ext uri="{FF2B5EF4-FFF2-40B4-BE49-F238E27FC236}">
              <a16:creationId xmlns:a16="http://schemas.microsoft.com/office/drawing/2014/main" id="{82B154C4-D5F2-44F6-89E5-B2819B99D65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37" name="Text Box 4">
          <a:extLst>
            <a:ext uri="{FF2B5EF4-FFF2-40B4-BE49-F238E27FC236}">
              <a16:creationId xmlns:a16="http://schemas.microsoft.com/office/drawing/2014/main" id="{14A0D943-EC96-4237-A7F7-4D889E77AB2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38" name="Text Box 3">
          <a:extLst>
            <a:ext uri="{FF2B5EF4-FFF2-40B4-BE49-F238E27FC236}">
              <a16:creationId xmlns:a16="http://schemas.microsoft.com/office/drawing/2014/main" id="{90438E71-8FB4-4894-BF6E-7D6F1D2D408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39" name="Text Box 4">
          <a:extLst>
            <a:ext uri="{FF2B5EF4-FFF2-40B4-BE49-F238E27FC236}">
              <a16:creationId xmlns:a16="http://schemas.microsoft.com/office/drawing/2014/main" id="{D5EBA1BB-23AE-4E23-8B2E-1F3BB50DD36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40" name="Text Box 3">
          <a:extLst>
            <a:ext uri="{FF2B5EF4-FFF2-40B4-BE49-F238E27FC236}">
              <a16:creationId xmlns:a16="http://schemas.microsoft.com/office/drawing/2014/main" id="{45DE62D9-FA81-41E0-9FE7-159D6A8DC643}"/>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41" name="Text Box 4">
          <a:extLst>
            <a:ext uri="{FF2B5EF4-FFF2-40B4-BE49-F238E27FC236}">
              <a16:creationId xmlns:a16="http://schemas.microsoft.com/office/drawing/2014/main" id="{ABFEADA8-891A-4AB0-BE34-F335864BEC2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42" name="Text Box 3">
          <a:extLst>
            <a:ext uri="{FF2B5EF4-FFF2-40B4-BE49-F238E27FC236}">
              <a16:creationId xmlns:a16="http://schemas.microsoft.com/office/drawing/2014/main" id="{CD201CF9-6952-4722-A06C-FDA65AE93CC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43" name="Text Box 4">
          <a:extLst>
            <a:ext uri="{FF2B5EF4-FFF2-40B4-BE49-F238E27FC236}">
              <a16:creationId xmlns:a16="http://schemas.microsoft.com/office/drawing/2014/main" id="{81A8A93F-05FB-4FBB-BBCC-553A0B4C683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44" name="Text Box 3">
          <a:extLst>
            <a:ext uri="{FF2B5EF4-FFF2-40B4-BE49-F238E27FC236}">
              <a16:creationId xmlns:a16="http://schemas.microsoft.com/office/drawing/2014/main" id="{B86A477E-EF72-440C-A6A5-D7DCD47FB20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45" name="Text Box 4">
          <a:extLst>
            <a:ext uri="{FF2B5EF4-FFF2-40B4-BE49-F238E27FC236}">
              <a16:creationId xmlns:a16="http://schemas.microsoft.com/office/drawing/2014/main" id="{AECDD4D8-177F-4B03-B108-7EABF96589D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46" name="Text Box 3">
          <a:extLst>
            <a:ext uri="{FF2B5EF4-FFF2-40B4-BE49-F238E27FC236}">
              <a16:creationId xmlns:a16="http://schemas.microsoft.com/office/drawing/2014/main" id="{468F4B20-21A9-45A9-9DC7-9AD57568EF1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47" name="Text Box 4">
          <a:extLst>
            <a:ext uri="{FF2B5EF4-FFF2-40B4-BE49-F238E27FC236}">
              <a16:creationId xmlns:a16="http://schemas.microsoft.com/office/drawing/2014/main" id="{7A4B761C-E306-47F0-AA43-6203823C60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48" name="Text Box 3">
          <a:extLst>
            <a:ext uri="{FF2B5EF4-FFF2-40B4-BE49-F238E27FC236}">
              <a16:creationId xmlns:a16="http://schemas.microsoft.com/office/drawing/2014/main" id="{4A92BD0F-66B0-4FB0-B2F7-B87918AFF1D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49" name="Text Box 4">
          <a:extLst>
            <a:ext uri="{FF2B5EF4-FFF2-40B4-BE49-F238E27FC236}">
              <a16:creationId xmlns:a16="http://schemas.microsoft.com/office/drawing/2014/main" id="{A704945B-CC9C-4C99-9310-394CCAD1C2F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50" name="Text Box 3">
          <a:extLst>
            <a:ext uri="{FF2B5EF4-FFF2-40B4-BE49-F238E27FC236}">
              <a16:creationId xmlns:a16="http://schemas.microsoft.com/office/drawing/2014/main" id="{AABD9B9E-A977-4313-978D-A40E11BB05F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51" name="Text Box 4">
          <a:extLst>
            <a:ext uri="{FF2B5EF4-FFF2-40B4-BE49-F238E27FC236}">
              <a16:creationId xmlns:a16="http://schemas.microsoft.com/office/drawing/2014/main" id="{BE459671-3A5C-4A94-974B-3BD7E5A37CF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2" name="Text Box 3">
          <a:extLst>
            <a:ext uri="{FF2B5EF4-FFF2-40B4-BE49-F238E27FC236}">
              <a16:creationId xmlns:a16="http://schemas.microsoft.com/office/drawing/2014/main" id="{FF793E45-3184-412A-B51B-6D5A86A51E3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53" name="Text Box 4">
          <a:extLst>
            <a:ext uri="{FF2B5EF4-FFF2-40B4-BE49-F238E27FC236}">
              <a16:creationId xmlns:a16="http://schemas.microsoft.com/office/drawing/2014/main" id="{9544D839-B957-4389-9CB6-8B4D99C3812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4" name="Text Box 3">
          <a:extLst>
            <a:ext uri="{FF2B5EF4-FFF2-40B4-BE49-F238E27FC236}">
              <a16:creationId xmlns:a16="http://schemas.microsoft.com/office/drawing/2014/main" id="{1A3291DB-6851-4B23-B663-D0CAB7D9A6C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55" name="Text Box 4">
          <a:extLst>
            <a:ext uri="{FF2B5EF4-FFF2-40B4-BE49-F238E27FC236}">
              <a16:creationId xmlns:a16="http://schemas.microsoft.com/office/drawing/2014/main" id="{0B6DD270-5DDA-45CF-A0D0-D032DA28C8B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6" name="Text Box 3">
          <a:extLst>
            <a:ext uri="{FF2B5EF4-FFF2-40B4-BE49-F238E27FC236}">
              <a16:creationId xmlns:a16="http://schemas.microsoft.com/office/drawing/2014/main" id="{C5DB017A-6F7A-4516-9F05-7D93CB6DBED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57" name="Text Box 4">
          <a:extLst>
            <a:ext uri="{FF2B5EF4-FFF2-40B4-BE49-F238E27FC236}">
              <a16:creationId xmlns:a16="http://schemas.microsoft.com/office/drawing/2014/main" id="{DB18A358-F9EC-4663-9059-9A5D24198C2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8" name="Text Box 3">
          <a:extLst>
            <a:ext uri="{FF2B5EF4-FFF2-40B4-BE49-F238E27FC236}">
              <a16:creationId xmlns:a16="http://schemas.microsoft.com/office/drawing/2014/main" id="{09147364-D371-42BE-AF7A-5D742F71E10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59" name="Text Box 4">
          <a:extLst>
            <a:ext uri="{FF2B5EF4-FFF2-40B4-BE49-F238E27FC236}">
              <a16:creationId xmlns:a16="http://schemas.microsoft.com/office/drawing/2014/main" id="{C578E29B-F294-4E4B-879A-7C1B5B5BB54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60" name="Text Box 3">
          <a:extLst>
            <a:ext uri="{FF2B5EF4-FFF2-40B4-BE49-F238E27FC236}">
              <a16:creationId xmlns:a16="http://schemas.microsoft.com/office/drawing/2014/main" id="{01B0861D-EC7B-4280-A3C7-720F4692DF4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61" name="Text Box 4">
          <a:extLst>
            <a:ext uri="{FF2B5EF4-FFF2-40B4-BE49-F238E27FC236}">
              <a16:creationId xmlns:a16="http://schemas.microsoft.com/office/drawing/2014/main" id="{A4CC1F46-9CB1-433F-B86E-D45A57C9316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462" name="Text Box 3">
          <a:extLst>
            <a:ext uri="{FF2B5EF4-FFF2-40B4-BE49-F238E27FC236}">
              <a16:creationId xmlns:a16="http://schemas.microsoft.com/office/drawing/2014/main" id="{B69D877C-9FA2-410A-BD65-E19F772492B6}"/>
            </a:ext>
          </a:extLst>
        </xdr:cNvPr>
        <xdr:cNvSpPr txBox="1">
          <a:spLocks noChangeArrowheads="1"/>
        </xdr:cNvSpPr>
      </xdr:nvSpPr>
      <xdr:spPr bwMode="auto">
        <a:xfrm>
          <a:off x="997820902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463" name="Text Box 3">
          <a:extLst>
            <a:ext uri="{FF2B5EF4-FFF2-40B4-BE49-F238E27FC236}">
              <a16:creationId xmlns:a16="http://schemas.microsoft.com/office/drawing/2014/main" id="{20D85D90-595D-4E39-B15E-A8417C8C8C75}"/>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464" name="Text Box 4">
          <a:extLst>
            <a:ext uri="{FF2B5EF4-FFF2-40B4-BE49-F238E27FC236}">
              <a16:creationId xmlns:a16="http://schemas.microsoft.com/office/drawing/2014/main" id="{4D378FED-2CE9-44BE-8D95-2EFF1867487D}"/>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65" name="Text Box 3">
          <a:extLst>
            <a:ext uri="{FF2B5EF4-FFF2-40B4-BE49-F238E27FC236}">
              <a16:creationId xmlns:a16="http://schemas.microsoft.com/office/drawing/2014/main" id="{9374BC0B-6720-4FE6-9DFC-A8F5AF5193F4}"/>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66" name="Text Box 4">
          <a:extLst>
            <a:ext uri="{FF2B5EF4-FFF2-40B4-BE49-F238E27FC236}">
              <a16:creationId xmlns:a16="http://schemas.microsoft.com/office/drawing/2014/main" id="{72D5E33C-D0C2-4805-B45C-0ECDD7A12418}"/>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67" name="Text Box 3">
          <a:extLst>
            <a:ext uri="{FF2B5EF4-FFF2-40B4-BE49-F238E27FC236}">
              <a16:creationId xmlns:a16="http://schemas.microsoft.com/office/drawing/2014/main" id="{1F118532-657C-43ED-ABB2-3BC444C5647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68" name="Text Box 4">
          <a:extLst>
            <a:ext uri="{FF2B5EF4-FFF2-40B4-BE49-F238E27FC236}">
              <a16:creationId xmlns:a16="http://schemas.microsoft.com/office/drawing/2014/main" id="{C35D6B74-524A-4C5F-B6E8-783FBB50E23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69" name="Text Box 3">
          <a:extLst>
            <a:ext uri="{FF2B5EF4-FFF2-40B4-BE49-F238E27FC236}">
              <a16:creationId xmlns:a16="http://schemas.microsoft.com/office/drawing/2014/main" id="{CB0FE4BE-223B-41B5-8B77-F6A0379CC2E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70" name="Text Box 4">
          <a:extLst>
            <a:ext uri="{FF2B5EF4-FFF2-40B4-BE49-F238E27FC236}">
              <a16:creationId xmlns:a16="http://schemas.microsoft.com/office/drawing/2014/main" id="{AD821B75-5563-4F7D-A1C1-C1C80D5D6A0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71" name="Text Box 3">
          <a:extLst>
            <a:ext uri="{FF2B5EF4-FFF2-40B4-BE49-F238E27FC236}">
              <a16:creationId xmlns:a16="http://schemas.microsoft.com/office/drawing/2014/main" id="{7ED869CD-0358-42B7-BFCD-B757E462265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72" name="Text Box 4">
          <a:extLst>
            <a:ext uri="{FF2B5EF4-FFF2-40B4-BE49-F238E27FC236}">
              <a16:creationId xmlns:a16="http://schemas.microsoft.com/office/drawing/2014/main" id="{5FB00D3A-320D-4784-85D5-B35F49F27C1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3" name="Text Box 3">
          <a:extLst>
            <a:ext uri="{FF2B5EF4-FFF2-40B4-BE49-F238E27FC236}">
              <a16:creationId xmlns:a16="http://schemas.microsoft.com/office/drawing/2014/main" id="{A4A5B0FD-8445-462D-BBC6-9DCA2CB10B7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74" name="Text Box 4">
          <a:extLst>
            <a:ext uri="{FF2B5EF4-FFF2-40B4-BE49-F238E27FC236}">
              <a16:creationId xmlns:a16="http://schemas.microsoft.com/office/drawing/2014/main" id="{6A4CAEB8-510D-4528-BA32-C58922931C7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5" name="Text Box 3">
          <a:extLst>
            <a:ext uri="{FF2B5EF4-FFF2-40B4-BE49-F238E27FC236}">
              <a16:creationId xmlns:a16="http://schemas.microsoft.com/office/drawing/2014/main" id="{7BDF4853-D0DD-4D3E-BCAD-063873EFF17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76" name="Text Box 4">
          <a:extLst>
            <a:ext uri="{FF2B5EF4-FFF2-40B4-BE49-F238E27FC236}">
              <a16:creationId xmlns:a16="http://schemas.microsoft.com/office/drawing/2014/main" id="{3C296538-B6E0-49C8-A0FA-6DA539098B0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77" name="Text Box 3">
          <a:extLst>
            <a:ext uri="{FF2B5EF4-FFF2-40B4-BE49-F238E27FC236}">
              <a16:creationId xmlns:a16="http://schemas.microsoft.com/office/drawing/2014/main" id="{329364A9-ABFA-481D-AC67-5947F410230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78" name="Text Box 4">
          <a:extLst>
            <a:ext uri="{FF2B5EF4-FFF2-40B4-BE49-F238E27FC236}">
              <a16:creationId xmlns:a16="http://schemas.microsoft.com/office/drawing/2014/main" id="{BD42CD44-6124-4AAF-85A8-9B9DA112D02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9" name="Text Box 3">
          <a:extLst>
            <a:ext uri="{FF2B5EF4-FFF2-40B4-BE49-F238E27FC236}">
              <a16:creationId xmlns:a16="http://schemas.microsoft.com/office/drawing/2014/main" id="{1D370FFD-565A-48CF-92D8-4EF6DF0EB7D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0" name="Text Box 4">
          <a:extLst>
            <a:ext uri="{FF2B5EF4-FFF2-40B4-BE49-F238E27FC236}">
              <a16:creationId xmlns:a16="http://schemas.microsoft.com/office/drawing/2014/main" id="{D2D62F86-FC81-4D67-A14B-10DB1D47434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81" name="Text Box 3">
          <a:extLst>
            <a:ext uri="{FF2B5EF4-FFF2-40B4-BE49-F238E27FC236}">
              <a16:creationId xmlns:a16="http://schemas.microsoft.com/office/drawing/2014/main" id="{07C0EC83-AC5A-4E15-9334-03EE1AFDC1C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2" name="Text Box 4">
          <a:extLst>
            <a:ext uri="{FF2B5EF4-FFF2-40B4-BE49-F238E27FC236}">
              <a16:creationId xmlns:a16="http://schemas.microsoft.com/office/drawing/2014/main" id="{FA037B51-B61D-4DEC-AEC0-9AFCB623C0A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83" name="Text Box 3">
          <a:extLst>
            <a:ext uri="{FF2B5EF4-FFF2-40B4-BE49-F238E27FC236}">
              <a16:creationId xmlns:a16="http://schemas.microsoft.com/office/drawing/2014/main" id="{BFEB79E1-442A-4AD2-ACE4-33DCCA64922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4" name="Text Box 4">
          <a:extLst>
            <a:ext uri="{FF2B5EF4-FFF2-40B4-BE49-F238E27FC236}">
              <a16:creationId xmlns:a16="http://schemas.microsoft.com/office/drawing/2014/main" id="{DED14385-A853-4A27-A019-325BB67B3E4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85" name="Text Box 3">
          <a:extLst>
            <a:ext uri="{FF2B5EF4-FFF2-40B4-BE49-F238E27FC236}">
              <a16:creationId xmlns:a16="http://schemas.microsoft.com/office/drawing/2014/main" id="{89CBF0DB-A666-4136-B336-70C8273A9CC6}"/>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86" name="Text Box 4">
          <a:extLst>
            <a:ext uri="{FF2B5EF4-FFF2-40B4-BE49-F238E27FC236}">
              <a16:creationId xmlns:a16="http://schemas.microsoft.com/office/drawing/2014/main" id="{E4C66A18-3D9E-493D-80CC-12B1289C453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87" name="Text Box 3">
          <a:extLst>
            <a:ext uri="{FF2B5EF4-FFF2-40B4-BE49-F238E27FC236}">
              <a16:creationId xmlns:a16="http://schemas.microsoft.com/office/drawing/2014/main" id="{DA7951E3-EDC2-4383-8490-13A6F238FC1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8" name="Text Box 4">
          <a:extLst>
            <a:ext uri="{FF2B5EF4-FFF2-40B4-BE49-F238E27FC236}">
              <a16:creationId xmlns:a16="http://schemas.microsoft.com/office/drawing/2014/main" id="{EB0B8208-7ED5-43CE-9EDA-A316F3923D4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89" name="Text Box 3">
          <a:extLst>
            <a:ext uri="{FF2B5EF4-FFF2-40B4-BE49-F238E27FC236}">
              <a16:creationId xmlns:a16="http://schemas.microsoft.com/office/drawing/2014/main" id="{D256DF43-4515-4192-86D2-16F10CD10DB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90" name="Text Box 4">
          <a:extLst>
            <a:ext uri="{FF2B5EF4-FFF2-40B4-BE49-F238E27FC236}">
              <a16:creationId xmlns:a16="http://schemas.microsoft.com/office/drawing/2014/main" id="{880CD5BA-DEAE-4A3A-9CBF-41952AE3311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91" name="Text Box 3">
          <a:extLst>
            <a:ext uri="{FF2B5EF4-FFF2-40B4-BE49-F238E27FC236}">
              <a16:creationId xmlns:a16="http://schemas.microsoft.com/office/drawing/2014/main" id="{9AEEBCAF-AF01-413A-89CD-53CAC65B617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92" name="Text Box 4">
          <a:extLst>
            <a:ext uri="{FF2B5EF4-FFF2-40B4-BE49-F238E27FC236}">
              <a16:creationId xmlns:a16="http://schemas.microsoft.com/office/drawing/2014/main" id="{557EC5B4-6603-42D8-9528-7ED038F55BE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93" name="Text Box 3">
          <a:extLst>
            <a:ext uri="{FF2B5EF4-FFF2-40B4-BE49-F238E27FC236}">
              <a16:creationId xmlns:a16="http://schemas.microsoft.com/office/drawing/2014/main" id="{4FAF66D4-143D-41D6-A265-F4059B7DAD0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94" name="Text Box 4">
          <a:extLst>
            <a:ext uri="{FF2B5EF4-FFF2-40B4-BE49-F238E27FC236}">
              <a16:creationId xmlns:a16="http://schemas.microsoft.com/office/drawing/2014/main" id="{F03249DA-EC5E-45FA-B27B-3253694ED8F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95" name="Text Box 3">
          <a:extLst>
            <a:ext uri="{FF2B5EF4-FFF2-40B4-BE49-F238E27FC236}">
              <a16:creationId xmlns:a16="http://schemas.microsoft.com/office/drawing/2014/main" id="{B58CCF5D-E89B-4AE1-B095-376C7BB208F5}"/>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96" name="Text Box 4">
          <a:extLst>
            <a:ext uri="{FF2B5EF4-FFF2-40B4-BE49-F238E27FC236}">
              <a16:creationId xmlns:a16="http://schemas.microsoft.com/office/drawing/2014/main" id="{E25BCE29-CA4C-421E-81DE-7F9F0EA4892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97" name="Text Box 3">
          <a:extLst>
            <a:ext uri="{FF2B5EF4-FFF2-40B4-BE49-F238E27FC236}">
              <a16:creationId xmlns:a16="http://schemas.microsoft.com/office/drawing/2014/main" id="{C0D19DE7-FE1D-4F9B-8216-C2B2587DAE5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98" name="Text Box 4">
          <a:extLst>
            <a:ext uri="{FF2B5EF4-FFF2-40B4-BE49-F238E27FC236}">
              <a16:creationId xmlns:a16="http://schemas.microsoft.com/office/drawing/2014/main" id="{8F562519-9D03-46F5-9349-75D6F39739D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99" name="Text Box 3">
          <a:extLst>
            <a:ext uri="{FF2B5EF4-FFF2-40B4-BE49-F238E27FC236}">
              <a16:creationId xmlns:a16="http://schemas.microsoft.com/office/drawing/2014/main" id="{1DFEF834-BE31-49C5-BB72-6653E1ED7D4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00" name="Text Box 4">
          <a:extLst>
            <a:ext uri="{FF2B5EF4-FFF2-40B4-BE49-F238E27FC236}">
              <a16:creationId xmlns:a16="http://schemas.microsoft.com/office/drawing/2014/main" id="{1AA895EB-A6C1-450C-9787-FDBE07B5EA9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01" name="Text Box 3">
          <a:extLst>
            <a:ext uri="{FF2B5EF4-FFF2-40B4-BE49-F238E27FC236}">
              <a16:creationId xmlns:a16="http://schemas.microsoft.com/office/drawing/2014/main" id="{F602E3B6-0F2D-4AF1-A985-F9EBCB077A2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02" name="Text Box 4">
          <a:extLst>
            <a:ext uri="{FF2B5EF4-FFF2-40B4-BE49-F238E27FC236}">
              <a16:creationId xmlns:a16="http://schemas.microsoft.com/office/drawing/2014/main" id="{BA5436FE-9BF5-4644-8DFA-B2ACD85E7A7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03" name="Text Box 3">
          <a:extLst>
            <a:ext uri="{FF2B5EF4-FFF2-40B4-BE49-F238E27FC236}">
              <a16:creationId xmlns:a16="http://schemas.microsoft.com/office/drawing/2014/main" id="{17E5C9C3-93DC-43CB-940F-D34285BF457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04" name="Text Box 4">
          <a:extLst>
            <a:ext uri="{FF2B5EF4-FFF2-40B4-BE49-F238E27FC236}">
              <a16:creationId xmlns:a16="http://schemas.microsoft.com/office/drawing/2014/main" id="{8499754A-622A-4827-BA70-4DDED0E62BB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05" name="Text Box 3">
          <a:extLst>
            <a:ext uri="{FF2B5EF4-FFF2-40B4-BE49-F238E27FC236}">
              <a16:creationId xmlns:a16="http://schemas.microsoft.com/office/drawing/2014/main" id="{DD4EFDC9-04F0-4992-BAF7-968352C76B8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06" name="Text Box 4">
          <a:extLst>
            <a:ext uri="{FF2B5EF4-FFF2-40B4-BE49-F238E27FC236}">
              <a16:creationId xmlns:a16="http://schemas.microsoft.com/office/drawing/2014/main" id="{61D7F0CB-A739-4914-AABC-FA78318864D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07" name="Text Box 3">
          <a:extLst>
            <a:ext uri="{FF2B5EF4-FFF2-40B4-BE49-F238E27FC236}">
              <a16:creationId xmlns:a16="http://schemas.microsoft.com/office/drawing/2014/main" id="{305AC229-EE2A-4895-86EA-75C85F8BAD9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08" name="Text Box 4">
          <a:extLst>
            <a:ext uri="{FF2B5EF4-FFF2-40B4-BE49-F238E27FC236}">
              <a16:creationId xmlns:a16="http://schemas.microsoft.com/office/drawing/2014/main" id="{D8790D0C-CCD6-401E-A857-5839C799BA5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09" name="Text Box 3">
          <a:extLst>
            <a:ext uri="{FF2B5EF4-FFF2-40B4-BE49-F238E27FC236}">
              <a16:creationId xmlns:a16="http://schemas.microsoft.com/office/drawing/2014/main" id="{2AE866CB-CE5D-47BA-A088-61800CB3B54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10" name="Text Box 4">
          <a:extLst>
            <a:ext uri="{FF2B5EF4-FFF2-40B4-BE49-F238E27FC236}">
              <a16:creationId xmlns:a16="http://schemas.microsoft.com/office/drawing/2014/main" id="{293BE6CB-9CCC-41FE-B254-A82B2F96870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11" name="Text Box 3">
          <a:extLst>
            <a:ext uri="{FF2B5EF4-FFF2-40B4-BE49-F238E27FC236}">
              <a16:creationId xmlns:a16="http://schemas.microsoft.com/office/drawing/2014/main" id="{6FD866E3-96BA-4A0F-9DCB-46BE98BCBE4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12" name="Text Box 4">
          <a:extLst>
            <a:ext uri="{FF2B5EF4-FFF2-40B4-BE49-F238E27FC236}">
              <a16:creationId xmlns:a16="http://schemas.microsoft.com/office/drawing/2014/main" id="{17199AF8-E4EC-410C-AB20-2E15D4F23FE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13" name="Text Box 3">
          <a:extLst>
            <a:ext uri="{FF2B5EF4-FFF2-40B4-BE49-F238E27FC236}">
              <a16:creationId xmlns:a16="http://schemas.microsoft.com/office/drawing/2014/main" id="{5B1EE45A-BA97-4560-A8B6-FC865B31D79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14" name="Text Box 4">
          <a:extLst>
            <a:ext uri="{FF2B5EF4-FFF2-40B4-BE49-F238E27FC236}">
              <a16:creationId xmlns:a16="http://schemas.microsoft.com/office/drawing/2014/main" id="{84071378-22CD-4F88-83F9-C023D1773E9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15" name="Text Box 3">
          <a:extLst>
            <a:ext uri="{FF2B5EF4-FFF2-40B4-BE49-F238E27FC236}">
              <a16:creationId xmlns:a16="http://schemas.microsoft.com/office/drawing/2014/main" id="{F9F411EC-E8CC-4DCB-BA75-ECA1FD8FB64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16" name="Text Box 4">
          <a:extLst>
            <a:ext uri="{FF2B5EF4-FFF2-40B4-BE49-F238E27FC236}">
              <a16:creationId xmlns:a16="http://schemas.microsoft.com/office/drawing/2014/main" id="{28578213-0A51-4406-8217-BB707DEDFEE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17" name="Text Box 3">
          <a:extLst>
            <a:ext uri="{FF2B5EF4-FFF2-40B4-BE49-F238E27FC236}">
              <a16:creationId xmlns:a16="http://schemas.microsoft.com/office/drawing/2014/main" id="{B4C4831D-0652-4C93-9E1F-5869799B1AD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18" name="Text Box 4">
          <a:extLst>
            <a:ext uri="{FF2B5EF4-FFF2-40B4-BE49-F238E27FC236}">
              <a16:creationId xmlns:a16="http://schemas.microsoft.com/office/drawing/2014/main" id="{D0C06309-1FD0-4603-BCF4-965B6C8AFB9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19" name="Text Box 3">
          <a:extLst>
            <a:ext uri="{FF2B5EF4-FFF2-40B4-BE49-F238E27FC236}">
              <a16:creationId xmlns:a16="http://schemas.microsoft.com/office/drawing/2014/main" id="{78BBA522-12C9-4C79-AB8F-E2D0EF05A1D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20" name="Text Box 4">
          <a:extLst>
            <a:ext uri="{FF2B5EF4-FFF2-40B4-BE49-F238E27FC236}">
              <a16:creationId xmlns:a16="http://schemas.microsoft.com/office/drawing/2014/main" id="{BAFFE29F-F5B8-4446-AC65-720406DC73F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521" name="Text Box 3">
          <a:extLst>
            <a:ext uri="{FF2B5EF4-FFF2-40B4-BE49-F238E27FC236}">
              <a16:creationId xmlns:a16="http://schemas.microsoft.com/office/drawing/2014/main" id="{0ADA7424-9D00-4B50-92AB-BC1D3EFD83F7}"/>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522" name="Text Box 3">
          <a:extLst>
            <a:ext uri="{FF2B5EF4-FFF2-40B4-BE49-F238E27FC236}">
              <a16:creationId xmlns:a16="http://schemas.microsoft.com/office/drawing/2014/main" id="{316FB0AE-A6DB-4559-9B8C-4E4F90C3EEB3}"/>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523" name="Text Box 4">
          <a:extLst>
            <a:ext uri="{FF2B5EF4-FFF2-40B4-BE49-F238E27FC236}">
              <a16:creationId xmlns:a16="http://schemas.microsoft.com/office/drawing/2014/main" id="{DFD64052-619D-4C0C-908B-CADCC2911D2A}"/>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24" name="Text Box 3">
          <a:extLst>
            <a:ext uri="{FF2B5EF4-FFF2-40B4-BE49-F238E27FC236}">
              <a16:creationId xmlns:a16="http://schemas.microsoft.com/office/drawing/2014/main" id="{6B44C6B5-8C08-4A8B-B834-47CB6368960D}"/>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25" name="Text Box 4">
          <a:extLst>
            <a:ext uri="{FF2B5EF4-FFF2-40B4-BE49-F238E27FC236}">
              <a16:creationId xmlns:a16="http://schemas.microsoft.com/office/drawing/2014/main" id="{DBE6A1FB-C402-4CA5-BBB4-7260BD089EA7}"/>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26" name="Text Box 3">
          <a:extLst>
            <a:ext uri="{FF2B5EF4-FFF2-40B4-BE49-F238E27FC236}">
              <a16:creationId xmlns:a16="http://schemas.microsoft.com/office/drawing/2014/main" id="{25CF0136-54B6-4E85-94C7-7245F9B1FD3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27" name="Text Box 4">
          <a:extLst>
            <a:ext uri="{FF2B5EF4-FFF2-40B4-BE49-F238E27FC236}">
              <a16:creationId xmlns:a16="http://schemas.microsoft.com/office/drawing/2014/main" id="{C1FCD43B-3110-4B0A-9D9D-4BE486A0B92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28" name="Text Box 3">
          <a:extLst>
            <a:ext uri="{FF2B5EF4-FFF2-40B4-BE49-F238E27FC236}">
              <a16:creationId xmlns:a16="http://schemas.microsoft.com/office/drawing/2014/main" id="{74FDB5C4-308F-4F06-9456-60836B23992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29" name="Text Box 4">
          <a:extLst>
            <a:ext uri="{FF2B5EF4-FFF2-40B4-BE49-F238E27FC236}">
              <a16:creationId xmlns:a16="http://schemas.microsoft.com/office/drawing/2014/main" id="{C7EC9C8F-F469-4ED4-A603-BFF154F86B1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30" name="Text Box 3">
          <a:extLst>
            <a:ext uri="{FF2B5EF4-FFF2-40B4-BE49-F238E27FC236}">
              <a16:creationId xmlns:a16="http://schemas.microsoft.com/office/drawing/2014/main" id="{0D3A873F-1B4A-41FC-8A63-CA6278286A24}"/>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31" name="Text Box 4">
          <a:extLst>
            <a:ext uri="{FF2B5EF4-FFF2-40B4-BE49-F238E27FC236}">
              <a16:creationId xmlns:a16="http://schemas.microsoft.com/office/drawing/2014/main" id="{07837E08-B360-4934-8852-75F788FB8037}"/>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32" name="Text Box 3">
          <a:extLst>
            <a:ext uri="{FF2B5EF4-FFF2-40B4-BE49-F238E27FC236}">
              <a16:creationId xmlns:a16="http://schemas.microsoft.com/office/drawing/2014/main" id="{72D431BE-E65A-46F5-A3D7-5A5DE2110A1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33" name="Text Box 4">
          <a:extLst>
            <a:ext uri="{FF2B5EF4-FFF2-40B4-BE49-F238E27FC236}">
              <a16:creationId xmlns:a16="http://schemas.microsoft.com/office/drawing/2014/main" id="{DCF2BE6D-96D1-4744-B8C4-2C6C5D6105A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34" name="Text Box 3">
          <a:extLst>
            <a:ext uri="{FF2B5EF4-FFF2-40B4-BE49-F238E27FC236}">
              <a16:creationId xmlns:a16="http://schemas.microsoft.com/office/drawing/2014/main" id="{093B03AB-1C57-40C8-916E-66802CEB5B5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35" name="Text Box 4">
          <a:extLst>
            <a:ext uri="{FF2B5EF4-FFF2-40B4-BE49-F238E27FC236}">
              <a16:creationId xmlns:a16="http://schemas.microsoft.com/office/drawing/2014/main" id="{5F6BDAA1-3972-4092-8E74-2C6BB332D4A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36" name="Text Box 3">
          <a:extLst>
            <a:ext uri="{FF2B5EF4-FFF2-40B4-BE49-F238E27FC236}">
              <a16:creationId xmlns:a16="http://schemas.microsoft.com/office/drawing/2014/main" id="{ACA5A640-0EA7-4C4A-AD78-3C632064F604}"/>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37" name="Text Box 4">
          <a:extLst>
            <a:ext uri="{FF2B5EF4-FFF2-40B4-BE49-F238E27FC236}">
              <a16:creationId xmlns:a16="http://schemas.microsoft.com/office/drawing/2014/main" id="{4EEDFFF5-F827-4712-A63E-86875DBBDB26}"/>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38" name="Text Box 3">
          <a:extLst>
            <a:ext uri="{FF2B5EF4-FFF2-40B4-BE49-F238E27FC236}">
              <a16:creationId xmlns:a16="http://schemas.microsoft.com/office/drawing/2014/main" id="{8ACE518F-1E8C-4AFA-AE2F-E3B3138C724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39" name="Text Box 4">
          <a:extLst>
            <a:ext uri="{FF2B5EF4-FFF2-40B4-BE49-F238E27FC236}">
              <a16:creationId xmlns:a16="http://schemas.microsoft.com/office/drawing/2014/main" id="{0D75BC42-E454-4D58-ACCE-69008D41F10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40" name="Text Box 3">
          <a:extLst>
            <a:ext uri="{FF2B5EF4-FFF2-40B4-BE49-F238E27FC236}">
              <a16:creationId xmlns:a16="http://schemas.microsoft.com/office/drawing/2014/main" id="{B1C530EF-9714-4659-937C-E9D62BC6AE3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41" name="Text Box 4">
          <a:extLst>
            <a:ext uri="{FF2B5EF4-FFF2-40B4-BE49-F238E27FC236}">
              <a16:creationId xmlns:a16="http://schemas.microsoft.com/office/drawing/2014/main" id="{50C6CFF0-CDAF-4F17-A8CE-2A99833FA76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42" name="Text Box 3">
          <a:extLst>
            <a:ext uri="{FF2B5EF4-FFF2-40B4-BE49-F238E27FC236}">
              <a16:creationId xmlns:a16="http://schemas.microsoft.com/office/drawing/2014/main" id="{F962B534-9F8D-4387-B598-883A2C5888C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43" name="Text Box 4">
          <a:extLst>
            <a:ext uri="{FF2B5EF4-FFF2-40B4-BE49-F238E27FC236}">
              <a16:creationId xmlns:a16="http://schemas.microsoft.com/office/drawing/2014/main" id="{C3921E72-D97F-4522-8C18-BFC59B3B9F9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44" name="Text Box 3">
          <a:extLst>
            <a:ext uri="{FF2B5EF4-FFF2-40B4-BE49-F238E27FC236}">
              <a16:creationId xmlns:a16="http://schemas.microsoft.com/office/drawing/2014/main" id="{109A84D7-114D-4EF5-AC12-533257CA1D5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45" name="Text Box 4">
          <a:extLst>
            <a:ext uri="{FF2B5EF4-FFF2-40B4-BE49-F238E27FC236}">
              <a16:creationId xmlns:a16="http://schemas.microsoft.com/office/drawing/2014/main" id="{FD6ADCE8-00B6-4AD1-8172-A5EAE53AF480}"/>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46" name="Text Box 3">
          <a:extLst>
            <a:ext uri="{FF2B5EF4-FFF2-40B4-BE49-F238E27FC236}">
              <a16:creationId xmlns:a16="http://schemas.microsoft.com/office/drawing/2014/main" id="{F7A9BCAF-128E-4604-BBD0-23654E9F408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47" name="Text Box 4">
          <a:extLst>
            <a:ext uri="{FF2B5EF4-FFF2-40B4-BE49-F238E27FC236}">
              <a16:creationId xmlns:a16="http://schemas.microsoft.com/office/drawing/2014/main" id="{CB431514-7FD8-4D11-ACF7-FA88582D151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48" name="Text Box 3">
          <a:extLst>
            <a:ext uri="{FF2B5EF4-FFF2-40B4-BE49-F238E27FC236}">
              <a16:creationId xmlns:a16="http://schemas.microsoft.com/office/drawing/2014/main" id="{D3459EBE-D260-436E-808C-67CDF2A7067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49" name="Text Box 4">
          <a:extLst>
            <a:ext uri="{FF2B5EF4-FFF2-40B4-BE49-F238E27FC236}">
              <a16:creationId xmlns:a16="http://schemas.microsoft.com/office/drawing/2014/main" id="{A0882BB1-CEB7-46C6-9BF6-87CA45EDE82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0" name="Text Box 3">
          <a:extLst>
            <a:ext uri="{FF2B5EF4-FFF2-40B4-BE49-F238E27FC236}">
              <a16:creationId xmlns:a16="http://schemas.microsoft.com/office/drawing/2014/main" id="{5AC923F9-F26C-4115-941B-A952EBDE5A8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51" name="Text Box 4">
          <a:extLst>
            <a:ext uri="{FF2B5EF4-FFF2-40B4-BE49-F238E27FC236}">
              <a16:creationId xmlns:a16="http://schemas.microsoft.com/office/drawing/2014/main" id="{79CCBE65-E08F-432B-A219-98B415628C0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2" name="Text Box 3">
          <a:extLst>
            <a:ext uri="{FF2B5EF4-FFF2-40B4-BE49-F238E27FC236}">
              <a16:creationId xmlns:a16="http://schemas.microsoft.com/office/drawing/2014/main" id="{8503615F-B507-4288-8B2F-91F14DCF29F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53" name="Text Box 4">
          <a:extLst>
            <a:ext uri="{FF2B5EF4-FFF2-40B4-BE49-F238E27FC236}">
              <a16:creationId xmlns:a16="http://schemas.microsoft.com/office/drawing/2014/main" id="{5D803587-3837-4D6D-9332-D2B044F7851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54" name="Text Box 3">
          <a:extLst>
            <a:ext uri="{FF2B5EF4-FFF2-40B4-BE49-F238E27FC236}">
              <a16:creationId xmlns:a16="http://schemas.microsoft.com/office/drawing/2014/main" id="{D798FE5C-9BA1-45FE-A7B7-9F94660E09E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55" name="Text Box 4">
          <a:extLst>
            <a:ext uri="{FF2B5EF4-FFF2-40B4-BE49-F238E27FC236}">
              <a16:creationId xmlns:a16="http://schemas.microsoft.com/office/drawing/2014/main" id="{C181C439-7BBB-48D1-B258-A8AD664BD6FB}"/>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6" name="Text Box 3">
          <a:extLst>
            <a:ext uri="{FF2B5EF4-FFF2-40B4-BE49-F238E27FC236}">
              <a16:creationId xmlns:a16="http://schemas.microsoft.com/office/drawing/2014/main" id="{5FD01885-7D06-4734-AA68-B7318AE8F2F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57" name="Text Box 4">
          <a:extLst>
            <a:ext uri="{FF2B5EF4-FFF2-40B4-BE49-F238E27FC236}">
              <a16:creationId xmlns:a16="http://schemas.microsoft.com/office/drawing/2014/main" id="{DA5D705C-4091-46A3-B8A3-FC2D8EDE890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8" name="Text Box 3">
          <a:extLst>
            <a:ext uri="{FF2B5EF4-FFF2-40B4-BE49-F238E27FC236}">
              <a16:creationId xmlns:a16="http://schemas.microsoft.com/office/drawing/2014/main" id="{69A59F30-39F8-49BB-9FA7-92DCD2CC0BB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59" name="Text Box 4">
          <a:extLst>
            <a:ext uri="{FF2B5EF4-FFF2-40B4-BE49-F238E27FC236}">
              <a16:creationId xmlns:a16="http://schemas.microsoft.com/office/drawing/2014/main" id="{EE9BA6E1-8743-4AF5-BD83-0127C0A074A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60" name="Text Box 3">
          <a:extLst>
            <a:ext uri="{FF2B5EF4-FFF2-40B4-BE49-F238E27FC236}">
              <a16:creationId xmlns:a16="http://schemas.microsoft.com/office/drawing/2014/main" id="{372AE578-3F71-4C61-BB76-B093518BDDB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1" name="Text Box 4">
          <a:extLst>
            <a:ext uri="{FF2B5EF4-FFF2-40B4-BE49-F238E27FC236}">
              <a16:creationId xmlns:a16="http://schemas.microsoft.com/office/drawing/2014/main" id="{5AFBD97C-EF1F-49B3-88E2-954F23FECA0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62" name="Text Box 3">
          <a:extLst>
            <a:ext uri="{FF2B5EF4-FFF2-40B4-BE49-F238E27FC236}">
              <a16:creationId xmlns:a16="http://schemas.microsoft.com/office/drawing/2014/main" id="{8AF56A0E-8E58-4781-93DA-A6D260ECB3E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3" name="Text Box 4">
          <a:extLst>
            <a:ext uri="{FF2B5EF4-FFF2-40B4-BE49-F238E27FC236}">
              <a16:creationId xmlns:a16="http://schemas.microsoft.com/office/drawing/2014/main" id="{79C88B9E-90D5-437C-9660-B1825F8C5EF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64" name="Text Box 3">
          <a:extLst>
            <a:ext uri="{FF2B5EF4-FFF2-40B4-BE49-F238E27FC236}">
              <a16:creationId xmlns:a16="http://schemas.microsoft.com/office/drawing/2014/main" id="{4CE02C96-F137-4284-8D27-EE1498FB01C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5" name="Text Box 4">
          <a:extLst>
            <a:ext uri="{FF2B5EF4-FFF2-40B4-BE49-F238E27FC236}">
              <a16:creationId xmlns:a16="http://schemas.microsoft.com/office/drawing/2014/main" id="{84B3940E-D1A2-4305-BAFA-4B8F090EBCC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66" name="Text Box 3">
          <a:extLst>
            <a:ext uri="{FF2B5EF4-FFF2-40B4-BE49-F238E27FC236}">
              <a16:creationId xmlns:a16="http://schemas.microsoft.com/office/drawing/2014/main" id="{26D9DB4A-5EAE-4C2E-8C86-D55C974C1481}"/>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67" name="Text Box 4">
          <a:extLst>
            <a:ext uri="{FF2B5EF4-FFF2-40B4-BE49-F238E27FC236}">
              <a16:creationId xmlns:a16="http://schemas.microsoft.com/office/drawing/2014/main" id="{0E7197AA-8BB8-4DAC-9467-407A4D12C5D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68" name="Text Box 3">
          <a:extLst>
            <a:ext uri="{FF2B5EF4-FFF2-40B4-BE49-F238E27FC236}">
              <a16:creationId xmlns:a16="http://schemas.microsoft.com/office/drawing/2014/main" id="{5CDB0044-D023-4601-A235-A5B1801761B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9" name="Text Box 4">
          <a:extLst>
            <a:ext uri="{FF2B5EF4-FFF2-40B4-BE49-F238E27FC236}">
              <a16:creationId xmlns:a16="http://schemas.microsoft.com/office/drawing/2014/main" id="{3BDF9A0D-1778-4AAC-BDE4-97D20B20A0D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70" name="Text Box 3">
          <a:extLst>
            <a:ext uri="{FF2B5EF4-FFF2-40B4-BE49-F238E27FC236}">
              <a16:creationId xmlns:a16="http://schemas.microsoft.com/office/drawing/2014/main" id="{3BB3DFE5-663A-4CAE-ADC5-A62DB2CE6A8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71" name="Text Box 4">
          <a:extLst>
            <a:ext uri="{FF2B5EF4-FFF2-40B4-BE49-F238E27FC236}">
              <a16:creationId xmlns:a16="http://schemas.microsoft.com/office/drawing/2014/main" id="{113C60D3-1A62-420C-8A6B-D4A03C19D21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72" name="Text Box 3">
          <a:extLst>
            <a:ext uri="{FF2B5EF4-FFF2-40B4-BE49-F238E27FC236}">
              <a16:creationId xmlns:a16="http://schemas.microsoft.com/office/drawing/2014/main" id="{B6ED7651-73BD-4D7F-818B-BD3C00E979F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73" name="Text Box 4">
          <a:extLst>
            <a:ext uri="{FF2B5EF4-FFF2-40B4-BE49-F238E27FC236}">
              <a16:creationId xmlns:a16="http://schemas.microsoft.com/office/drawing/2014/main" id="{9F1A0E46-8C7D-44B5-82DA-22FA6EF1F12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74" name="Text Box 3">
          <a:extLst>
            <a:ext uri="{FF2B5EF4-FFF2-40B4-BE49-F238E27FC236}">
              <a16:creationId xmlns:a16="http://schemas.microsoft.com/office/drawing/2014/main" id="{E094B8D9-41D3-4EAB-A2A7-AFD2DBDEEAC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75" name="Text Box 4">
          <a:extLst>
            <a:ext uri="{FF2B5EF4-FFF2-40B4-BE49-F238E27FC236}">
              <a16:creationId xmlns:a16="http://schemas.microsoft.com/office/drawing/2014/main" id="{FE2FD7E5-119B-49ED-A345-571E6671D88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76" name="Text Box 3">
          <a:extLst>
            <a:ext uri="{FF2B5EF4-FFF2-40B4-BE49-F238E27FC236}">
              <a16:creationId xmlns:a16="http://schemas.microsoft.com/office/drawing/2014/main" id="{1E42FD44-6FB9-4330-B7F7-7957070254B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77" name="Text Box 4">
          <a:extLst>
            <a:ext uri="{FF2B5EF4-FFF2-40B4-BE49-F238E27FC236}">
              <a16:creationId xmlns:a16="http://schemas.microsoft.com/office/drawing/2014/main" id="{EC300D3B-D9F3-446A-8498-776EEA879C5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78" name="Text Box 3">
          <a:extLst>
            <a:ext uri="{FF2B5EF4-FFF2-40B4-BE49-F238E27FC236}">
              <a16:creationId xmlns:a16="http://schemas.microsoft.com/office/drawing/2014/main" id="{352B4196-BA14-477E-AA7A-E8BC360FF97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79" name="Text Box 4">
          <a:extLst>
            <a:ext uri="{FF2B5EF4-FFF2-40B4-BE49-F238E27FC236}">
              <a16:creationId xmlns:a16="http://schemas.microsoft.com/office/drawing/2014/main" id="{F21DF14E-7118-4B5D-BD74-3C6EBCBDEDC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580" name="Text Box 3">
          <a:extLst>
            <a:ext uri="{FF2B5EF4-FFF2-40B4-BE49-F238E27FC236}">
              <a16:creationId xmlns:a16="http://schemas.microsoft.com/office/drawing/2014/main" id="{543A8ADB-3370-4F57-9926-3C9685B90706}"/>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81" name="Text Box 3">
          <a:extLst>
            <a:ext uri="{FF2B5EF4-FFF2-40B4-BE49-F238E27FC236}">
              <a16:creationId xmlns:a16="http://schemas.microsoft.com/office/drawing/2014/main" id="{EBC51906-0B71-451C-B9EF-6D03E578F2D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82" name="Text Box 4">
          <a:extLst>
            <a:ext uri="{FF2B5EF4-FFF2-40B4-BE49-F238E27FC236}">
              <a16:creationId xmlns:a16="http://schemas.microsoft.com/office/drawing/2014/main" id="{3F2972F2-5194-488A-9721-11453163D7B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83" name="Text Box 3">
          <a:extLst>
            <a:ext uri="{FF2B5EF4-FFF2-40B4-BE49-F238E27FC236}">
              <a16:creationId xmlns:a16="http://schemas.microsoft.com/office/drawing/2014/main" id="{5CB4ADBB-DEE1-4F7A-A7B5-FD8B4829AEF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84" name="Text Box 4">
          <a:extLst>
            <a:ext uri="{FF2B5EF4-FFF2-40B4-BE49-F238E27FC236}">
              <a16:creationId xmlns:a16="http://schemas.microsoft.com/office/drawing/2014/main" id="{2AC80185-F9E3-432E-87D9-1B41BF14360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85" name="Text Box 3">
          <a:extLst>
            <a:ext uri="{FF2B5EF4-FFF2-40B4-BE49-F238E27FC236}">
              <a16:creationId xmlns:a16="http://schemas.microsoft.com/office/drawing/2014/main" id="{1FE51B55-B5E4-4371-A42A-447CE2B152F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86" name="Text Box 4">
          <a:extLst>
            <a:ext uri="{FF2B5EF4-FFF2-40B4-BE49-F238E27FC236}">
              <a16:creationId xmlns:a16="http://schemas.microsoft.com/office/drawing/2014/main" id="{3D1F944E-8073-46EC-AB6F-5715556557F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87" name="Text Box 3">
          <a:extLst>
            <a:ext uri="{FF2B5EF4-FFF2-40B4-BE49-F238E27FC236}">
              <a16:creationId xmlns:a16="http://schemas.microsoft.com/office/drawing/2014/main" id="{A25F93C2-D9ED-4D1C-B64D-CEA2B32A21F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88" name="Text Box 4">
          <a:extLst>
            <a:ext uri="{FF2B5EF4-FFF2-40B4-BE49-F238E27FC236}">
              <a16:creationId xmlns:a16="http://schemas.microsoft.com/office/drawing/2014/main" id="{CE40D4F9-4D1E-4EC8-B969-C1A5346DC2E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89" name="Text Box 3">
          <a:extLst>
            <a:ext uri="{FF2B5EF4-FFF2-40B4-BE49-F238E27FC236}">
              <a16:creationId xmlns:a16="http://schemas.microsoft.com/office/drawing/2014/main" id="{C53D50A1-A853-4ED5-8891-E15EF1AEBF3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90" name="Text Box 4">
          <a:extLst>
            <a:ext uri="{FF2B5EF4-FFF2-40B4-BE49-F238E27FC236}">
              <a16:creationId xmlns:a16="http://schemas.microsoft.com/office/drawing/2014/main" id="{AFB546E5-C1EF-475B-AE0F-387494A7D2D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1" name="Text Box 3">
          <a:extLst>
            <a:ext uri="{FF2B5EF4-FFF2-40B4-BE49-F238E27FC236}">
              <a16:creationId xmlns:a16="http://schemas.microsoft.com/office/drawing/2014/main" id="{1DE8D30F-25DC-4A00-AEA7-82545E5299D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92" name="Text Box 4">
          <a:extLst>
            <a:ext uri="{FF2B5EF4-FFF2-40B4-BE49-F238E27FC236}">
              <a16:creationId xmlns:a16="http://schemas.microsoft.com/office/drawing/2014/main" id="{05EEBF46-B341-4E5D-81A0-02DA214B75E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3" name="Text Box 3">
          <a:extLst>
            <a:ext uri="{FF2B5EF4-FFF2-40B4-BE49-F238E27FC236}">
              <a16:creationId xmlns:a16="http://schemas.microsoft.com/office/drawing/2014/main" id="{D169B80E-F915-4823-A6ED-076635F9FE4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94" name="Text Box 4">
          <a:extLst>
            <a:ext uri="{FF2B5EF4-FFF2-40B4-BE49-F238E27FC236}">
              <a16:creationId xmlns:a16="http://schemas.microsoft.com/office/drawing/2014/main" id="{0209059D-ACB8-4B67-B8C0-5C01383F985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5" name="Text Box 3">
          <a:extLst>
            <a:ext uri="{FF2B5EF4-FFF2-40B4-BE49-F238E27FC236}">
              <a16:creationId xmlns:a16="http://schemas.microsoft.com/office/drawing/2014/main" id="{BCA27C30-B816-44FF-AF75-416B8074601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96" name="Text Box 4">
          <a:extLst>
            <a:ext uri="{FF2B5EF4-FFF2-40B4-BE49-F238E27FC236}">
              <a16:creationId xmlns:a16="http://schemas.microsoft.com/office/drawing/2014/main" id="{EA1FB688-0AB8-4DFA-A155-132C99B23A5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97" name="Text Box 3">
          <a:extLst>
            <a:ext uri="{FF2B5EF4-FFF2-40B4-BE49-F238E27FC236}">
              <a16:creationId xmlns:a16="http://schemas.microsoft.com/office/drawing/2014/main" id="{B8D7C4E3-FAD0-443A-97B1-1CD6D556D87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598" name="Text Box 3">
          <a:extLst>
            <a:ext uri="{FF2B5EF4-FFF2-40B4-BE49-F238E27FC236}">
              <a16:creationId xmlns:a16="http://schemas.microsoft.com/office/drawing/2014/main" id="{E4C0D28B-F089-423B-A07E-3B572BB0F83D}"/>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599" name="Text Box 4">
          <a:extLst>
            <a:ext uri="{FF2B5EF4-FFF2-40B4-BE49-F238E27FC236}">
              <a16:creationId xmlns:a16="http://schemas.microsoft.com/office/drawing/2014/main" id="{8080E352-C69C-4297-AF7B-DDB5AEFA6FCB}"/>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00" name="Text Box 3">
          <a:extLst>
            <a:ext uri="{FF2B5EF4-FFF2-40B4-BE49-F238E27FC236}">
              <a16:creationId xmlns:a16="http://schemas.microsoft.com/office/drawing/2014/main" id="{AF8CE535-677B-4479-A220-3B985BD0B3BE}"/>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01" name="Text Box 4">
          <a:extLst>
            <a:ext uri="{FF2B5EF4-FFF2-40B4-BE49-F238E27FC236}">
              <a16:creationId xmlns:a16="http://schemas.microsoft.com/office/drawing/2014/main" id="{8B207B9A-8524-4C1D-ABBB-CC4F862C3DEB}"/>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02" name="Text Box 3">
          <a:extLst>
            <a:ext uri="{FF2B5EF4-FFF2-40B4-BE49-F238E27FC236}">
              <a16:creationId xmlns:a16="http://schemas.microsoft.com/office/drawing/2014/main" id="{49D42155-DDB6-46AC-B122-0AA34C70AE2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03" name="Text Box 4">
          <a:extLst>
            <a:ext uri="{FF2B5EF4-FFF2-40B4-BE49-F238E27FC236}">
              <a16:creationId xmlns:a16="http://schemas.microsoft.com/office/drawing/2014/main" id="{4096DE29-C3C6-4F1A-BDDE-5049E1C0790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04" name="Text Box 3">
          <a:extLst>
            <a:ext uri="{FF2B5EF4-FFF2-40B4-BE49-F238E27FC236}">
              <a16:creationId xmlns:a16="http://schemas.microsoft.com/office/drawing/2014/main" id="{F00C3728-9DDB-4877-9F7F-63501020E3D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05" name="Text Box 4">
          <a:extLst>
            <a:ext uri="{FF2B5EF4-FFF2-40B4-BE49-F238E27FC236}">
              <a16:creationId xmlns:a16="http://schemas.microsoft.com/office/drawing/2014/main" id="{F6154BA3-8539-42A4-AFB1-73FABD9ECD2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06" name="Text Box 3">
          <a:extLst>
            <a:ext uri="{FF2B5EF4-FFF2-40B4-BE49-F238E27FC236}">
              <a16:creationId xmlns:a16="http://schemas.microsoft.com/office/drawing/2014/main" id="{06321D89-3F31-4EEE-AA32-3564B3B6E4A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07" name="Text Box 4">
          <a:extLst>
            <a:ext uri="{FF2B5EF4-FFF2-40B4-BE49-F238E27FC236}">
              <a16:creationId xmlns:a16="http://schemas.microsoft.com/office/drawing/2014/main" id="{818C36D3-7357-4854-9D3D-72C005C65535}"/>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08" name="Text Box 3">
          <a:extLst>
            <a:ext uri="{FF2B5EF4-FFF2-40B4-BE49-F238E27FC236}">
              <a16:creationId xmlns:a16="http://schemas.microsoft.com/office/drawing/2014/main" id="{8AC40B10-99E9-4800-B7EB-901AC29A971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09" name="Text Box 4">
          <a:extLst>
            <a:ext uri="{FF2B5EF4-FFF2-40B4-BE49-F238E27FC236}">
              <a16:creationId xmlns:a16="http://schemas.microsoft.com/office/drawing/2014/main" id="{710966CE-3475-418D-814C-DCCF6714503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0" name="Text Box 3">
          <a:extLst>
            <a:ext uri="{FF2B5EF4-FFF2-40B4-BE49-F238E27FC236}">
              <a16:creationId xmlns:a16="http://schemas.microsoft.com/office/drawing/2014/main" id="{D9ADA72F-6A8B-4050-9AD0-21351895618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11" name="Text Box 4">
          <a:extLst>
            <a:ext uri="{FF2B5EF4-FFF2-40B4-BE49-F238E27FC236}">
              <a16:creationId xmlns:a16="http://schemas.microsoft.com/office/drawing/2014/main" id="{3E520BFE-78C3-4CF7-A426-6C3D3822A39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12" name="Text Box 3">
          <a:extLst>
            <a:ext uri="{FF2B5EF4-FFF2-40B4-BE49-F238E27FC236}">
              <a16:creationId xmlns:a16="http://schemas.microsoft.com/office/drawing/2014/main" id="{6FCBD71C-54A7-43D8-A770-2FDC85E2FA7A}"/>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13" name="Text Box 4">
          <a:extLst>
            <a:ext uri="{FF2B5EF4-FFF2-40B4-BE49-F238E27FC236}">
              <a16:creationId xmlns:a16="http://schemas.microsoft.com/office/drawing/2014/main" id="{1D8447F6-B1C5-47AC-AF7A-D55D50727FD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4" name="Text Box 3">
          <a:extLst>
            <a:ext uri="{FF2B5EF4-FFF2-40B4-BE49-F238E27FC236}">
              <a16:creationId xmlns:a16="http://schemas.microsoft.com/office/drawing/2014/main" id="{C200B793-5188-4925-A682-27DF5A3F68D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15" name="Text Box 4">
          <a:extLst>
            <a:ext uri="{FF2B5EF4-FFF2-40B4-BE49-F238E27FC236}">
              <a16:creationId xmlns:a16="http://schemas.microsoft.com/office/drawing/2014/main" id="{190FC3B8-5AFB-4779-8096-1484BF69399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6" name="Text Box 3">
          <a:extLst>
            <a:ext uri="{FF2B5EF4-FFF2-40B4-BE49-F238E27FC236}">
              <a16:creationId xmlns:a16="http://schemas.microsoft.com/office/drawing/2014/main" id="{508BF17D-63CF-43B9-A0F3-54EB410F317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17" name="Text Box 4">
          <a:extLst>
            <a:ext uri="{FF2B5EF4-FFF2-40B4-BE49-F238E27FC236}">
              <a16:creationId xmlns:a16="http://schemas.microsoft.com/office/drawing/2014/main" id="{2DA5D7C0-F065-42B8-A6A6-355E5B9BA99A}"/>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8" name="Text Box 3">
          <a:extLst>
            <a:ext uri="{FF2B5EF4-FFF2-40B4-BE49-F238E27FC236}">
              <a16:creationId xmlns:a16="http://schemas.microsoft.com/office/drawing/2014/main" id="{F700F3C5-26D0-471F-9F47-753B18CB890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19" name="Text Box 4">
          <a:extLst>
            <a:ext uri="{FF2B5EF4-FFF2-40B4-BE49-F238E27FC236}">
              <a16:creationId xmlns:a16="http://schemas.microsoft.com/office/drawing/2014/main" id="{4065A914-C8BE-4568-8F79-93E8EB964BB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20" name="Text Box 3">
          <a:extLst>
            <a:ext uri="{FF2B5EF4-FFF2-40B4-BE49-F238E27FC236}">
              <a16:creationId xmlns:a16="http://schemas.microsoft.com/office/drawing/2014/main" id="{13609764-6871-497A-9D3C-E2BE7C0C743E}"/>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21" name="Text Box 4">
          <a:extLst>
            <a:ext uri="{FF2B5EF4-FFF2-40B4-BE49-F238E27FC236}">
              <a16:creationId xmlns:a16="http://schemas.microsoft.com/office/drawing/2014/main" id="{5DE50063-51E1-4409-8519-90A50A84BC0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22" name="Text Box 3">
          <a:extLst>
            <a:ext uri="{FF2B5EF4-FFF2-40B4-BE49-F238E27FC236}">
              <a16:creationId xmlns:a16="http://schemas.microsoft.com/office/drawing/2014/main" id="{EB3EABF6-08C1-4DCF-985C-DF285CB3807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3" name="Text Box 4">
          <a:extLst>
            <a:ext uri="{FF2B5EF4-FFF2-40B4-BE49-F238E27FC236}">
              <a16:creationId xmlns:a16="http://schemas.microsoft.com/office/drawing/2014/main" id="{A869D803-2B38-4896-8FD3-0A89A1DD096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24" name="Text Box 3">
          <a:extLst>
            <a:ext uri="{FF2B5EF4-FFF2-40B4-BE49-F238E27FC236}">
              <a16:creationId xmlns:a16="http://schemas.microsoft.com/office/drawing/2014/main" id="{ED4EC5C7-2DFF-48F2-BFC5-8A60C0D9123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5" name="Text Box 4">
          <a:extLst>
            <a:ext uri="{FF2B5EF4-FFF2-40B4-BE49-F238E27FC236}">
              <a16:creationId xmlns:a16="http://schemas.microsoft.com/office/drawing/2014/main" id="{89F987B0-AC9F-4621-8E73-9E0DE67D0AA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26" name="Text Box 3">
          <a:extLst>
            <a:ext uri="{FF2B5EF4-FFF2-40B4-BE49-F238E27FC236}">
              <a16:creationId xmlns:a16="http://schemas.microsoft.com/office/drawing/2014/main" id="{FAE9E5E3-5ACC-4C12-8236-86245372FFC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7" name="Text Box 4">
          <a:extLst>
            <a:ext uri="{FF2B5EF4-FFF2-40B4-BE49-F238E27FC236}">
              <a16:creationId xmlns:a16="http://schemas.microsoft.com/office/drawing/2014/main" id="{01434260-86F0-4E9C-BD10-BBE6C96382E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28" name="Text Box 3">
          <a:extLst>
            <a:ext uri="{FF2B5EF4-FFF2-40B4-BE49-F238E27FC236}">
              <a16:creationId xmlns:a16="http://schemas.microsoft.com/office/drawing/2014/main" id="{F7929A18-4FE9-4F37-BAEC-319419BBB0B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9" name="Text Box 4">
          <a:extLst>
            <a:ext uri="{FF2B5EF4-FFF2-40B4-BE49-F238E27FC236}">
              <a16:creationId xmlns:a16="http://schemas.microsoft.com/office/drawing/2014/main" id="{33FEA961-80DC-438E-ACCC-F4F62FE6006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30" name="Text Box 3">
          <a:extLst>
            <a:ext uri="{FF2B5EF4-FFF2-40B4-BE49-F238E27FC236}">
              <a16:creationId xmlns:a16="http://schemas.microsoft.com/office/drawing/2014/main" id="{8095389A-95CA-42BD-A77C-D56AAE2052E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31" name="Text Box 4">
          <a:extLst>
            <a:ext uri="{FF2B5EF4-FFF2-40B4-BE49-F238E27FC236}">
              <a16:creationId xmlns:a16="http://schemas.microsoft.com/office/drawing/2014/main" id="{27987A80-4C0F-4031-A6B2-86C72A1AECF4}"/>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32" name="Text Box 3">
          <a:extLst>
            <a:ext uri="{FF2B5EF4-FFF2-40B4-BE49-F238E27FC236}">
              <a16:creationId xmlns:a16="http://schemas.microsoft.com/office/drawing/2014/main" id="{12158A99-EEAF-4026-A70C-7412C53EB9E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33" name="Text Box 4">
          <a:extLst>
            <a:ext uri="{FF2B5EF4-FFF2-40B4-BE49-F238E27FC236}">
              <a16:creationId xmlns:a16="http://schemas.microsoft.com/office/drawing/2014/main" id="{97D5705C-02CC-406E-88D2-7AF43720890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34" name="Text Box 3">
          <a:extLst>
            <a:ext uri="{FF2B5EF4-FFF2-40B4-BE49-F238E27FC236}">
              <a16:creationId xmlns:a16="http://schemas.microsoft.com/office/drawing/2014/main" id="{82DF5302-8A17-490F-BA2F-E1BB39B5B0D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35" name="Text Box 4">
          <a:extLst>
            <a:ext uri="{FF2B5EF4-FFF2-40B4-BE49-F238E27FC236}">
              <a16:creationId xmlns:a16="http://schemas.microsoft.com/office/drawing/2014/main" id="{E756C66D-8BE2-4E79-A390-B6AF844E3C7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36" name="Text Box 3">
          <a:extLst>
            <a:ext uri="{FF2B5EF4-FFF2-40B4-BE49-F238E27FC236}">
              <a16:creationId xmlns:a16="http://schemas.microsoft.com/office/drawing/2014/main" id="{7AB140D3-4581-4C57-9174-EC5A9D87BA8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37" name="Text Box 4">
          <a:extLst>
            <a:ext uri="{FF2B5EF4-FFF2-40B4-BE49-F238E27FC236}">
              <a16:creationId xmlns:a16="http://schemas.microsoft.com/office/drawing/2014/main" id="{6681F703-89C6-45BA-B21D-0DA2D3C5400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38" name="Text Box 3">
          <a:extLst>
            <a:ext uri="{FF2B5EF4-FFF2-40B4-BE49-F238E27FC236}">
              <a16:creationId xmlns:a16="http://schemas.microsoft.com/office/drawing/2014/main" id="{357B172B-0FA3-42A8-BAE8-465217956AD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39" name="Text Box 4">
          <a:extLst>
            <a:ext uri="{FF2B5EF4-FFF2-40B4-BE49-F238E27FC236}">
              <a16:creationId xmlns:a16="http://schemas.microsoft.com/office/drawing/2014/main" id="{EC6B15BE-1CD2-47C7-8DF9-AFE6C19A16B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40" name="Text Box 3">
          <a:extLst>
            <a:ext uri="{FF2B5EF4-FFF2-40B4-BE49-F238E27FC236}">
              <a16:creationId xmlns:a16="http://schemas.microsoft.com/office/drawing/2014/main" id="{EDEB4EF6-BD68-470D-8605-FD25144277A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41" name="Text Box 4">
          <a:extLst>
            <a:ext uri="{FF2B5EF4-FFF2-40B4-BE49-F238E27FC236}">
              <a16:creationId xmlns:a16="http://schemas.microsoft.com/office/drawing/2014/main" id="{9ACADB78-50E6-4AC4-97A9-1E34ABB2E5B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42" name="Text Box 3">
          <a:extLst>
            <a:ext uri="{FF2B5EF4-FFF2-40B4-BE49-F238E27FC236}">
              <a16:creationId xmlns:a16="http://schemas.microsoft.com/office/drawing/2014/main" id="{1FB4C0F1-62C6-4DAE-A5C6-71964662711B}"/>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43" name="Text Box 4">
          <a:extLst>
            <a:ext uri="{FF2B5EF4-FFF2-40B4-BE49-F238E27FC236}">
              <a16:creationId xmlns:a16="http://schemas.microsoft.com/office/drawing/2014/main" id="{4F53F48A-DBC3-4EE6-9127-E8519A03DD6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44" name="Text Box 3">
          <a:extLst>
            <a:ext uri="{FF2B5EF4-FFF2-40B4-BE49-F238E27FC236}">
              <a16:creationId xmlns:a16="http://schemas.microsoft.com/office/drawing/2014/main" id="{C2B8E964-BEFA-4E20-912F-CA707B60F06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45" name="Text Box 4">
          <a:extLst>
            <a:ext uri="{FF2B5EF4-FFF2-40B4-BE49-F238E27FC236}">
              <a16:creationId xmlns:a16="http://schemas.microsoft.com/office/drawing/2014/main" id="{723FB225-9B56-4C28-AD66-53DEB205E84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46" name="Text Box 3">
          <a:extLst>
            <a:ext uri="{FF2B5EF4-FFF2-40B4-BE49-F238E27FC236}">
              <a16:creationId xmlns:a16="http://schemas.microsoft.com/office/drawing/2014/main" id="{0229CB6C-417D-4765-BDA1-EEDCD97AA37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47" name="Text Box 4">
          <a:extLst>
            <a:ext uri="{FF2B5EF4-FFF2-40B4-BE49-F238E27FC236}">
              <a16:creationId xmlns:a16="http://schemas.microsoft.com/office/drawing/2014/main" id="{AE3784E3-A4A6-437E-9689-EEE1B1CD4A1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48" name="Text Box 3">
          <a:extLst>
            <a:ext uri="{FF2B5EF4-FFF2-40B4-BE49-F238E27FC236}">
              <a16:creationId xmlns:a16="http://schemas.microsoft.com/office/drawing/2014/main" id="{96BA8506-DF1C-4CB0-8238-56C2A95485C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49" name="Text Box 4">
          <a:extLst>
            <a:ext uri="{FF2B5EF4-FFF2-40B4-BE49-F238E27FC236}">
              <a16:creationId xmlns:a16="http://schemas.microsoft.com/office/drawing/2014/main" id="{ABD5914C-3C2F-4DC4-90FB-6BB273B2318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50" name="Text Box 3">
          <a:extLst>
            <a:ext uri="{FF2B5EF4-FFF2-40B4-BE49-F238E27FC236}">
              <a16:creationId xmlns:a16="http://schemas.microsoft.com/office/drawing/2014/main" id="{FEAAE398-A4D4-4032-8398-1DAC88351A9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51" name="Text Box 4">
          <a:extLst>
            <a:ext uri="{FF2B5EF4-FFF2-40B4-BE49-F238E27FC236}">
              <a16:creationId xmlns:a16="http://schemas.microsoft.com/office/drawing/2014/main" id="{3FED66AD-8D43-4CF1-AF90-E9E615B1CF8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52" name="Text Box 3">
          <a:extLst>
            <a:ext uri="{FF2B5EF4-FFF2-40B4-BE49-F238E27FC236}">
              <a16:creationId xmlns:a16="http://schemas.microsoft.com/office/drawing/2014/main" id="{049EA22F-BCE2-4840-A5CA-448413AEC97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53" name="Text Box 4">
          <a:extLst>
            <a:ext uri="{FF2B5EF4-FFF2-40B4-BE49-F238E27FC236}">
              <a16:creationId xmlns:a16="http://schemas.microsoft.com/office/drawing/2014/main" id="{ABFC733C-7536-4FD4-A70C-E8DF0C9797D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54" name="Text Box 3">
          <a:extLst>
            <a:ext uri="{FF2B5EF4-FFF2-40B4-BE49-F238E27FC236}">
              <a16:creationId xmlns:a16="http://schemas.microsoft.com/office/drawing/2014/main" id="{78D3C504-15A4-42B0-A429-6D81E6A9841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55" name="Text Box 4">
          <a:extLst>
            <a:ext uri="{FF2B5EF4-FFF2-40B4-BE49-F238E27FC236}">
              <a16:creationId xmlns:a16="http://schemas.microsoft.com/office/drawing/2014/main" id="{30DA943B-F12A-4B1F-A5E1-41E3D72D534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56" name="Text Box 3">
          <a:extLst>
            <a:ext uri="{FF2B5EF4-FFF2-40B4-BE49-F238E27FC236}">
              <a16:creationId xmlns:a16="http://schemas.microsoft.com/office/drawing/2014/main" id="{4142BF61-F17C-4282-A2E3-D531D9F6501F}"/>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57" name="Text Box 3">
          <a:extLst>
            <a:ext uri="{FF2B5EF4-FFF2-40B4-BE49-F238E27FC236}">
              <a16:creationId xmlns:a16="http://schemas.microsoft.com/office/drawing/2014/main" id="{C7D6590F-1536-4FFC-91B3-59922CF9501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58" name="Text Box 4">
          <a:extLst>
            <a:ext uri="{FF2B5EF4-FFF2-40B4-BE49-F238E27FC236}">
              <a16:creationId xmlns:a16="http://schemas.microsoft.com/office/drawing/2014/main" id="{A42C3B53-12A2-4EE7-A413-715817EC04A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59" name="Text Box 3">
          <a:extLst>
            <a:ext uri="{FF2B5EF4-FFF2-40B4-BE49-F238E27FC236}">
              <a16:creationId xmlns:a16="http://schemas.microsoft.com/office/drawing/2014/main" id="{FDBAE280-2524-4788-B831-C529E9762F2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60" name="Text Box 4">
          <a:extLst>
            <a:ext uri="{FF2B5EF4-FFF2-40B4-BE49-F238E27FC236}">
              <a16:creationId xmlns:a16="http://schemas.microsoft.com/office/drawing/2014/main" id="{F2E88181-8C72-4081-961F-41FCDC32018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61" name="Text Box 3">
          <a:extLst>
            <a:ext uri="{FF2B5EF4-FFF2-40B4-BE49-F238E27FC236}">
              <a16:creationId xmlns:a16="http://schemas.microsoft.com/office/drawing/2014/main" id="{013D4605-E4DC-4CAB-B496-CDE740F109C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62" name="Text Box 4">
          <a:extLst>
            <a:ext uri="{FF2B5EF4-FFF2-40B4-BE49-F238E27FC236}">
              <a16:creationId xmlns:a16="http://schemas.microsoft.com/office/drawing/2014/main" id="{E25FDF89-0CFB-47AF-92B0-3549E2E20B5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63" name="Text Box 3">
          <a:extLst>
            <a:ext uri="{FF2B5EF4-FFF2-40B4-BE49-F238E27FC236}">
              <a16:creationId xmlns:a16="http://schemas.microsoft.com/office/drawing/2014/main" id="{41C4EB43-6CAC-4138-994F-51BB8A65853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64" name="Text Box 4">
          <a:extLst>
            <a:ext uri="{FF2B5EF4-FFF2-40B4-BE49-F238E27FC236}">
              <a16:creationId xmlns:a16="http://schemas.microsoft.com/office/drawing/2014/main" id="{83DEB0C6-18F5-4C32-B464-1C146310C89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65" name="Text Box 3">
          <a:extLst>
            <a:ext uri="{FF2B5EF4-FFF2-40B4-BE49-F238E27FC236}">
              <a16:creationId xmlns:a16="http://schemas.microsoft.com/office/drawing/2014/main" id="{3681DED3-05EC-4A1B-9C24-45DC04EE3A4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66" name="Text Box 4">
          <a:extLst>
            <a:ext uri="{FF2B5EF4-FFF2-40B4-BE49-F238E27FC236}">
              <a16:creationId xmlns:a16="http://schemas.microsoft.com/office/drawing/2014/main" id="{531D4B9E-8FE2-401A-A93C-B63109E48BE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67" name="Text Box 3">
          <a:extLst>
            <a:ext uri="{FF2B5EF4-FFF2-40B4-BE49-F238E27FC236}">
              <a16:creationId xmlns:a16="http://schemas.microsoft.com/office/drawing/2014/main" id="{8DB0F153-A31D-4FB4-9012-D5CD183DD5D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68" name="Text Box 4">
          <a:extLst>
            <a:ext uri="{FF2B5EF4-FFF2-40B4-BE49-F238E27FC236}">
              <a16:creationId xmlns:a16="http://schemas.microsoft.com/office/drawing/2014/main" id="{9A9FB889-E157-4003-843D-B2609095F22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69" name="Text Box 3">
          <a:extLst>
            <a:ext uri="{FF2B5EF4-FFF2-40B4-BE49-F238E27FC236}">
              <a16:creationId xmlns:a16="http://schemas.microsoft.com/office/drawing/2014/main" id="{41001AAB-9FE1-4F0E-B719-9EE5B0A1990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70" name="Text Box 4">
          <a:extLst>
            <a:ext uri="{FF2B5EF4-FFF2-40B4-BE49-F238E27FC236}">
              <a16:creationId xmlns:a16="http://schemas.microsoft.com/office/drawing/2014/main" id="{51BE772E-48C3-4D9B-BB3F-57ECBB32352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71" name="Text Box 3">
          <a:extLst>
            <a:ext uri="{FF2B5EF4-FFF2-40B4-BE49-F238E27FC236}">
              <a16:creationId xmlns:a16="http://schemas.microsoft.com/office/drawing/2014/main" id="{823EEBC0-B300-4763-B39D-3D0F8F1FF24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72" name="Text Box 4">
          <a:extLst>
            <a:ext uri="{FF2B5EF4-FFF2-40B4-BE49-F238E27FC236}">
              <a16:creationId xmlns:a16="http://schemas.microsoft.com/office/drawing/2014/main" id="{3469154D-7831-4A5F-A196-99EBFC8CE2E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73" name="Text Box 3">
          <a:extLst>
            <a:ext uri="{FF2B5EF4-FFF2-40B4-BE49-F238E27FC236}">
              <a16:creationId xmlns:a16="http://schemas.microsoft.com/office/drawing/2014/main" id="{FE8C0F5A-CB0D-41E8-8278-FF87473787A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74" name="Text Box 3">
          <a:extLst>
            <a:ext uri="{FF2B5EF4-FFF2-40B4-BE49-F238E27FC236}">
              <a16:creationId xmlns:a16="http://schemas.microsoft.com/office/drawing/2014/main" id="{C315E92B-A71F-4F93-B046-81AD3F3141A6}"/>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75" name="Text Box 4">
          <a:extLst>
            <a:ext uri="{FF2B5EF4-FFF2-40B4-BE49-F238E27FC236}">
              <a16:creationId xmlns:a16="http://schemas.microsoft.com/office/drawing/2014/main" id="{EE8FB400-9EAE-4002-8DC4-EAE15B34333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76" name="Text Box 3">
          <a:extLst>
            <a:ext uri="{FF2B5EF4-FFF2-40B4-BE49-F238E27FC236}">
              <a16:creationId xmlns:a16="http://schemas.microsoft.com/office/drawing/2014/main" id="{21A17BBB-94DE-4904-B06D-F5C7773CE1E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77" name="Text Box 4">
          <a:extLst>
            <a:ext uri="{FF2B5EF4-FFF2-40B4-BE49-F238E27FC236}">
              <a16:creationId xmlns:a16="http://schemas.microsoft.com/office/drawing/2014/main" id="{9CEC23B6-A513-4FE1-85D8-847653294EF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78" name="Text Box 3">
          <a:extLst>
            <a:ext uri="{FF2B5EF4-FFF2-40B4-BE49-F238E27FC236}">
              <a16:creationId xmlns:a16="http://schemas.microsoft.com/office/drawing/2014/main" id="{2D935AA7-65C1-4B60-BFCA-CA85F6606DF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79" name="Text Box 4">
          <a:extLst>
            <a:ext uri="{FF2B5EF4-FFF2-40B4-BE49-F238E27FC236}">
              <a16:creationId xmlns:a16="http://schemas.microsoft.com/office/drawing/2014/main" id="{A1FAFA57-34CF-406C-AE86-C595EC5CDD8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80" name="Text Box 3">
          <a:extLst>
            <a:ext uri="{FF2B5EF4-FFF2-40B4-BE49-F238E27FC236}">
              <a16:creationId xmlns:a16="http://schemas.microsoft.com/office/drawing/2014/main" id="{2AD78B27-AD52-4932-991A-B55940EBB3A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81" name="Text Box 4">
          <a:extLst>
            <a:ext uri="{FF2B5EF4-FFF2-40B4-BE49-F238E27FC236}">
              <a16:creationId xmlns:a16="http://schemas.microsoft.com/office/drawing/2014/main" id="{AC69F41A-36BB-4DBD-A8F0-FA1074D8427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82" name="Text Box 3">
          <a:extLst>
            <a:ext uri="{FF2B5EF4-FFF2-40B4-BE49-F238E27FC236}">
              <a16:creationId xmlns:a16="http://schemas.microsoft.com/office/drawing/2014/main" id="{009BF354-9329-4B3A-A697-E883B600C34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83" name="Text Box 4">
          <a:extLst>
            <a:ext uri="{FF2B5EF4-FFF2-40B4-BE49-F238E27FC236}">
              <a16:creationId xmlns:a16="http://schemas.microsoft.com/office/drawing/2014/main" id="{1E13D0A8-C7CF-4FED-970C-C2BE8D65277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84" name="Text Box 3">
          <a:extLst>
            <a:ext uri="{FF2B5EF4-FFF2-40B4-BE49-F238E27FC236}">
              <a16:creationId xmlns:a16="http://schemas.microsoft.com/office/drawing/2014/main" id="{C6040B8C-8223-475C-A3AE-B6AC3F52111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85" name="Text Box 4">
          <a:extLst>
            <a:ext uri="{FF2B5EF4-FFF2-40B4-BE49-F238E27FC236}">
              <a16:creationId xmlns:a16="http://schemas.microsoft.com/office/drawing/2014/main" id="{259DE2DA-D33A-4FDC-8274-EA421E2BA9A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86" name="Text Box 3">
          <a:extLst>
            <a:ext uri="{FF2B5EF4-FFF2-40B4-BE49-F238E27FC236}">
              <a16:creationId xmlns:a16="http://schemas.microsoft.com/office/drawing/2014/main" id="{1C8256F9-3B13-4B56-B75C-12309529A3A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87" name="Text Box 4">
          <a:extLst>
            <a:ext uri="{FF2B5EF4-FFF2-40B4-BE49-F238E27FC236}">
              <a16:creationId xmlns:a16="http://schemas.microsoft.com/office/drawing/2014/main" id="{711EC24D-1075-4112-8072-41C26FA6EF5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88" name="Text Box 3">
          <a:extLst>
            <a:ext uri="{FF2B5EF4-FFF2-40B4-BE49-F238E27FC236}">
              <a16:creationId xmlns:a16="http://schemas.microsoft.com/office/drawing/2014/main" id="{90933AE3-AACC-46C6-AB9B-F45959809C0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89" name="Text Box 4">
          <a:extLst>
            <a:ext uri="{FF2B5EF4-FFF2-40B4-BE49-F238E27FC236}">
              <a16:creationId xmlns:a16="http://schemas.microsoft.com/office/drawing/2014/main" id="{69D6F20C-D524-4245-8DB5-569C58BC0BF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90" name="Text Box 3">
          <a:extLst>
            <a:ext uri="{FF2B5EF4-FFF2-40B4-BE49-F238E27FC236}">
              <a16:creationId xmlns:a16="http://schemas.microsoft.com/office/drawing/2014/main" id="{185178DD-0162-4862-9F11-5104453ACD5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91" name="Text Box 3">
          <a:extLst>
            <a:ext uri="{FF2B5EF4-FFF2-40B4-BE49-F238E27FC236}">
              <a16:creationId xmlns:a16="http://schemas.microsoft.com/office/drawing/2014/main" id="{C39872C6-64B9-426C-8EB9-502287FB129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92" name="Text Box 4">
          <a:extLst>
            <a:ext uri="{FF2B5EF4-FFF2-40B4-BE49-F238E27FC236}">
              <a16:creationId xmlns:a16="http://schemas.microsoft.com/office/drawing/2014/main" id="{5C816F47-1AC2-4C46-A682-41F266EBC65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93" name="Text Box 3">
          <a:extLst>
            <a:ext uri="{FF2B5EF4-FFF2-40B4-BE49-F238E27FC236}">
              <a16:creationId xmlns:a16="http://schemas.microsoft.com/office/drawing/2014/main" id="{449F6382-F93D-4299-98F8-29A64A4B693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94" name="Text Box 3">
          <a:extLst>
            <a:ext uri="{FF2B5EF4-FFF2-40B4-BE49-F238E27FC236}">
              <a16:creationId xmlns:a16="http://schemas.microsoft.com/office/drawing/2014/main" id="{C46E2534-9317-471C-83A6-AB58CAA9F60B}"/>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695" name="Text Box 4">
          <a:extLst>
            <a:ext uri="{FF2B5EF4-FFF2-40B4-BE49-F238E27FC236}">
              <a16:creationId xmlns:a16="http://schemas.microsoft.com/office/drawing/2014/main" id="{B6A564D1-6261-46B2-9004-19B5E9217FE5}"/>
            </a:ext>
          </a:extLst>
        </xdr:cNvPr>
        <xdr:cNvSpPr txBox="1">
          <a:spLocks noChangeArrowheads="1"/>
        </xdr:cNvSpPr>
      </xdr:nvSpPr>
      <xdr:spPr bwMode="auto">
        <a:xfrm>
          <a:off x="997925677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96" name="Text Box 3">
          <a:extLst>
            <a:ext uri="{FF2B5EF4-FFF2-40B4-BE49-F238E27FC236}">
              <a16:creationId xmlns:a16="http://schemas.microsoft.com/office/drawing/2014/main" id="{D87C2966-2335-4C0B-A2FA-08191672A0AD}"/>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97" name="Text Box 4">
          <a:extLst>
            <a:ext uri="{FF2B5EF4-FFF2-40B4-BE49-F238E27FC236}">
              <a16:creationId xmlns:a16="http://schemas.microsoft.com/office/drawing/2014/main" id="{3BEF6023-8EA5-4192-9066-AF65F7E991B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98" name="Text Box 3">
          <a:extLst>
            <a:ext uri="{FF2B5EF4-FFF2-40B4-BE49-F238E27FC236}">
              <a16:creationId xmlns:a16="http://schemas.microsoft.com/office/drawing/2014/main" id="{EFB4A347-38D6-43EF-B742-B67154082F3C}"/>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99" name="Text Box 4">
          <a:extLst>
            <a:ext uri="{FF2B5EF4-FFF2-40B4-BE49-F238E27FC236}">
              <a16:creationId xmlns:a16="http://schemas.microsoft.com/office/drawing/2014/main" id="{A680C38D-F3F3-4806-A55D-ACE98C36CE99}"/>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00" name="Text Box 3">
          <a:extLst>
            <a:ext uri="{FF2B5EF4-FFF2-40B4-BE49-F238E27FC236}">
              <a16:creationId xmlns:a16="http://schemas.microsoft.com/office/drawing/2014/main" id="{8EAC4082-BB55-44FA-9482-AD2246AC65D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01" name="Text Box 4">
          <a:extLst>
            <a:ext uri="{FF2B5EF4-FFF2-40B4-BE49-F238E27FC236}">
              <a16:creationId xmlns:a16="http://schemas.microsoft.com/office/drawing/2014/main" id="{5735C401-4B2D-4871-A53E-DC2F918B244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02" name="Text Box 3">
          <a:extLst>
            <a:ext uri="{FF2B5EF4-FFF2-40B4-BE49-F238E27FC236}">
              <a16:creationId xmlns:a16="http://schemas.microsoft.com/office/drawing/2014/main" id="{00AA05CF-4174-4856-9FD7-1ED89CF5CABD}"/>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03" name="Text Box 4">
          <a:extLst>
            <a:ext uri="{FF2B5EF4-FFF2-40B4-BE49-F238E27FC236}">
              <a16:creationId xmlns:a16="http://schemas.microsoft.com/office/drawing/2014/main" id="{AE0D0687-3DB1-41FA-9D1B-E7FBA0BDA2FA}"/>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04" name="Text Box 3">
          <a:extLst>
            <a:ext uri="{FF2B5EF4-FFF2-40B4-BE49-F238E27FC236}">
              <a16:creationId xmlns:a16="http://schemas.microsoft.com/office/drawing/2014/main" id="{FD4A52AC-D58B-4697-8E04-24879AAC7A3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05" name="Text Box 4">
          <a:extLst>
            <a:ext uri="{FF2B5EF4-FFF2-40B4-BE49-F238E27FC236}">
              <a16:creationId xmlns:a16="http://schemas.microsoft.com/office/drawing/2014/main" id="{40CAD2CB-43C3-4CDB-BC57-3D363E205E7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06" name="Text Box 3">
          <a:extLst>
            <a:ext uri="{FF2B5EF4-FFF2-40B4-BE49-F238E27FC236}">
              <a16:creationId xmlns:a16="http://schemas.microsoft.com/office/drawing/2014/main" id="{019E7F3F-F875-4312-A816-20795B1D6B8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07" name="Text Box 4">
          <a:extLst>
            <a:ext uri="{FF2B5EF4-FFF2-40B4-BE49-F238E27FC236}">
              <a16:creationId xmlns:a16="http://schemas.microsoft.com/office/drawing/2014/main" id="{02B3D424-1344-4AB7-9C0D-FAE0F4DF139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08" name="Text Box 3">
          <a:extLst>
            <a:ext uri="{FF2B5EF4-FFF2-40B4-BE49-F238E27FC236}">
              <a16:creationId xmlns:a16="http://schemas.microsoft.com/office/drawing/2014/main" id="{DB5CB8F0-9973-4A26-ABB3-D9E771BD6543}"/>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09" name="Text Box 4">
          <a:extLst>
            <a:ext uri="{FF2B5EF4-FFF2-40B4-BE49-F238E27FC236}">
              <a16:creationId xmlns:a16="http://schemas.microsoft.com/office/drawing/2014/main" id="{54AD0431-F922-4D29-989D-A435F7BD3DB2}"/>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10" name="Text Box 3">
          <a:extLst>
            <a:ext uri="{FF2B5EF4-FFF2-40B4-BE49-F238E27FC236}">
              <a16:creationId xmlns:a16="http://schemas.microsoft.com/office/drawing/2014/main" id="{6BECC37C-FEF1-4512-8B7F-6AE8AE5D62F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11" name="Text Box 4">
          <a:extLst>
            <a:ext uri="{FF2B5EF4-FFF2-40B4-BE49-F238E27FC236}">
              <a16:creationId xmlns:a16="http://schemas.microsoft.com/office/drawing/2014/main" id="{3DE9D6C9-B94E-4F13-9614-4119DA352D7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12" name="Text Box 3">
          <a:extLst>
            <a:ext uri="{FF2B5EF4-FFF2-40B4-BE49-F238E27FC236}">
              <a16:creationId xmlns:a16="http://schemas.microsoft.com/office/drawing/2014/main" id="{E4964D71-7BAA-4F12-9829-C8FCFBF8FA3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13" name="Text Box 4">
          <a:extLst>
            <a:ext uri="{FF2B5EF4-FFF2-40B4-BE49-F238E27FC236}">
              <a16:creationId xmlns:a16="http://schemas.microsoft.com/office/drawing/2014/main" id="{090FC2C0-24C2-48E3-A5C3-63B655E1981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14" name="Text Box 3">
          <a:extLst>
            <a:ext uri="{FF2B5EF4-FFF2-40B4-BE49-F238E27FC236}">
              <a16:creationId xmlns:a16="http://schemas.microsoft.com/office/drawing/2014/main" id="{1DA0EB22-E0EB-4BE6-B6EC-C02F0BA21F8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15" name="Text Box 4">
          <a:extLst>
            <a:ext uri="{FF2B5EF4-FFF2-40B4-BE49-F238E27FC236}">
              <a16:creationId xmlns:a16="http://schemas.microsoft.com/office/drawing/2014/main" id="{DE9C5410-9BDE-4239-9D31-6766D54C5E4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16" name="Text Box 3">
          <a:extLst>
            <a:ext uri="{FF2B5EF4-FFF2-40B4-BE49-F238E27FC236}">
              <a16:creationId xmlns:a16="http://schemas.microsoft.com/office/drawing/2014/main" id="{D14EA1AB-B09A-476B-B6B2-A494CDF9FC5D}"/>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17" name="Text Box 4">
          <a:extLst>
            <a:ext uri="{FF2B5EF4-FFF2-40B4-BE49-F238E27FC236}">
              <a16:creationId xmlns:a16="http://schemas.microsoft.com/office/drawing/2014/main" id="{50A04737-813E-4486-ADEC-E6FF9945FE63}"/>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18" name="Text Box 3">
          <a:extLst>
            <a:ext uri="{FF2B5EF4-FFF2-40B4-BE49-F238E27FC236}">
              <a16:creationId xmlns:a16="http://schemas.microsoft.com/office/drawing/2014/main" id="{8D677049-A1EC-44B4-B4EC-60A75F298D1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19" name="Text Box 4">
          <a:extLst>
            <a:ext uri="{FF2B5EF4-FFF2-40B4-BE49-F238E27FC236}">
              <a16:creationId xmlns:a16="http://schemas.microsoft.com/office/drawing/2014/main" id="{1975A60F-A0FA-470A-AEC9-95CA53F9D5F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20" name="Text Box 3">
          <a:extLst>
            <a:ext uri="{FF2B5EF4-FFF2-40B4-BE49-F238E27FC236}">
              <a16:creationId xmlns:a16="http://schemas.microsoft.com/office/drawing/2014/main" id="{22295330-08E2-4B37-B048-21196EBA4E4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21" name="Text Box 4">
          <a:extLst>
            <a:ext uri="{FF2B5EF4-FFF2-40B4-BE49-F238E27FC236}">
              <a16:creationId xmlns:a16="http://schemas.microsoft.com/office/drawing/2014/main" id="{12FFA156-589D-489B-8BDB-B332EDB15F1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22" name="Text Box 3">
          <a:extLst>
            <a:ext uri="{FF2B5EF4-FFF2-40B4-BE49-F238E27FC236}">
              <a16:creationId xmlns:a16="http://schemas.microsoft.com/office/drawing/2014/main" id="{1ABBC40A-FE01-4BFD-A2E0-6B601B06B5F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23" name="Text Box 4">
          <a:extLst>
            <a:ext uri="{FF2B5EF4-FFF2-40B4-BE49-F238E27FC236}">
              <a16:creationId xmlns:a16="http://schemas.microsoft.com/office/drawing/2014/main" id="{087DFCEA-39C9-4BA5-BFE4-9B85ABB17D1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24" name="Text Box 3">
          <a:extLst>
            <a:ext uri="{FF2B5EF4-FFF2-40B4-BE49-F238E27FC236}">
              <a16:creationId xmlns:a16="http://schemas.microsoft.com/office/drawing/2014/main" id="{969B434E-1284-4D99-BDDD-75BFF432A1B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25" name="Text Box 4">
          <a:extLst>
            <a:ext uri="{FF2B5EF4-FFF2-40B4-BE49-F238E27FC236}">
              <a16:creationId xmlns:a16="http://schemas.microsoft.com/office/drawing/2014/main" id="{F47EB7BA-C744-4779-8A80-A84FCAFFE5B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26" name="Text Box 3">
          <a:extLst>
            <a:ext uri="{FF2B5EF4-FFF2-40B4-BE49-F238E27FC236}">
              <a16:creationId xmlns:a16="http://schemas.microsoft.com/office/drawing/2014/main" id="{51C7D0F6-3096-4333-9CAB-A1090234BA48}"/>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27" name="Text Box 4">
          <a:extLst>
            <a:ext uri="{FF2B5EF4-FFF2-40B4-BE49-F238E27FC236}">
              <a16:creationId xmlns:a16="http://schemas.microsoft.com/office/drawing/2014/main" id="{97665488-2776-4983-B97A-1F7DC06F6E1D}"/>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28" name="Text Box 3">
          <a:extLst>
            <a:ext uri="{FF2B5EF4-FFF2-40B4-BE49-F238E27FC236}">
              <a16:creationId xmlns:a16="http://schemas.microsoft.com/office/drawing/2014/main" id="{1CB2467D-CCFC-4A01-BBC5-C640919B28F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29" name="Text Box 4">
          <a:extLst>
            <a:ext uri="{FF2B5EF4-FFF2-40B4-BE49-F238E27FC236}">
              <a16:creationId xmlns:a16="http://schemas.microsoft.com/office/drawing/2014/main" id="{C0BC6FEA-247C-45C8-808C-9462709E80C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30" name="Text Box 3">
          <a:extLst>
            <a:ext uri="{FF2B5EF4-FFF2-40B4-BE49-F238E27FC236}">
              <a16:creationId xmlns:a16="http://schemas.microsoft.com/office/drawing/2014/main" id="{24158156-ACE9-41D8-8E28-C423A837D9E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31" name="Text Box 4">
          <a:extLst>
            <a:ext uri="{FF2B5EF4-FFF2-40B4-BE49-F238E27FC236}">
              <a16:creationId xmlns:a16="http://schemas.microsoft.com/office/drawing/2014/main" id="{E49A81B7-C953-4C23-B3B8-BA6CF031136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32" name="Text Box 3">
          <a:extLst>
            <a:ext uri="{FF2B5EF4-FFF2-40B4-BE49-F238E27FC236}">
              <a16:creationId xmlns:a16="http://schemas.microsoft.com/office/drawing/2014/main" id="{1AAEFB21-C979-464B-8A5A-530675011C2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33" name="Text Box 4">
          <a:extLst>
            <a:ext uri="{FF2B5EF4-FFF2-40B4-BE49-F238E27FC236}">
              <a16:creationId xmlns:a16="http://schemas.microsoft.com/office/drawing/2014/main" id="{769EDC0C-FD85-478D-AAF2-3C65794F43B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34" name="Text Box 3">
          <a:extLst>
            <a:ext uri="{FF2B5EF4-FFF2-40B4-BE49-F238E27FC236}">
              <a16:creationId xmlns:a16="http://schemas.microsoft.com/office/drawing/2014/main" id="{03368387-48AC-452E-A4A9-B18B134B664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35" name="Text Box 4">
          <a:extLst>
            <a:ext uri="{FF2B5EF4-FFF2-40B4-BE49-F238E27FC236}">
              <a16:creationId xmlns:a16="http://schemas.microsoft.com/office/drawing/2014/main" id="{5F8F2484-252F-470E-B635-FE029E93656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36" name="Text Box 3">
          <a:extLst>
            <a:ext uri="{FF2B5EF4-FFF2-40B4-BE49-F238E27FC236}">
              <a16:creationId xmlns:a16="http://schemas.microsoft.com/office/drawing/2014/main" id="{691862A1-BA30-470C-8C29-5A7A4A48E17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37" name="Text Box 4">
          <a:extLst>
            <a:ext uri="{FF2B5EF4-FFF2-40B4-BE49-F238E27FC236}">
              <a16:creationId xmlns:a16="http://schemas.microsoft.com/office/drawing/2014/main" id="{AF4618F3-1563-47FC-9FDA-857F96169DB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38" name="Text Box 3">
          <a:extLst>
            <a:ext uri="{FF2B5EF4-FFF2-40B4-BE49-F238E27FC236}">
              <a16:creationId xmlns:a16="http://schemas.microsoft.com/office/drawing/2014/main" id="{85AC3B78-31DC-46D3-9E3A-8682109B5AE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39" name="Text Box 4">
          <a:extLst>
            <a:ext uri="{FF2B5EF4-FFF2-40B4-BE49-F238E27FC236}">
              <a16:creationId xmlns:a16="http://schemas.microsoft.com/office/drawing/2014/main" id="{44F878F1-D701-47B2-AD4F-34E311AAFACF}"/>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40" name="Text Box 3">
          <a:extLst>
            <a:ext uri="{FF2B5EF4-FFF2-40B4-BE49-F238E27FC236}">
              <a16:creationId xmlns:a16="http://schemas.microsoft.com/office/drawing/2014/main" id="{8909EB17-767A-477A-9C0A-91FAB06FE1F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41" name="Text Box 4">
          <a:extLst>
            <a:ext uri="{FF2B5EF4-FFF2-40B4-BE49-F238E27FC236}">
              <a16:creationId xmlns:a16="http://schemas.microsoft.com/office/drawing/2014/main" id="{40F29824-1E75-40C3-B6D5-81A4B69B7D9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42" name="Text Box 3">
          <a:extLst>
            <a:ext uri="{FF2B5EF4-FFF2-40B4-BE49-F238E27FC236}">
              <a16:creationId xmlns:a16="http://schemas.microsoft.com/office/drawing/2014/main" id="{0DD55677-9972-4CA9-B69F-DA2CD66122C0}"/>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43" name="Text Box 4">
          <a:extLst>
            <a:ext uri="{FF2B5EF4-FFF2-40B4-BE49-F238E27FC236}">
              <a16:creationId xmlns:a16="http://schemas.microsoft.com/office/drawing/2014/main" id="{4964CDCB-6063-4A84-99A3-456D90E17FA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44" name="Text Box 3">
          <a:extLst>
            <a:ext uri="{FF2B5EF4-FFF2-40B4-BE49-F238E27FC236}">
              <a16:creationId xmlns:a16="http://schemas.microsoft.com/office/drawing/2014/main" id="{748591BD-0503-431E-A134-77C4DCEB23B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45" name="Text Box 4">
          <a:extLst>
            <a:ext uri="{FF2B5EF4-FFF2-40B4-BE49-F238E27FC236}">
              <a16:creationId xmlns:a16="http://schemas.microsoft.com/office/drawing/2014/main" id="{60546232-2F20-4824-B93C-A275D0D8B15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46" name="Text Box 3">
          <a:extLst>
            <a:ext uri="{FF2B5EF4-FFF2-40B4-BE49-F238E27FC236}">
              <a16:creationId xmlns:a16="http://schemas.microsoft.com/office/drawing/2014/main" id="{2229DAF4-E117-438A-AAFD-365FD06950F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47" name="Text Box 4">
          <a:extLst>
            <a:ext uri="{FF2B5EF4-FFF2-40B4-BE49-F238E27FC236}">
              <a16:creationId xmlns:a16="http://schemas.microsoft.com/office/drawing/2014/main" id="{0F7082B7-FD3F-4E66-85FE-9E16BD13AF6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48" name="Text Box 3">
          <a:extLst>
            <a:ext uri="{FF2B5EF4-FFF2-40B4-BE49-F238E27FC236}">
              <a16:creationId xmlns:a16="http://schemas.microsoft.com/office/drawing/2014/main" id="{A8B470D6-2708-4C8D-BCB9-3F9E14B7C99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49" name="Text Box 4">
          <a:extLst>
            <a:ext uri="{FF2B5EF4-FFF2-40B4-BE49-F238E27FC236}">
              <a16:creationId xmlns:a16="http://schemas.microsoft.com/office/drawing/2014/main" id="{EEDE9D77-088B-4490-BAA3-98FE0EA5B78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50" name="Text Box 3">
          <a:extLst>
            <a:ext uri="{FF2B5EF4-FFF2-40B4-BE49-F238E27FC236}">
              <a16:creationId xmlns:a16="http://schemas.microsoft.com/office/drawing/2014/main" id="{3999B40B-E370-4615-85F1-6B072CFC278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51" name="Text Box 4">
          <a:extLst>
            <a:ext uri="{FF2B5EF4-FFF2-40B4-BE49-F238E27FC236}">
              <a16:creationId xmlns:a16="http://schemas.microsoft.com/office/drawing/2014/main" id="{B2C93493-3E56-40CF-8EA1-0660BEFEC22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752" name="Text Box 3">
          <a:extLst>
            <a:ext uri="{FF2B5EF4-FFF2-40B4-BE49-F238E27FC236}">
              <a16:creationId xmlns:a16="http://schemas.microsoft.com/office/drawing/2014/main" id="{2296B349-549B-4651-BFCB-23B64F892F7B}"/>
            </a:ext>
          </a:extLst>
        </xdr:cNvPr>
        <xdr:cNvSpPr txBox="1">
          <a:spLocks noChangeArrowheads="1"/>
        </xdr:cNvSpPr>
      </xdr:nvSpPr>
      <xdr:spPr bwMode="auto">
        <a:xfrm>
          <a:off x="997991400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53" name="Text Box 3">
          <a:extLst>
            <a:ext uri="{FF2B5EF4-FFF2-40B4-BE49-F238E27FC236}">
              <a16:creationId xmlns:a16="http://schemas.microsoft.com/office/drawing/2014/main" id="{476F3660-1592-4E52-BBF1-EE06801FADD0}"/>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54" name="Text Box 4">
          <a:extLst>
            <a:ext uri="{FF2B5EF4-FFF2-40B4-BE49-F238E27FC236}">
              <a16:creationId xmlns:a16="http://schemas.microsoft.com/office/drawing/2014/main" id="{76F0A7E3-0D33-46FE-8D6D-859A6265923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55" name="Text Box 3">
          <a:extLst>
            <a:ext uri="{FF2B5EF4-FFF2-40B4-BE49-F238E27FC236}">
              <a16:creationId xmlns:a16="http://schemas.microsoft.com/office/drawing/2014/main" id="{C22F3677-1607-4A0A-88CA-166EC51B3A3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56" name="Text Box 4">
          <a:extLst>
            <a:ext uri="{FF2B5EF4-FFF2-40B4-BE49-F238E27FC236}">
              <a16:creationId xmlns:a16="http://schemas.microsoft.com/office/drawing/2014/main" id="{B3E64860-37C2-41AA-97F1-EBCBAA38CB2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57" name="Text Box 3">
          <a:extLst>
            <a:ext uri="{FF2B5EF4-FFF2-40B4-BE49-F238E27FC236}">
              <a16:creationId xmlns:a16="http://schemas.microsoft.com/office/drawing/2014/main" id="{88BC5BAD-7022-43EE-A650-1A9FB09196B4}"/>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58" name="Text Box 4">
          <a:extLst>
            <a:ext uri="{FF2B5EF4-FFF2-40B4-BE49-F238E27FC236}">
              <a16:creationId xmlns:a16="http://schemas.microsoft.com/office/drawing/2014/main" id="{58FCE1DB-1C0A-4796-A23E-F2D73D5A3C98}"/>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59" name="Text Box 3">
          <a:extLst>
            <a:ext uri="{FF2B5EF4-FFF2-40B4-BE49-F238E27FC236}">
              <a16:creationId xmlns:a16="http://schemas.microsoft.com/office/drawing/2014/main" id="{C9A5AB36-69FB-4BE7-8DBA-43E244D4E7CF}"/>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60" name="Text Box 4">
          <a:extLst>
            <a:ext uri="{FF2B5EF4-FFF2-40B4-BE49-F238E27FC236}">
              <a16:creationId xmlns:a16="http://schemas.microsoft.com/office/drawing/2014/main" id="{8236669A-375B-4D3A-9E2D-015103B96EE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61" name="Text Box 3">
          <a:extLst>
            <a:ext uri="{FF2B5EF4-FFF2-40B4-BE49-F238E27FC236}">
              <a16:creationId xmlns:a16="http://schemas.microsoft.com/office/drawing/2014/main" id="{DC9B28D1-3482-4C7D-87D0-F9D4389A5F5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62" name="Text Box 4">
          <a:extLst>
            <a:ext uri="{FF2B5EF4-FFF2-40B4-BE49-F238E27FC236}">
              <a16:creationId xmlns:a16="http://schemas.microsoft.com/office/drawing/2014/main" id="{ADDBF406-7886-4764-8471-F0BCE0D7908D}"/>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63" name="Text Box 3">
          <a:extLst>
            <a:ext uri="{FF2B5EF4-FFF2-40B4-BE49-F238E27FC236}">
              <a16:creationId xmlns:a16="http://schemas.microsoft.com/office/drawing/2014/main" id="{DD7A4F3A-6234-4657-AFE4-0128FB97249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64" name="Text Box 4">
          <a:extLst>
            <a:ext uri="{FF2B5EF4-FFF2-40B4-BE49-F238E27FC236}">
              <a16:creationId xmlns:a16="http://schemas.microsoft.com/office/drawing/2014/main" id="{2E1621D4-DA8E-45C9-915D-58B634F3771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65" name="Text Box 3">
          <a:extLst>
            <a:ext uri="{FF2B5EF4-FFF2-40B4-BE49-F238E27FC236}">
              <a16:creationId xmlns:a16="http://schemas.microsoft.com/office/drawing/2014/main" id="{77E2132C-BF7B-4F26-B96A-EB3D87CD6DAC}"/>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66" name="Text Box 4">
          <a:extLst>
            <a:ext uri="{FF2B5EF4-FFF2-40B4-BE49-F238E27FC236}">
              <a16:creationId xmlns:a16="http://schemas.microsoft.com/office/drawing/2014/main" id="{A13F7CE9-A691-4877-9C6A-C6FFCFFCB7F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67" name="Text Box 3">
          <a:extLst>
            <a:ext uri="{FF2B5EF4-FFF2-40B4-BE49-F238E27FC236}">
              <a16:creationId xmlns:a16="http://schemas.microsoft.com/office/drawing/2014/main" id="{C271D507-8A87-45BE-A65E-C0102A53724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68" name="Text Box 4">
          <a:extLst>
            <a:ext uri="{FF2B5EF4-FFF2-40B4-BE49-F238E27FC236}">
              <a16:creationId xmlns:a16="http://schemas.microsoft.com/office/drawing/2014/main" id="{D7B11342-BA36-4695-9009-0DFF85F78E5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69" name="Text Box 3">
          <a:extLst>
            <a:ext uri="{FF2B5EF4-FFF2-40B4-BE49-F238E27FC236}">
              <a16:creationId xmlns:a16="http://schemas.microsoft.com/office/drawing/2014/main" id="{E35FB361-2EAE-46C1-A33C-57D7E57B32E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70" name="Text Box 3">
          <a:extLst>
            <a:ext uri="{FF2B5EF4-FFF2-40B4-BE49-F238E27FC236}">
              <a16:creationId xmlns:a16="http://schemas.microsoft.com/office/drawing/2014/main" id="{A51BF4C1-16B5-47C4-BA96-82AEB94D1BE7}"/>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71" name="Text Box 4">
          <a:extLst>
            <a:ext uri="{FF2B5EF4-FFF2-40B4-BE49-F238E27FC236}">
              <a16:creationId xmlns:a16="http://schemas.microsoft.com/office/drawing/2014/main" id="{5429421B-9FD0-4732-B8DE-7E0EE5A2D88C}"/>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72" name="Text Box 3">
          <a:extLst>
            <a:ext uri="{FF2B5EF4-FFF2-40B4-BE49-F238E27FC236}">
              <a16:creationId xmlns:a16="http://schemas.microsoft.com/office/drawing/2014/main" id="{E9A97D27-1A33-43EA-8658-126E7ACF05E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73" name="Text Box 4">
          <a:extLst>
            <a:ext uri="{FF2B5EF4-FFF2-40B4-BE49-F238E27FC236}">
              <a16:creationId xmlns:a16="http://schemas.microsoft.com/office/drawing/2014/main" id="{456B697D-1059-44F7-980B-0C8EE7F2CBFE}"/>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74" name="Text Box 3">
          <a:extLst>
            <a:ext uri="{FF2B5EF4-FFF2-40B4-BE49-F238E27FC236}">
              <a16:creationId xmlns:a16="http://schemas.microsoft.com/office/drawing/2014/main" id="{C8F1C8C9-19A1-4597-9B8A-C6D1C1ABEB8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75" name="Text Box 4">
          <a:extLst>
            <a:ext uri="{FF2B5EF4-FFF2-40B4-BE49-F238E27FC236}">
              <a16:creationId xmlns:a16="http://schemas.microsoft.com/office/drawing/2014/main" id="{AFC9531A-9186-43AB-BA1D-D01871C12C5B}"/>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76" name="Text Box 3">
          <a:extLst>
            <a:ext uri="{FF2B5EF4-FFF2-40B4-BE49-F238E27FC236}">
              <a16:creationId xmlns:a16="http://schemas.microsoft.com/office/drawing/2014/main" id="{26563DA2-2E2A-44B7-91C8-25780F64C4A6}"/>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77" name="Text Box 4">
          <a:extLst>
            <a:ext uri="{FF2B5EF4-FFF2-40B4-BE49-F238E27FC236}">
              <a16:creationId xmlns:a16="http://schemas.microsoft.com/office/drawing/2014/main" id="{F365BDC9-807A-43F3-A657-3527A996D31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78" name="Text Box 3">
          <a:extLst>
            <a:ext uri="{FF2B5EF4-FFF2-40B4-BE49-F238E27FC236}">
              <a16:creationId xmlns:a16="http://schemas.microsoft.com/office/drawing/2014/main" id="{E0E91076-CDC7-4F27-8140-C5B0EC70F5C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79" name="Text Box 4">
          <a:extLst>
            <a:ext uri="{FF2B5EF4-FFF2-40B4-BE49-F238E27FC236}">
              <a16:creationId xmlns:a16="http://schemas.microsoft.com/office/drawing/2014/main" id="{45F8F458-C301-42FF-AC30-075575B84C24}"/>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80" name="Text Box 3">
          <a:extLst>
            <a:ext uri="{FF2B5EF4-FFF2-40B4-BE49-F238E27FC236}">
              <a16:creationId xmlns:a16="http://schemas.microsoft.com/office/drawing/2014/main" id="{917A6570-943C-4355-9D37-B275B7BE241D}"/>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81" name="Text Box 4">
          <a:extLst>
            <a:ext uri="{FF2B5EF4-FFF2-40B4-BE49-F238E27FC236}">
              <a16:creationId xmlns:a16="http://schemas.microsoft.com/office/drawing/2014/main" id="{099F72B9-DDDC-4A87-AB59-9B4ED01E2173}"/>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82" name="Text Box 3">
          <a:extLst>
            <a:ext uri="{FF2B5EF4-FFF2-40B4-BE49-F238E27FC236}">
              <a16:creationId xmlns:a16="http://schemas.microsoft.com/office/drawing/2014/main" id="{DCBC1FE9-49C1-424C-9026-6BA2DD993E4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83" name="Text Box 4">
          <a:extLst>
            <a:ext uri="{FF2B5EF4-FFF2-40B4-BE49-F238E27FC236}">
              <a16:creationId xmlns:a16="http://schemas.microsoft.com/office/drawing/2014/main" id="{9AE3D64E-66D1-4BDE-AFD6-D9B636D623D5}"/>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84" name="Text Box 3">
          <a:extLst>
            <a:ext uri="{FF2B5EF4-FFF2-40B4-BE49-F238E27FC236}">
              <a16:creationId xmlns:a16="http://schemas.microsoft.com/office/drawing/2014/main" id="{5E585C8F-888F-4564-897E-078206BB1377}"/>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85" name="Text Box 4">
          <a:extLst>
            <a:ext uri="{FF2B5EF4-FFF2-40B4-BE49-F238E27FC236}">
              <a16:creationId xmlns:a16="http://schemas.microsoft.com/office/drawing/2014/main" id="{1DBCEF18-4B4C-4BBF-9DB5-38B4C9B14202}"/>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86" name="Text Box 3">
          <a:extLst>
            <a:ext uri="{FF2B5EF4-FFF2-40B4-BE49-F238E27FC236}">
              <a16:creationId xmlns:a16="http://schemas.microsoft.com/office/drawing/2014/main" id="{DF29D877-8D7A-4B1E-A8C8-98B24AB22F22}"/>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87" name="Text Box 3">
          <a:extLst>
            <a:ext uri="{FF2B5EF4-FFF2-40B4-BE49-F238E27FC236}">
              <a16:creationId xmlns:a16="http://schemas.microsoft.com/office/drawing/2014/main" id="{7638FD51-3360-46F1-9784-2A920644B3C8}"/>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88" name="Text Box 4">
          <a:extLst>
            <a:ext uri="{FF2B5EF4-FFF2-40B4-BE49-F238E27FC236}">
              <a16:creationId xmlns:a16="http://schemas.microsoft.com/office/drawing/2014/main" id="{B330504D-A3C4-415B-9C25-570D3CC1D9DF}"/>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89" name="Text Box 3">
          <a:extLst>
            <a:ext uri="{FF2B5EF4-FFF2-40B4-BE49-F238E27FC236}">
              <a16:creationId xmlns:a16="http://schemas.microsoft.com/office/drawing/2014/main" id="{B260E5D8-8B79-4685-82C4-77C3DD1A7A82}"/>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90" name="Text Box 3">
          <a:extLst>
            <a:ext uri="{FF2B5EF4-FFF2-40B4-BE49-F238E27FC236}">
              <a16:creationId xmlns:a16="http://schemas.microsoft.com/office/drawing/2014/main" id="{3CD90E8A-57C6-4190-ADF3-37027A8418FB}"/>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91" name="Text Box 4">
          <a:extLst>
            <a:ext uri="{FF2B5EF4-FFF2-40B4-BE49-F238E27FC236}">
              <a16:creationId xmlns:a16="http://schemas.microsoft.com/office/drawing/2014/main" id="{5CB7335D-4524-4018-B751-8CEDC98B0431}"/>
            </a:ext>
          </a:extLst>
        </xdr:cNvPr>
        <xdr:cNvSpPr txBox="1">
          <a:spLocks noChangeArrowheads="1"/>
        </xdr:cNvSpPr>
      </xdr:nvSpPr>
      <xdr:spPr bwMode="auto">
        <a:xfrm>
          <a:off x="9980961750"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2" name="Text Box 3">
          <a:extLst>
            <a:ext uri="{FF2B5EF4-FFF2-40B4-BE49-F238E27FC236}">
              <a16:creationId xmlns:a16="http://schemas.microsoft.com/office/drawing/2014/main" id="{0B6A67D6-C23D-4C47-92E9-58297441412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93" name="Text Box 4">
          <a:extLst>
            <a:ext uri="{FF2B5EF4-FFF2-40B4-BE49-F238E27FC236}">
              <a16:creationId xmlns:a16="http://schemas.microsoft.com/office/drawing/2014/main" id="{BF71013C-08C3-4121-9A70-A29A9D18DC5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4" name="Text Box 3">
          <a:extLst>
            <a:ext uri="{FF2B5EF4-FFF2-40B4-BE49-F238E27FC236}">
              <a16:creationId xmlns:a16="http://schemas.microsoft.com/office/drawing/2014/main" id="{7AC3796F-2FBA-4D2B-BC0B-CD91E235ECF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95" name="Text Box 4">
          <a:extLst>
            <a:ext uri="{FF2B5EF4-FFF2-40B4-BE49-F238E27FC236}">
              <a16:creationId xmlns:a16="http://schemas.microsoft.com/office/drawing/2014/main" id="{9469B041-E93E-4D28-9AE8-5A0AC44AFE06}"/>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6" name="Text Box 3">
          <a:extLst>
            <a:ext uri="{FF2B5EF4-FFF2-40B4-BE49-F238E27FC236}">
              <a16:creationId xmlns:a16="http://schemas.microsoft.com/office/drawing/2014/main" id="{4A35C8A5-3A1C-4D6D-99CD-6E844B89AB63}"/>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97" name="Text Box 4">
          <a:extLst>
            <a:ext uri="{FF2B5EF4-FFF2-40B4-BE49-F238E27FC236}">
              <a16:creationId xmlns:a16="http://schemas.microsoft.com/office/drawing/2014/main" id="{40078257-65E1-4538-89D8-34CBC9C7532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8" name="Text Box 3">
          <a:extLst>
            <a:ext uri="{FF2B5EF4-FFF2-40B4-BE49-F238E27FC236}">
              <a16:creationId xmlns:a16="http://schemas.microsoft.com/office/drawing/2014/main" id="{55BFA467-D919-4851-A442-BCA8A8BF1425}"/>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799" name="Text Box 4">
          <a:extLst>
            <a:ext uri="{FF2B5EF4-FFF2-40B4-BE49-F238E27FC236}">
              <a16:creationId xmlns:a16="http://schemas.microsoft.com/office/drawing/2014/main" id="{44BC891A-8787-47F0-97A1-785A6D24B641}"/>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00" name="Text Box 3">
          <a:extLst>
            <a:ext uri="{FF2B5EF4-FFF2-40B4-BE49-F238E27FC236}">
              <a16:creationId xmlns:a16="http://schemas.microsoft.com/office/drawing/2014/main" id="{472233C2-78F4-474E-8EE6-6674ED04A40A}"/>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1" name="Text Box 4">
          <a:extLst>
            <a:ext uri="{FF2B5EF4-FFF2-40B4-BE49-F238E27FC236}">
              <a16:creationId xmlns:a16="http://schemas.microsoft.com/office/drawing/2014/main" id="{1FA4F5BE-0FFD-468F-87D5-638825C1971C}"/>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02" name="Text Box 3">
          <a:extLst>
            <a:ext uri="{FF2B5EF4-FFF2-40B4-BE49-F238E27FC236}">
              <a16:creationId xmlns:a16="http://schemas.microsoft.com/office/drawing/2014/main" id="{B27BE432-A565-4A8A-B4F8-7AD3F6F8919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3" name="Text Box 4">
          <a:extLst>
            <a:ext uri="{FF2B5EF4-FFF2-40B4-BE49-F238E27FC236}">
              <a16:creationId xmlns:a16="http://schemas.microsoft.com/office/drawing/2014/main" id="{E7FE149C-2C71-4E3B-BEB5-E41AED53C6E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04" name="Text Box 3">
          <a:extLst>
            <a:ext uri="{FF2B5EF4-FFF2-40B4-BE49-F238E27FC236}">
              <a16:creationId xmlns:a16="http://schemas.microsoft.com/office/drawing/2014/main" id="{87AF8F48-6170-49CC-AC18-BF2862E667F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5" name="Text Box 4">
          <a:extLst>
            <a:ext uri="{FF2B5EF4-FFF2-40B4-BE49-F238E27FC236}">
              <a16:creationId xmlns:a16="http://schemas.microsoft.com/office/drawing/2014/main" id="{06A6EC9E-1763-4214-9075-1D7D0A7CAC79}"/>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06" name="Text Box 3">
          <a:extLst>
            <a:ext uri="{FF2B5EF4-FFF2-40B4-BE49-F238E27FC236}">
              <a16:creationId xmlns:a16="http://schemas.microsoft.com/office/drawing/2014/main" id="{6FBE9D5F-7179-43B3-B834-ECC1840D8C19}"/>
            </a:ext>
          </a:extLst>
        </xdr:cNvPr>
        <xdr:cNvSpPr txBox="1">
          <a:spLocks noChangeArrowheads="1"/>
        </xdr:cNvSpPr>
      </xdr:nvSpPr>
      <xdr:spPr bwMode="auto">
        <a:xfrm>
          <a:off x="9981618975"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07" name="Text Box 3">
          <a:extLst>
            <a:ext uri="{FF2B5EF4-FFF2-40B4-BE49-F238E27FC236}">
              <a16:creationId xmlns:a16="http://schemas.microsoft.com/office/drawing/2014/main" id="{35D371C1-E042-40D3-B209-DBF5F0C192CE}"/>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8" name="Text Box 4">
          <a:extLst>
            <a:ext uri="{FF2B5EF4-FFF2-40B4-BE49-F238E27FC236}">
              <a16:creationId xmlns:a16="http://schemas.microsoft.com/office/drawing/2014/main" id="{F391B113-CEE3-4BEC-B8F7-8C37F12382B7}"/>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09" name="Text Box 3">
          <a:extLst>
            <a:ext uri="{FF2B5EF4-FFF2-40B4-BE49-F238E27FC236}">
              <a16:creationId xmlns:a16="http://schemas.microsoft.com/office/drawing/2014/main" id="{B6771446-6106-4480-ACCC-3F495CF4AAB1}"/>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10" name="Text Box 3">
          <a:extLst>
            <a:ext uri="{FF2B5EF4-FFF2-40B4-BE49-F238E27FC236}">
              <a16:creationId xmlns:a16="http://schemas.microsoft.com/office/drawing/2014/main" id="{34CE582E-86D4-4CDA-AA53-DA3D57BF7BCB}"/>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11" name="Text Box 4">
          <a:extLst>
            <a:ext uri="{FF2B5EF4-FFF2-40B4-BE49-F238E27FC236}">
              <a16:creationId xmlns:a16="http://schemas.microsoft.com/office/drawing/2014/main" id="{D39EE0C5-6FE2-44C0-BB62-E39EEFBA9590}"/>
            </a:ext>
          </a:extLst>
        </xdr:cNvPr>
        <xdr:cNvSpPr txBox="1">
          <a:spLocks noChangeArrowheads="1"/>
        </xdr:cNvSpPr>
      </xdr:nvSpPr>
      <xdr:spPr bwMode="auto">
        <a:xfrm>
          <a:off x="9982666725" y="42481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12" name="Text Box 3">
          <a:extLst>
            <a:ext uri="{FF2B5EF4-FFF2-40B4-BE49-F238E27FC236}">
              <a16:creationId xmlns:a16="http://schemas.microsoft.com/office/drawing/2014/main" id="{4C376FB0-64E5-469C-B999-AC34E06F38B9}"/>
            </a:ext>
          </a:extLst>
        </xdr:cNvPr>
        <xdr:cNvSpPr txBox="1">
          <a:spLocks noChangeArrowheads="1"/>
        </xdr:cNvSpPr>
      </xdr:nvSpPr>
      <xdr:spPr bwMode="auto">
        <a:xfrm>
          <a:off x="9983323950" y="42576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a16="http://schemas.microsoft.com/office/drawing/2014/main" id="{00000000-0008-0000-25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a16="http://schemas.microsoft.com/office/drawing/2014/main" id="{00000000-0008-0000-25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7"/>
  <sheetViews>
    <sheetView showGridLines="0" rightToLeft="1" view="pageBreakPreview" zoomScaleNormal="100" zoomScaleSheetLayoutView="100" workbookViewId="0">
      <selection activeCell="D29" sqref="D29"/>
    </sheetView>
  </sheetViews>
  <sheetFormatPr defaultRowHeight="12.75" x14ac:dyDescent="0.2"/>
  <cols>
    <col min="1" max="7" width="9.7109375" customWidth="1"/>
  </cols>
  <sheetData>
    <row r="17" ht="6.75" customHeight="1" x14ac:dyDescent="0.2"/>
  </sheetData>
  <phoneticPr fontId="19"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35"/>
  <sheetViews>
    <sheetView showGridLines="0" rightToLeft="1" view="pageBreakPreview" zoomScaleNormal="100" zoomScaleSheetLayoutView="100" workbookViewId="0">
      <selection activeCell="G34" activeCellId="1" sqref="C34:D34 G34:H34"/>
    </sheetView>
  </sheetViews>
  <sheetFormatPr defaultColWidth="9.140625" defaultRowHeight="12.75" x14ac:dyDescent="0.2"/>
  <cols>
    <col min="1" max="1" width="19" style="61" customWidth="1"/>
    <col min="2" max="2" width="12.28515625" style="43" customWidth="1"/>
    <col min="3" max="10" width="10.42578125" style="43" customWidth="1"/>
    <col min="11" max="11" width="12.28515625" style="43" customWidth="1"/>
    <col min="12" max="12" width="19" style="66" customWidth="1"/>
    <col min="13" max="13" width="11.28515625" style="43" customWidth="1"/>
    <col min="14" max="16384" width="9.140625" style="61"/>
  </cols>
  <sheetData>
    <row r="1" spans="1:17" s="62" customFormat="1" ht="20.25" x14ac:dyDescent="0.3">
      <c r="A1" s="948" t="s">
        <v>768</v>
      </c>
      <c r="B1" s="948"/>
      <c r="C1" s="948"/>
      <c r="D1" s="948"/>
      <c r="E1" s="948"/>
      <c r="F1" s="948"/>
      <c r="G1" s="948"/>
      <c r="H1" s="948"/>
      <c r="I1" s="948"/>
      <c r="J1" s="948"/>
      <c r="K1" s="948"/>
      <c r="L1" s="948"/>
      <c r="M1" s="76"/>
    </row>
    <row r="2" spans="1:17" s="78" customFormat="1" ht="20.25" x14ac:dyDescent="0.3">
      <c r="B2" s="951" t="s">
        <v>1313</v>
      </c>
      <c r="C2" s="951"/>
      <c r="D2" s="951"/>
      <c r="E2" s="951"/>
      <c r="F2" s="951"/>
      <c r="G2" s="951"/>
      <c r="H2" s="951"/>
      <c r="I2" s="951"/>
      <c r="J2" s="951"/>
      <c r="K2" s="951"/>
      <c r="L2" s="77"/>
      <c r="M2" s="76"/>
    </row>
    <row r="3" spans="1:17" ht="18.75" customHeight="1" x14ac:dyDescent="0.2">
      <c r="A3" s="1083" t="s">
        <v>769</v>
      </c>
      <c r="B3" s="1083"/>
      <c r="C3" s="1083"/>
      <c r="D3" s="1083"/>
      <c r="E3" s="1083"/>
      <c r="F3" s="1083"/>
      <c r="G3" s="1083"/>
      <c r="H3" s="1083"/>
      <c r="I3" s="1083"/>
      <c r="J3" s="1083"/>
      <c r="K3" s="1083"/>
      <c r="L3" s="1083"/>
      <c r="M3" s="658"/>
    </row>
    <row r="4" spans="1:17" ht="15.75" x14ac:dyDescent="0.2">
      <c r="B4" s="936" t="s">
        <v>1310</v>
      </c>
      <c r="C4" s="936"/>
      <c r="D4" s="936"/>
      <c r="E4" s="936"/>
      <c r="F4" s="936"/>
      <c r="G4" s="936"/>
      <c r="H4" s="936"/>
      <c r="I4" s="936"/>
      <c r="J4" s="936"/>
      <c r="K4" s="936"/>
      <c r="L4" s="73"/>
      <c r="M4" s="658"/>
    </row>
    <row r="5" spans="1:17" ht="15.75" x14ac:dyDescent="0.2">
      <c r="A5" s="10" t="s">
        <v>528</v>
      </c>
      <c r="B5" s="628"/>
      <c r="C5" s="628"/>
      <c r="D5" s="628"/>
      <c r="E5" s="628"/>
      <c r="F5" s="628"/>
      <c r="G5" s="628"/>
      <c r="H5" s="628"/>
      <c r="I5" s="628"/>
      <c r="J5" s="628"/>
      <c r="K5" s="14"/>
      <c r="L5" s="14" t="s">
        <v>529</v>
      </c>
      <c r="M5" s="658"/>
    </row>
    <row r="6" spans="1:17" ht="18.75" customHeight="1" thickBot="1" x14ac:dyDescent="0.3">
      <c r="A6" s="1077" t="s">
        <v>776</v>
      </c>
      <c r="B6" s="1074" t="s">
        <v>764</v>
      </c>
      <c r="C6" s="1018" t="s">
        <v>443</v>
      </c>
      <c r="D6" s="1018"/>
      <c r="E6" s="1018"/>
      <c r="F6" s="1018"/>
      <c r="G6" s="1016" t="s">
        <v>1093</v>
      </c>
      <c r="H6" s="1034"/>
      <c r="I6" s="1034"/>
      <c r="J6" s="1017"/>
      <c r="K6" s="1071" t="s">
        <v>432</v>
      </c>
      <c r="L6" s="1071" t="s">
        <v>429</v>
      </c>
      <c r="M6" s="61"/>
    </row>
    <row r="7" spans="1:17" ht="15" customHeight="1" thickBot="1" x14ac:dyDescent="0.25">
      <c r="A7" s="1078"/>
      <c r="B7" s="1075"/>
      <c r="C7" s="995" t="s">
        <v>1071</v>
      </c>
      <c r="D7" s="995"/>
      <c r="E7" s="995"/>
      <c r="F7" s="995"/>
      <c r="G7" s="995" t="s">
        <v>1069</v>
      </c>
      <c r="H7" s="995"/>
      <c r="I7" s="995"/>
      <c r="J7" s="995"/>
      <c r="K7" s="1072"/>
      <c r="L7" s="1072"/>
      <c r="M7" s="61"/>
    </row>
    <row r="8" spans="1:17" s="136" customFormat="1" ht="33.75" customHeight="1" thickBot="1" x14ac:dyDescent="0.25">
      <c r="A8" s="1078"/>
      <c r="B8" s="1075"/>
      <c r="C8" s="1080" t="s">
        <v>766</v>
      </c>
      <c r="D8" s="1080"/>
      <c r="E8" s="1080" t="s">
        <v>989</v>
      </c>
      <c r="F8" s="1080"/>
      <c r="G8" s="1080" t="s">
        <v>766</v>
      </c>
      <c r="H8" s="1080"/>
      <c r="I8" s="1080" t="s">
        <v>989</v>
      </c>
      <c r="J8" s="1080"/>
      <c r="K8" s="1072"/>
      <c r="L8" s="1072"/>
    </row>
    <row r="9" spans="1:17" s="136" customFormat="1" ht="16.5" customHeight="1" thickBot="1" x14ac:dyDescent="0.25">
      <c r="A9" s="1078"/>
      <c r="B9" s="1075"/>
      <c r="C9" s="342" t="s">
        <v>9</v>
      </c>
      <c r="D9" s="342" t="s">
        <v>515</v>
      </c>
      <c r="E9" s="342" t="s">
        <v>9</v>
      </c>
      <c r="F9" s="342" t="s">
        <v>515</v>
      </c>
      <c r="G9" s="342" t="s">
        <v>9</v>
      </c>
      <c r="H9" s="342" t="s">
        <v>515</v>
      </c>
      <c r="I9" s="342" t="s">
        <v>9</v>
      </c>
      <c r="J9" s="342" t="s">
        <v>515</v>
      </c>
      <c r="K9" s="1072"/>
      <c r="L9" s="1072"/>
    </row>
    <row r="10" spans="1:17" s="136" customFormat="1" ht="14.25" customHeight="1" x14ac:dyDescent="0.2">
      <c r="A10" s="1079"/>
      <c r="B10" s="1076"/>
      <c r="C10" s="269" t="s">
        <v>516</v>
      </c>
      <c r="D10" s="269" t="s">
        <v>517</v>
      </c>
      <c r="E10" s="269" t="s">
        <v>516</v>
      </c>
      <c r="F10" s="269" t="s">
        <v>517</v>
      </c>
      <c r="G10" s="269" t="s">
        <v>516</v>
      </c>
      <c r="H10" s="269" t="s">
        <v>517</v>
      </c>
      <c r="I10" s="269" t="s">
        <v>516</v>
      </c>
      <c r="J10" s="269" t="s">
        <v>517</v>
      </c>
      <c r="K10" s="1073"/>
      <c r="L10" s="1073"/>
    </row>
    <row r="11" spans="1:17" ht="16.5" customHeight="1" thickBot="1" x14ac:dyDescent="0.25">
      <c r="A11" s="1081" t="s">
        <v>979</v>
      </c>
      <c r="B11" s="345" t="s">
        <v>10</v>
      </c>
      <c r="C11" s="346">
        <v>4495</v>
      </c>
      <c r="D11" s="300">
        <v>4861</v>
      </c>
      <c r="E11" s="300">
        <v>4408</v>
      </c>
      <c r="F11" s="300">
        <v>4791</v>
      </c>
      <c r="G11" s="300">
        <v>10141</v>
      </c>
      <c r="H11" s="300">
        <v>9299</v>
      </c>
      <c r="I11" s="300">
        <v>9880</v>
      </c>
      <c r="J11" s="300">
        <v>9103</v>
      </c>
      <c r="K11" s="667" t="s">
        <v>416</v>
      </c>
      <c r="L11" s="933" t="s">
        <v>3</v>
      </c>
      <c r="M11" s="246"/>
      <c r="N11" s="246"/>
      <c r="O11" s="246"/>
      <c r="P11" s="246"/>
      <c r="Q11" s="246"/>
    </row>
    <row r="12" spans="1:17" ht="16.5" customHeight="1" thickBot="1" x14ac:dyDescent="0.25">
      <c r="A12" s="1082"/>
      <c r="B12" s="343" t="s">
        <v>11</v>
      </c>
      <c r="C12" s="344">
        <v>4578</v>
      </c>
      <c r="D12" s="275">
        <v>4988</v>
      </c>
      <c r="E12" s="275">
        <v>4537</v>
      </c>
      <c r="F12" s="275">
        <v>4947</v>
      </c>
      <c r="G12" s="275">
        <v>9716</v>
      </c>
      <c r="H12" s="275">
        <v>8567</v>
      </c>
      <c r="I12" s="275">
        <v>9534</v>
      </c>
      <c r="J12" s="275">
        <v>8395</v>
      </c>
      <c r="K12" s="660" t="s">
        <v>420</v>
      </c>
      <c r="L12" s="934"/>
      <c r="M12" s="246"/>
      <c r="N12" s="246"/>
    </row>
    <row r="13" spans="1:17" ht="16.5" customHeight="1" thickBot="1" x14ac:dyDescent="0.25">
      <c r="A13" s="1082"/>
      <c r="B13" s="306" t="s">
        <v>12</v>
      </c>
      <c r="C13" s="274">
        <v>4610</v>
      </c>
      <c r="D13" s="277">
        <v>5201</v>
      </c>
      <c r="E13" s="277">
        <v>4570</v>
      </c>
      <c r="F13" s="277">
        <v>5116</v>
      </c>
      <c r="G13" s="277">
        <v>9060</v>
      </c>
      <c r="H13" s="277">
        <v>8393</v>
      </c>
      <c r="I13" s="277">
        <v>8896</v>
      </c>
      <c r="J13" s="277">
        <v>8259</v>
      </c>
      <c r="K13" s="668" t="s">
        <v>413</v>
      </c>
      <c r="L13" s="934"/>
      <c r="M13" s="246"/>
      <c r="N13" s="246"/>
    </row>
    <row r="14" spans="1:17" ht="16.5" customHeight="1" thickBot="1" x14ac:dyDescent="0.25">
      <c r="A14" s="1082"/>
      <c r="B14" s="343" t="s">
        <v>426</v>
      </c>
      <c r="C14" s="344">
        <v>4616</v>
      </c>
      <c r="D14" s="275">
        <v>5158</v>
      </c>
      <c r="E14" s="275">
        <v>4474</v>
      </c>
      <c r="F14" s="275">
        <v>4841</v>
      </c>
      <c r="G14" s="275">
        <v>8783</v>
      </c>
      <c r="H14" s="275">
        <v>7868</v>
      </c>
      <c r="I14" s="275">
        <v>8586</v>
      </c>
      <c r="J14" s="275">
        <v>7736</v>
      </c>
      <c r="K14" s="660" t="s">
        <v>425</v>
      </c>
      <c r="L14" s="934"/>
      <c r="M14" s="246"/>
      <c r="N14" s="246"/>
    </row>
    <row r="15" spans="1:17" ht="16.5" customHeight="1" thickBot="1" x14ac:dyDescent="0.25">
      <c r="A15" s="1082"/>
      <c r="B15" s="306" t="s">
        <v>424</v>
      </c>
      <c r="C15" s="274">
        <v>4805</v>
      </c>
      <c r="D15" s="277">
        <v>5324</v>
      </c>
      <c r="E15" s="277">
        <v>4359</v>
      </c>
      <c r="F15" s="277">
        <v>4966</v>
      </c>
      <c r="G15" s="277">
        <v>8661</v>
      </c>
      <c r="H15" s="277">
        <v>7485</v>
      </c>
      <c r="I15" s="277">
        <v>8504</v>
      </c>
      <c r="J15" s="277">
        <v>7335</v>
      </c>
      <c r="K15" s="668" t="s">
        <v>423</v>
      </c>
      <c r="L15" s="934"/>
      <c r="M15" s="246"/>
      <c r="N15" s="246"/>
    </row>
    <row r="16" spans="1:17" ht="16.5" customHeight="1" thickBot="1" x14ac:dyDescent="0.25">
      <c r="A16" s="1082"/>
      <c r="B16" s="347" t="s">
        <v>422</v>
      </c>
      <c r="C16" s="348">
        <v>4926</v>
      </c>
      <c r="D16" s="302">
        <v>4933</v>
      </c>
      <c r="E16" s="302">
        <v>4476</v>
      </c>
      <c r="F16" s="302">
        <v>4713</v>
      </c>
      <c r="G16" s="302">
        <v>7936</v>
      </c>
      <c r="H16" s="302">
        <v>7066</v>
      </c>
      <c r="I16" s="302">
        <v>7808</v>
      </c>
      <c r="J16" s="302">
        <v>6956</v>
      </c>
      <c r="K16" s="663" t="s">
        <v>421</v>
      </c>
      <c r="L16" s="934"/>
      <c r="M16" s="246"/>
      <c r="N16" s="246"/>
    </row>
    <row r="17" spans="1:14" ht="16.5" customHeight="1" thickBot="1" x14ac:dyDescent="0.25">
      <c r="A17" s="1082"/>
      <c r="B17" s="349" t="s">
        <v>7</v>
      </c>
      <c r="C17" s="329">
        <f>SUM(C11:C16)</f>
        <v>28030</v>
      </c>
      <c r="D17" s="329">
        <f t="shared" ref="D17:J17" si="0">SUM(D11:D16)</f>
        <v>30465</v>
      </c>
      <c r="E17" s="329">
        <f t="shared" si="0"/>
        <v>26824</v>
      </c>
      <c r="F17" s="329">
        <f t="shared" si="0"/>
        <v>29374</v>
      </c>
      <c r="G17" s="329">
        <f t="shared" si="0"/>
        <v>54297</v>
      </c>
      <c r="H17" s="329">
        <f t="shared" si="0"/>
        <v>48678</v>
      </c>
      <c r="I17" s="329">
        <f t="shared" si="0"/>
        <v>53208</v>
      </c>
      <c r="J17" s="329">
        <f t="shared" si="0"/>
        <v>47784</v>
      </c>
      <c r="K17" s="673" t="s">
        <v>8</v>
      </c>
      <c r="L17" s="934"/>
      <c r="M17" s="246"/>
      <c r="N17" s="246"/>
    </row>
    <row r="18" spans="1:14" ht="16.5" customHeight="1" thickBot="1" x14ac:dyDescent="0.25">
      <c r="A18" s="1030" t="s">
        <v>452</v>
      </c>
      <c r="B18" s="336" t="s">
        <v>10</v>
      </c>
      <c r="C18" s="335">
        <v>5016</v>
      </c>
      <c r="D18" s="335">
        <v>5405</v>
      </c>
      <c r="E18" s="335">
        <v>4438</v>
      </c>
      <c r="F18" s="335">
        <v>4977</v>
      </c>
      <c r="G18" s="335">
        <v>7201</v>
      </c>
      <c r="H18" s="335">
        <v>6257</v>
      </c>
      <c r="I18" s="335">
        <v>7053</v>
      </c>
      <c r="J18" s="335">
        <v>6155</v>
      </c>
      <c r="K18" s="337" t="s">
        <v>416</v>
      </c>
      <c r="L18" s="942" t="s">
        <v>4</v>
      </c>
      <c r="M18" s="246"/>
      <c r="N18" s="246"/>
    </row>
    <row r="19" spans="1:14" ht="16.5" customHeight="1" thickBot="1" x14ac:dyDescent="0.25">
      <c r="A19" s="1030"/>
      <c r="B19" s="306" t="s">
        <v>11</v>
      </c>
      <c r="C19" s="277">
        <v>4929</v>
      </c>
      <c r="D19" s="277">
        <v>5121</v>
      </c>
      <c r="E19" s="277">
        <v>4499</v>
      </c>
      <c r="F19" s="277">
        <v>4774</v>
      </c>
      <c r="G19" s="277">
        <v>6472</v>
      </c>
      <c r="H19" s="277">
        <v>5449</v>
      </c>
      <c r="I19" s="277">
        <v>6353</v>
      </c>
      <c r="J19" s="277">
        <v>5347</v>
      </c>
      <c r="K19" s="668" t="s">
        <v>420</v>
      </c>
      <c r="L19" s="942"/>
      <c r="M19" s="246"/>
      <c r="N19" s="246"/>
    </row>
    <row r="20" spans="1:14" ht="16.5" customHeight="1" thickBot="1" x14ac:dyDescent="0.25">
      <c r="A20" s="1030"/>
      <c r="B20" s="325" t="s">
        <v>12</v>
      </c>
      <c r="C20" s="302">
        <v>4520</v>
      </c>
      <c r="D20" s="302">
        <v>5043</v>
      </c>
      <c r="E20" s="302">
        <v>4221</v>
      </c>
      <c r="F20" s="302">
        <v>4795</v>
      </c>
      <c r="G20" s="302">
        <v>5457</v>
      </c>
      <c r="H20" s="302">
        <v>4758</v>
      </c>
      <c r="I20" s="302">
        <v>5339</v>
      </c>
      <c r="J20" s="302">
        <v>4680</v>
      </c>
      <c r="K20" s="663" t="s">
        <v>413</v>
      </c>
      <c r="L20" s="942"/>
      <c r="M20" s="246"/>
      <c r="N20" s="246"/>
    </row>
    <row r="21" spans="1:14" ht="16.5" customHeight="1" thickBot="1" x14ac:dyDescent="0.25">
      <c r="A21" s="1030"/>
      <c r="B21" s="349" t="s">
        <v>7</v>
      </c>
      <c r="C21" s="329">
        <f>SUM(C18:C20)</f>
        <v>14465</v>
      </c>
      <c r="D21" s="329">
        <f t="shared" ref="D21:J21" si="1">SUM(D18:D20)</f>
        <v>15569</v>
      </c>
      <c r="E21" s="329">
        <f t="shared" si="1"/>
        <v>13158</v>
      </c>
      <c r="F21" s="329">
        <f t="shared" si="1"/>
        <v>14546</v>
      </c>
      <c r="G21" s="329">
        <f t="shared" si="1"/>
        <v>19130</v>
      </c>
      <c r="H21" s="329">
        <f t="shared" si="1"/>
        <v>16464</v>
      </c>
      <c r="I21" s="329">
        <f t="shared" si="1"/>
        <v>18745</v>
      </c>
      <c r="J21" s="329">
        <f t="shared" si="1"/>
        <v>16182</v>
      </c>
      <c r="K21" s="673" t="s">
        <v>8</v>
      </c>
      <c r="L21" s="942"/>
      <c r="M21" s="246"/>
      <c r="N21" s="246"/>
    </row>
    <row r="22" spans="1:14" ht="16.5" customHeight="1" thickBot="1" x14ac:dyDescent="0.25">
      <c r="A22" s="1082" t="s">
        <v>1179</v>
      </c>
      <c r="B22" s="336" t="s">
        <v>10</v>
      </c>
      <c r="C22" s="335">
        <v>0</v>
      </c>
      <c r="D22" s="335">
        <v>0</v>
      </c>
      <c r="E22" s="335">
        <v>0</v>
      </c>
      <c r="F22" s="335">
        <v>0</v>
      </c>
      <c r="G22" s="335">
        <v>21</v>
      </c>
      <c r="H22" s="335">
        <v>0</v>
      </c>
      <c r="I22" s="335">
        <v>21</v>
      </c>
      <c r="J22" s="335">
        <v>0</v>
      </c>
      <c r="K22" s="337" t="s">
        <v>416</v>
      </c>
      <c r="L22" s="1056" t="s">
        <v>1177</v>
      </c>
      <c r="M22" s="61"/>
    </row>
    <row r="23" spans="1:14" ht="16.5" customHeight="1" thickBot="1" x14ac:dyDescent="0.25">
      <c r="A23" s="1082"/>
      <c r="B23" s="306" t="s">
        <v>11</v>
      </c>
      <c r="C23" s="277">
        <v>0</v>
      </c>
      <c r="D23" s="277">
        <v>0</v>
      </c>
      <c r="E23" s="277">
        <v>0</v>
      </c>
      <c r="F23" s="277">
        <v>0</v>
      </c>
      <c r="G23" s="277">
        <v>27</v>
      </c>
      <c r="H23" s="277">
        <v>6</v>
      </c>
      <c r="I23" s="277">
        <v>27</v>
      </c>
      <c r="J23" s="277">
        <v>6</v>
      </c>
      <c r="K23" s="668" t="s">
        <v>420</v>
      </c>
      <c r="L23" s="1056"/>
      <c r="M23" s="61"/>
    </row>
    <row r="24" spans="1:14" ht="16.5" customHeight="1" thickBot="1" x14ac:dyDescent="0.25">
      <c r="A24" s="1082"/>
      <c r="B24" s="325" t="s">
        <v>12</v>
      </c>
      <c r="C24" s="302">
        <v>60</v>
      </c>
      <c r="D24" s="302">
        <v>0</v>
      </c>
      <c r="E24" s="302">
        <v>60</v>
      </c>
      <c r="F24" s="302">
        <v>0</v>
      </c>
      <c r="G24" s="302">
        <v>37</v>
      </c>
      <c r="H24" s="302">
        <v>7</v>
      </c>
      <c r="I24" s="302">
        <v>37</v>
      </c>
      <c r="J24" s="302">
        <v>7</v>
      </c>
      <c r="K24" s="663" t="s">
        <v>413</v>
      </c>
      <c r="L24" s="1056"/>
      <c r="M24" s="61"/>
    </row>
    <row r="25" spans="1:14" ht="16.5" customHeight="1" thickBot="1" x14ac:dyDescent="0.25">
      <c r="A25" s="1082"/>
      <c r="B25" s="349" t="s">
        <v>7</v>
      </c>
      <c r="C25" s="329">
        <f>SUM(C22:C24)</f>
        <v>60</v>
      </c>
      <c r="D25" s="329">
        <f t="shared" ref="D25:J25" si="2">SUM(D22:D24)</f>
        <v>0</v>
      </c>
      <c r="E25" s="329">
        <f t="shared" si="2"/>
        <v>60</v>
      </c>
      <c r="F25" s="329">
        <f t="shared" si="2"/>
        <v>0</v>
      </c>
      <c r="G25" s="329">
        <f t="shared" si="2"/>
        <v>85</v>
      </c>
      <c r="H25" s="329">
        <f t="shared" si="2"/>
        <v>13</v>
      </c>
      <c r="I25" s="329">
        <f t="shared" si="2"/>
        <v>85</v>
      </c>
      <c r="J25" s="329">
        <f t="shared" si="2"/>
        <v>13</v>
      </c>
      <c r="K25" s="673" t="s">
        <v>8</v>
      </c>
      <c r="L25" s="1056"/>
      <c r="M25" s="61"/>
    </row>
    <row r="26" spans="1:14" ht="16.5" customHeight="1" thickBot="1" x14ac:dyDescent="0.25">
      <c r="A26" s="1086" t="s">
        <v>860</v>
      </c>
      <c r="B26" s="336" t="s">
        <v>10</v>
      </c>
      <c r="C26" s="335">
        <v>4358</v>
      </c>
      <c r="D26" s="335">
        <v>4914</v>
      </c>
      <c r="E26" s="335">
        <v>3478</v>
      </c>
      <c r="F26" s="335">
        <v>4351</v>
      </c>
      <c r="G26" s="335">
        <v>4818</v>
      </c>
      <c r="H26" s="335">
        <v>4211</v>
      </c>
      <c r="I26" s="335">
        <v>4706</v>
      </c>
      <c r="J26" s="335">
        <v>4146</v>
      </c>
      <c r="K26" s="337" t="s">
        <v>416</v>
      </c>
      <c r="L26" s="1088" t="s">
        <v>5</v>
      </c>
      <c r="M26" s="61"/>
    </row>
    <row r="27" spans="1:14" ht="16.5" customHeight="1" thickBot="1" x14ac:dyDescent="0.25">
      <c r="A27" s="1086"/>
      <c r="B27" s="306" t="s">
        <v>415</v>
      </c>
      <c r="C27" s="277">
        <v>4592</v>
      </c>
      <c r="D27" s="277">
        <v>5188</v>
      </c>
      <c r="E27" s="277">
        <v>4048</v>
      </c>
      <c r="F27" s="277">
        <v>4838</v>
      </c>
      <c r="G27" s="277">
        <v>4343</v>
      </c>
      <c r="H27" s="277">
        <v>3643</v>
      </c>
      <c r="I27" s="277">
        <v>4175</v>
      </c>
      <c r="J27" s="277">
        <v>3569</v>
      </c>
      <c r="K27" s="668" t="s">
        <v>414</v>
      </c>
      <c r="L27" s="1088"/>
      <c r="M27" s="61"/>
    </row>
    <row r="28" spans="1:14" ht="16.5" customHeight="1" thickBot="1" x14ac:dyDescent="0.25">
      <c r="A28" s="1086"/>
      <c r="B28" s="325" t="s">
        <v>418</v>
      </c>
      <c r="C28" s="302">
        <v>4488</v>
      </c>
      <c r="D28" s="302">
        <v>4949</v>
      </c>
      <c r="E28" s="302">
        <v>3302</v>
      </c>
      <c r="F28" s="302">
        <v>4418</v>
      </c>
      <c r="G28" s="302">
        <v>4295</v>
      </c>
      <c r="H28" s="302">
        <v>3605</v>
      </c>
      <c r="I28" s="302">
        <v>4065</v>
      </c>
      <c r="J28" s="302">
        <v>3477</v>
      </c>
      <c r="K28" s="663" t="s">
        <v>417</v>
      </c>
      <c r="L28" s="1088"/>
      <c r="M28" s="61"/>
    </row>
    <row r="29" spans="1:14" ht="16.5" customHeight="1" thickBot="1" x14ac:dyDescent="0.25">
      <c r="A29" s="1087"/>
      <c r="B29" s="349" t="s">
        <v>7</v>
      </c>
      <c r="C29" s="329">
        <f>SUM(C26:C28)</f>
        <v>13438</v>
      </c>
      <c r="D29" s="329">
        <f t="shared" ref="D29:J29" si="3">SUM(D26:D28)</f>
        <v>15051</v>
      </c>
      <c r="E29" s="329">
        <f t="shared" si="3"/>
        <v>10828</v>
      </c>
      <c r="F29" s="329">
        <f t="shared" si="3"/>
        <v>13607</v>
      </c>
      <c r="G29" s="329">
        <f t="shared" si="3"/>
        <v>13456</v>
      </c>
      <c r="H29" s="329">
        <f t="shared" si="3"/>
        <v>11459</v>
      </c>
      <c r="I29" s="329">
        <f t="shared" si="3"/>
        <v>12946</v>
      </c>
      <c r="J29" s="329">
        <f t="shared" si="3"/>
        <v>11192</v>
      </c>
      <c r="K29" s="673" t="s">
        <v>8</v>
      </c>
      <c r="L29" s="1089"/>
      <c r="M29" s="61"/>
    </row>
    <row r="30" spans="1:14" ht="24.75" customHeight="1" thickBot="1" x14ac:dyDescent="0.25">
      <c r="A30" s="1082" t="s">
        <v>329</v>
      </c>
      <c r="B30" s="336" t="s">
        <v>10</v>
      </c>
      <c r="C30" s="335">
        <v>290</v>
      </c>
      <c r="D30" s="335">
        <v>134</v>
      </c>
      <c r="E30" s="335">
        <v>268</v>
      </c>
      <c r="F30" s="335">
        <v>130</v>
      </c>
      <c r="G30" s="335">
        <v>207</v>
      </c>
      <c r="H30" s="335">
        <v>3</v>
      </c>
      <c r="I30" s="335">
        <v>207</v>
      </c>
      <c r="J30" s="335">
        <v>3</v>
      </c>
      <c r="K30" s="337" t="s">
        <v>416</v>
      </c>
      <c r="L30" s="1056" t="s">
        <v>756</v>
      </c>
      <c r="M30" s="61"/>
    </row>
    <row r="31" spans="1:14" ht="13.5" thickBot="1" x14ac:dyDescent="0.25">
      <c r="A31" s="1082"/>
      <c r="B31" s="306" t="s">
        <v>415</v>
      </c>
      <c r="C31" s="277">
        <v>292</v>
      </c>
      <c r="D31" s="277">
        <v>39</v>
      </c>
      <c r="E31" s="277">
        <v>269</v>
      </c>
      <c r="F31" s="277">
        <v>39</v>
      </c>
      <c r="G31" s="277">
        <v>176</v>
      </c>
      <c r="H31" s="277">
        <v>6</v>
      </c>
      <c r="I31" s="277">
        <v>176</v>
      </c>
      <c r="J31" s="277">
        <v>6</v>
      </c>
      <c r="K31" s="668" t="s">
        <v>414</v>
      </c>
      <c r="L31" s="1056"/>
      <c r="M31" s="61"/>
    </row>
    <row r="32" spans="1:14" ht="13.5" thickBot="1" x14ac:dyDescent="0.25">
      <c r="A32" s="1082"/>
      <c r="B32" s="325" t="s">
        <v>12</v>
      </c>
      <c r="C32" s="302">
        <v>198</v>
      </c>
      <c r="D32" s="302">
        <v>33</v>
      </c>
      <c r="E32" s="302">
        <v>162</v>
      </c>
      <c r="F32" s="302">
        <v>33</v>
      </c>
      <c r="G32" s="302">
        <v>131</v>
      </c>
      <c r="H32" s="302">
        <v>0</v>
      </c>
      <c r="I32" s="302">
        <v>131</v>
      </c>
      <c r="J32" s="302">
        <v>0</v>
      </c>
      <c r="K32" s="663" t="s">
        <v>413</v>
      </c>
      <c r="L32" s="1056"/>
      <c r="M32" s="61"/>
    </row>
    <row r="33" spans="1:14" ht="16.5" customHeight="1" x14ac:dyDescent="0.2">
      <c r="A33" s="1090"/>
      <c r="B33" s="739" t="s">
        <v>7</v>
      </c>
      <c r="C33" s="329">
        <f>SUM(C30:C32)</f>
        <v>780</v>
      </c>
      <c r="D33" s="329">
        <f t="shared" ref="D33:J33" si="4">SUM(D30:D32)</f>
        <v>206</v>
      </c>
      <c r="E33" s="329">
        <f t="shared" si="4"/>
        <v>699</v>
      </c>
      <c r="F33" s="329">
        <f t="shared" si="4"/>
        <v>202</v>
      </c>
      <c r="G33" s="329">
        <f t="shared" si="4"/>
        <v>514</v>
      </c>
      <c r="H33" s="329">
        <f t="shared" si="4"/>
        <v>9</v>
      </c>
      <c r="I33" s="329">
        <f t="shared" si="4"/>
        <v>514</v>
      </c>
      <c r="J33" s="329">
        <f t="shared" si="4"/>
        <v>9</v>
      </c>
      <c r="K33" s="740" t="s">
        <v>8</v>
      </c>
      <c r="L33" s="1091"/>
      <c r="M33" s="61"/>
    </row>
    <row r="34" spans="1:14" s="50" customFormat="1" ht="16.5" customHeight="1" x14ac:dyDescent="0.2">
      <c r="A34" s="1084" t="s">
        <v>26</v>
      </c>
      <c r="B34" s="1084"/>
      <c r="C34" s="789">
        <f>C17+C21+C25+C29+C33</f>
        <v>56773</v>
      </c>
      <c r="D34" s="789">
        <f t="shared" ref="D34:F34" si="5">D17+D21+D25+D29+D33</f>
        <v>61291</v>
      </c>
      <c r="E34" s="789">
        <f t="shared" si="5"/>
        <v>51569</v>
      </c>
      <c r="F34" s="789">
        <f t="shared" si="5"/>
        <v>57729</v>
      </c>
      <c r="G34" s="789">
        <f>G17+G21+G25+G29+G33</f>
        <v>87482</v>
      </c>
      <c r="H34" s="789">
        <f t="shared" ref="H34:J34" si="6">H17+H21+H25+H29+H33</f>
        <v>76623</v>
      </c>
      <c r="I34" s="789">
        <f t="shared" si="6"/>
        <v>85498</v>
      </c>
      <c r="J34" s="789">
        <f t="shared" si="6"/>
        <v>75180</v>
      </c>
      <c r="K34" s="1085" t="s">
        <v>496</v>
      </c>
      <c r="L34" s="1085"/>
    </row>
    <row r="35" spans="1:14" x14ac:dyDescent="0.2">
      <c r="A35" s="1019" t="s">
        <v>767</v>
      </c>
      <c r="B35" s="1019"/>
      <c r="J35" s="929" t="s">
        <v>749</v>
      </c>
      <c r="K35" s="929"/>
      <c r="L35" s="929"/>
      <c r="N35" s="66"/>
    </row>
  </sheetData>
  <mergeCells count="30">
    <mergeCell ref="A34:B34"/>
    <mergeCell ref="K34:L34"/>
    <mergeCell ref="A35:B35"/>
    <mergeCell ref="J35:L35"/>
    <mergeCell ref="A22:A25"/>
    <mergeCell ref="L22:L25"/>
    <mergeCell ref="A26:A29"/>
    <mergeCell ref="L26:L29"/>
    <mergeCell ref="A30:A33"/>
    <mergeCell ref="L30:L33"/>
    <mergeCell ref="A11:A17"/>
    <mergeCell ref="L11:L17"/>
    <mergeCell ref="A18:A21"/>
    <mergeCell ref="L18:L21"/>
    <mergeCell ref="A3:L3"/>
    <mergeCell ref="A1:L1"/>
    <mergeCell ref="K6:K10"/>
    <mergeCell ref="L6:L10"/>
    <mergeCell ref="B2:K2"/>
    <mergeCell ref="B4:K4"/>
    <mergeCell ref="C6:F6"/>
    <mergeCell ref="G6:J6"/>
    <mergeCell ref="B6:B10"/>
    <mergeCell ref="A6:A10"/>
    <mergeCell ref="C8:D8"/>
    <mergeCell ref="E8:F8"/>
    <mergeCell ref="G8:H8"/>
    <mergeCell ref="I8:J8"/>
    <mergeCell ref="C7:F7"/>
    <mergeCell ref="G7:J7"/>
  </mergeCells>
  <printOptions horizontalCentered="1" verticalCentered="1"/>
  <pageMargins left="0" right="0" top="0" bottom="0" header="0" footer="0"/>
  <pageSetup paperSize="9" scale="9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8"/>
  <sheetViews>
    <sheetView showGridLines="0" rightToLeft="1" view="pageBreakPreview" zoomScaleNormal="100" zoomScaleSheetLayoutView="100" workbookViewId="0">
      <selection activeCell="D17" sqref="D17"/>
    </sheetView>
  </sheetViews>
  <sheetFormatPr defaultColWidth="9.140625" defaultRowHeight="13.5" x14ac:dyDescent="0.2"/>
  <cols>
    <col min="1" max="1" width="30.7109375" style="68" customWidth="1"/>
    <col min="2" max="2" width="9.7109375" style="79" customWidth="1"/>
    <col min="3" max="3" width="13.42578125" style="79" customWidth="1"/>
    <col min="4" max="4" width="10.28515625" style="79" customWidth="1"/>
    <col min="5" max="5" width="10.42578125" style="79" customWidth="1"/>
    <col min="6" max="6" width="11.5703125" style="79" customWidth="1"/>
    <col min="7" max="7" width="11" style="79" customWidth="1"/>
    <col min="8" max="8" width="10.42578125" style="79" customWidth="1"/>
    <col min="9" max="9" width="30.7109375" style="79" customWidth="1"/>
    <col min="10" max="16384" width="9.140625" style="79"/>
  </cols>
  <sheetData>
    <row r="1" spans="1:13" s="82" customFormat="1" ht="20.25" x14ac:dyDescent="0.3">
      <c r="A1" s="948" t="s">
        <v>965</v>
      </c>
      <c r="B1" s="948"/>
      <c r="C1" s="948"/>
      <c r="D1" s="948"/>
      <c r="E1" s="948"/>
      <c r="F1" s="948"/>
      <c r="G1" s="948"/>
      <c r="H1" s="948"/>
      <c r="I1" s="948"/>
      <c r="K1" s="826">
        <v>31</v>
      </c>
      <c r="L1" s="827">
        <v>520</v>
      </c>
      <c r="M1" s="826">
        <v>13441</v>
      </c>
    </row>
    <row r="2" spans="1:13" s="82" customFormat="1" ht="20.25" x14ac:dyDescent="0.3">
      <c r="A2" s="951" t="s">
        <v>1313</v>
      </c>
      <c r="B2" s="951"/>
      <c r="C2" s="951"/>
      <c r="D2" s="951"/>
      <c r="E2" s="951"/>
      <c r="F2" s="951"/>
      <c r="G2" s="951"/>
      <c r="H2" s="951"/>
      <c r="I2" s="951"/>
      <c r="K2" s="826">
        <v>33</v>
      </c>
      <c r="L2" s="827">
        <v>565</v>
      </c>
      <c r="M2" s="826">
        <v>15053</v>
      </c>
    </row>
    <row r="3" spans="1:13" ht="18" customHeight="1" x14ac:dyDescent="0.2">
      <c r="A3" s="935" t="s">
        <v>966</v>
      </c>
      <c r="B3" s="935"/>
      <c r="C3" s="935"/>
      <c r="D3" s="935"/>
      <c r="E3" s="935"/>
      <c r="F3" s="935"/>
      <c r="G3" s="935"/>
      <c r="H3" s="935"/>
      <c r="I3" s="935"/>
    </row>
    <row r="4" spans="1:13" ht="15.75" x14ac:dyDescent="0.2">
      <c r="A4" s="936" t="s">
        <v>1310</v>
      </c>
      <c r="B4" s="936"/>
      <c r="C4" s="936"/>
      <c r="D4" s="936"/>
      <c r="E4" s="936"/>
      <c r="F4" s="936"/>
      <c r="G4" s="936"/>
      <c r="H4" s="936"/>
      <c r="I4" s="936"/>
    </row>
    <row r="5" spans="1:13" s="50" customFormat="1" ht="15.75" x14ac:dyDescent="0.2">
      <c r="A5" s="10" t="s">
        <v>1165</v>
      </c>
      <c r="B5" s="80"/>
      <c r="C5" s="80"/>
      <c r="D5" s="80"/>
      <c r="E5" s="80"/>
      <c r="F5" s="80"/>
      <c r="G5" s="80"/>
      <c r="H5" s="80"/>
      <c r="I5" s="81" t="s">
        <v>530</v>
      </c>
      <c r="J5" s="80"/>
    </row>
    <row r="6" spans="1:13" ht="30.75" customHeight="1" x14ac:dyDescent="0.2">
      <c r="A6" s="1097" t="s">
        <v>776</v>
      </c>
      <c r="B6" s="1095" t="s">
        <v>498</v>
      </c>
      <c r="C6" s="1095" t="s">
        <v>770</v>
      </c>
      <c r="D6" s="1103" t="s">
        <v>779</v>
      </c>
      <c r="E6" s="1104"/>
      <c r="F6" s="1095" t="s">
        <v>772</v>
      </c>
      <c r="G6" s="1095" t="s">
        <v>773</v>
      </c>
      <c r="H6" s="1101" t="s">
        <v>778</v>
      </c>
      <c r="I6" s="1099" t="s">
        <v>777</v>
      </c>
    </row>
    <row r="7" spans="1:13" ht="29.25" customHeight="1" x14ac:dyDescent="0.2">
      <c r="A7" s="1098"/>
      <c r="B7" s="1096"/>
      <c r="C7" s="1096"/>
      <c r="D7" s="796" t="s">
        <v>771</v>
      </c>
      <c r="E7" s="796" t="s">
        <v>609</v>
      </c>
      <c r="F7" s="1096"/>
      <c r="G7" s="1096"/>
      <c r="H7" s="1102"/>
      <c r="I7" s="1100"/>
    </row>
    <row r="8" spans="1:13" ht="21.95" customHeight="1" thickBot="1" x14ac:dyDescent="0.25">
      <c r="A8" s="1092" t="s">
        <v>502</v>
      </c>
      <c r="B8" s="356" t="s">
        <v>774</v>
      </c>
      <c r="C8" s="357">
        <v>3642</v>
      </c>
      <c r="D8" s="357">
        <v>0</v>
      </c>
      <c r="E8" s="357">
        <v>429</v>
      </c>
      <c r="F8" s="357">
        <v>28</v>
      </c>
      <c r="G8" s="357">
        <v>161</v>
      </c>
      <c r="H8" s="358" t="s">
        <v>921</v>
      </c>
      <c r="I8" s="1111" t="s">
        <v>330</v>
      </c>
    </row>
    <row r="9" spans="1:13" ht="21.95" customHeight="1" thickBot="1" x14ac:dyDescent="0.25">
      <c r="A9" s="1093"/>
      <c r="B9" s="350" t="s">
        <v>775</v>
      </c>
      <c r="C9" s="351">
        <v>4162</v>
      </c>
      <c r="D9" s="351">
        <v>0</v>
      </c>
      <c r="E9" s="351">
        <v>491</v>
      </c>
      <c r="F9" s="351">
        <v>30</v>
      </c>
      <c r="G9" s="351">
        <v>192</v>
      </c>
      <c r="H9" s="352" t="s">
        <v>922</v>
      </c>
      <c r="I9" s="1112"/>
    </row>
    <row r="10" spans="1:13" ht="21.95" customHeight="1" thickBot="1" x14ac:dyDescent="0.25">
      <c r="A10" s="1094"/>
      <c r="B10" s="350" t="s">
        <v>963</v>
      </c>
      <c r="C10" s="351">
        <v>367</v>
      </c>
      <c r="D10" s="351">
        <v>0</v>
      </c>
      <c r="E10" s="351">
        <v>68</v>
      </c>
      <c r="F10" s="351">
        <v>10</v>
      </c>
      <c r="G10" s="351">
        <v>32</v>
      </c>
      <c r="H10" s="352" t="s">
        <v>964</v>
      </c>
      <c r="I10" s="1110"/>
    </row>
    <row r="11" spans="1:13" ht="21.95" customHeight="1" thickBot="1" x14ac:dyDescent="0.25">
      <c r="A11" s="1106" t="s">
        <v>990</v>
      </c>
      <c r="B11" s="353" t="s">
        <v>774</v>
      </c>
      <c r="C11" s="354">
        <v>27880</v>
      </c>
      <c r="D11" s="354">
        <v>1073</v>
      </c>
      <c r="E11" s="354">
        <v>2132</v>
      </c>
      <c r="F11" s="354">
        <v>55</v>
      </c>
      <c r="G11" s="354">
        <v>1004</v>
      </c>
      <c r="H11" s="355" t="s">
        <v>921</v>
      </c>
      <c r="I11" s="1113" t="s">
        <v>3</v>
      </c>
    </row>
    <row r="12" spans="1:13" ht="21.95" customHeight="1" thickBot="1" x14ac:dyDescent="0.25">
      <c r="A12" s="1107"/>
      <c r="B12" s="353" t="s">
        <v>775</v>
      </c>
      <c r="C12" s="354">
        <v>30388</v>
      </c>
      <c r="D12" s="354">
        <v>0</v>
      </c>
      <c r="E12" s="354">
        <v>3638</v>
      </c>
      <c r="F12" s="354">
        <v>55</v>
      </c>
      <c r="G12" s="354">
        <v>1099</v>
      </c>
      <c r="H12" s="355" t="s">
        <v>922</v>
      </c>
      <c r="I12" s="1114"/>
    </row>
    <row r="13" spans="1:13" ht="21.95" customHeight="1" thickBot="1" x14ac:dyDescent="0.25">
      <c r="A13" s="1108"/>
      <c r="B13" s="353" t="s">
        <v>963</v>
      </c>
      <c r="C13" s="354">
        <v>239</v>
      </c>
      <c r="D13" s="354">
        <v>0</v>
      </c>
      <c r="E13" s="354">
        <v>77</v>
      </c>
      <c r="F13" s="354">
        <v>4</v>
      </c>
      <c r="G13" s="354">
        <v>41</v>
      </c>
      <c r="H13" s="355" t="s">
        <v>964</v>
      </c>
      <c r="I13" s="1115"/>
    </row>
    <row r="14" spans="1:13" ht="21.95" customHeight="1" thickBot="1" x14ac:dyDescent="0.25">
      <c r="A14" s="1105" t="s">
        <v>452</v>
      </c>
      <c r="B14" s="350" t="s">
        <v>774</v>
      </c>
      <c r="C14" s="351">
        <v>14467</v>
      </c>
      <c r="D14" s="351">
        <v>1466</v>
      </c>
      <c r="E14" s="351">
        <v>0</v>
      </c>
      <c r="F14" s="351">
        <v>33</v>
      </c>
      <c r="G14" s="351">
        <v>517</v>
      </c>
      <c r="H14" s="352" t="s">
        <v>921</v>
      </c>
      <c r="I14" s="1109" t="s">
        <v>147</v>
      </c>
    </row>
    <row r="15" spans="1:13" ht="21.95" customHeight="1" thickBot="1" x14ac:dyDescent="0.25">
      <c r="A15" s="1094"/>
      <c r="B15" s="350" t="s">
        <v>775</v>
      </c>
      <c r="C15" s="351">
        <v>15571</v>
      </c>
      <c r="D15" s="351">
        <v>0</v>
      </c>
      <c r="E15" s="351">
        <v>1581</v>
      </c>
      <c r="F15" s="351">
        <v>33</v>
      </c>
      <c r="G15" s="351">
        <v>543</v>
      </c>
      <c r="H15" s="352" t="s">
        <v>922</v>
      </c>
      <c r="I15" s="1110"/>
    </row>
    <row r="16" spans="1:13" ht="21.95" customHeight="1" thickBot="1" x14ac:dyDescent="0.25">
      <c r="A16" s="1106" t="s">
        <v>1179</v>
      </c>
      <c r="B16" s="353" t="s">
        <v>774</v>
      </c>
      <c r="C16" s="354">
        <v>60</v>
      </c>
      <c r="D16" s="354">
        <v>21</v>
      </c>
      <c r="E16" s="354">
        <v>0</v>
      </c>
      <c r="F16" s="354">
        <v>1</v>
      </c>
      <c r="G16" s="354">
        <v>4</v>
      </c>
      <c r="H16" s="355" t="s">
        <v>921</v>
      </c>
      <c r="I16" s="1113" t="s">
        <v>1180</v>
      </c>
    </row>
    <row r="17" spans="1:9" ht="21.95" customHeight="1" thickBot="1" x14ac:dyDescent="0.25">
      <c r="A17" s="1108"/>
      <c r="B17" s="353" t="s">
        <v>775</v>
      </c>
      <c r="C17" s="354">
        <v>0</v>
      </c>
      <c r="D17" s="354">
        <v>0</v>
      </c>
      <c r="E17" s="354">
        <v>0</v>
      </c>
      <c r="F17" s="354">
        <v>0</v>
      </c>
      <c r="G17" s="354">
        <v>0</v>
      </c>
      <c r="H17" s="355" t="s">
        <v>922</v>
      </c>
      <c r="I17" s="1115"/>
    </row>
    <row r="18" spans="1:9" ht="21.95" customHeight="1" thickBot="1" x14ac:dyDescent="0.25">
      <c r="A18" s="1105" t="s">
        <v>860</v>
      </c>
      <c r="B18" s="350" t="s">
        <v>774</v>
      </c>
      <c r="C18" s="351">
        <v>13441</v>
      </c>
      <c r="D18" s="351">
        <v>1489</v>
      </c>
      <c r="E18" s="351">
        <v>0</v>
      </c>
      <c r="F18" s="351">
        <v>31</v>
      </c>
      <c r="G18" s="351">
        <v>520</v>
      </c>
      <c r="H18" s="352" t="s">
        <v>921</v>
      </c>
      <c r="I18" s="1109" t="s">
        <v>435</v>
      </c>
    </row>
    <row r="19" spans="1:9" ht="21.95" customHeight="1" thickBot="1" x14ac:dyDescent="0.25">
      <c r="A19" s="1094"/>
      <c r="B19" s="350" t="s">
        <v>775</v>
      </c>
      <c r="C19" s="351">
        <v>15053</v>
      </c>
      <c r="D19" s="351">
        <v>0</v>
      </c>
      <c r="E19" s="351">
        <v>1599</v>
      </c>
      <c r="F19" s="351">
        <v>33</v>
      </c>
      <c r="G19" s="351">
        <v>565</v>
      </c>
      <c r="H19" s="352" t="s">
        <v>922</v>
      </c>
      <c r="I19" s="1110"/>
    </row>
    <row r="20" spans="1:9" ht="21.95" customHeight="1" thickBot="1" x14ac:dyDescent="0.25">
      <c r="A20" s="1116" t="s">
        <v>329</v>
      </c>
      <c r="B20" s="353" t="s">
        <v>774</v>
      </c>
      <c r="C20" s="354">
        <v>780</v>
      </c>
      <c r="D20" s="354">
        <v>138</v>
      </c>
      <c r="E20" s="354">
        <v>0</v>
      </c>
      <c r="F20" s="354">
        <v>3</v>
      </c>
      <c r="G20" s="354">
        <v>42</v>
      </c>
      <c r="H20" s="355" t="s">
        <v>921</v>
      </c>
      <c r="I20" s="1117" t="s">
        <v>738</v>
      </c>
    </row>
    <row r="21" spans="1:9" ht="21.95" customHeight="1" x14ac:dyDescent="0.2">
      <c r="A21" s="1106"/>
      <c r="B21" s="675" t="s">
        <v>775</v>
      </c>
      <c r="C21" s="676">
        <v>206</v>
      </c>
      <c r="D21" s="676">
        <v>0</v>
      </c>
      <c r="E21" s="676">
        <v>35</v>
      </c>
      <c r="F21" s="676">
        <v>2</v>
      </c>
      <c r="G21" s="676">
        <v>13</v>
      </c>
      <c r="H21" s="677" t="s">
        <v>922</v>
      </c>
      <c r="I21" s="1113"/>
    </row>
    <row r="22" spans="1:9" ht="21.95" customHeight="1" thickBot="1" x14ac:dyDescent="0.25">
      <c r="A22" s="1118" t="s">
        <v>7</v>
      </c>
      <c r="B22" s="678" t="s">
        <v>774</v>
      </c>
      <c r="C22" s="679">
        <f t="shared" ref="C22:G23" si="0">SUM(C8+C11+C14+C16+C18+C20)</f>
        <v>60270</v>
      </c>
      <c r="D22" s="679">
        <f t="shared" si="0"/>
        <v>4187</v>
      </c>
      <c r="E22" s="679">
        <f t="shared" si="0"/>
        <v>2561</v>
      </c>
      <c r="F22" s="679">
        <f t="shared" si="0"/>
        <v>151</v>
      </c>
      <c r="G22" s="679">
        <f t="shared" si="0"/>
        <v>2248</v>
      </c>
      <c r="H22" s="680" t="s">
        <v>921</v>
      </c>
      <c r="I22" s="1121" t="s">
        <v>8</v>
      </c>
    </row>
    <row r="23" spans="1:9" ht="21.95" customHeight="1" thickBot="1" x14ac:dyDescent="0.25">
      <c r="A23" s="1119"/>
      <c r="B23" s="681" t="s">
        <v>775</v>
      </c>
      <c r="C23" s="679">
        <f t="shared" si="0"/>
        <v>65380</v>
      </c>
      <c r="D23" s="679">
        <f t="shared" si="0"/>
        <v>0</v>
      </c>
      <c r="E23" s="679">
        <f t="shared" si="0"/>
        <v>7344</v>
      </c>
      <c r="F23" s="679">
        <f t="shared" si="0"/>
        <v>153</v>
      </c>
      <c r="G23" s="679">
        <f t="shared" si="0"/>
        <v>2412</v>
      </c>
      <c r="H23" s="682" t="s">
        <v>922</v>
      </c>
      <c r="I23" s="1122"/>
    </row>
    <row r="24" spans="1:9" ht="21.95" customHeight="1" thickBot="1" x14ac:dyDescent="0.25">
      <c r="A24" s="1119"/>
      <c r="B24" s="681" t="s">
        <v>963</v>
      </c>
      <c r="C24" s="683">
        <f>SUM(C10+C13)</f>
        <v>606</v>
      </c>
      <c r="D24" s="683">
        <f>SUM(D10+D13)</f>
        <v>0</v>
      </c>
      <c r="E24" s="683">
        <f>SUM(E10+E13)</f>
        <v>145</v>
      </c>
      <c r="F24" s="683">
        <f>SUM(F10+F13)</f>
        <v>14</v>
      </c>
      <c r="G24" s="683">
        <f>SUM(G10+G13)</f>
        <v>73</v>
      </c>
      <c r="H24" s="682" t="s">
        <v>964</v>
      </c>
      <c r="I24" s="1122"/>
    </row>
    <row r="25" spans="1:9" ht="21.95" customHeight="1" x14ac:dyDescent="0.2">
      <c r="A25" s="1120"/>
      <c r="B25" s="684" t="s">
        <v>7</v>
      </c>
      <c r="C25" s="685">
        <f>SUM(C22:C24)</f>
        <v>126256</v>
      </c>
      <c r="D25" s="685">
        <f t="shared" ref="D25:G25" si="1">SUM(D22:D24)</f>
        <v>4187</v>
      </c>
      <c r="E25" s="685">
        <f t="shared" si="1"/>
        <v>10050</v>
      </c>
      <c r="F25" s="685">
        <f t="shared" si="1"/>
        <v>318</v>
      </c>
      <c r="G25" s="685">
        <f t="shared" si="1"/>
        <v>4733</v>
      </c>
      <c r="H25" s="686" t="s">
        <v>8</v>
      </c>
      <c r="I25" s="1123"/>
    </row>
    <row r="26" spans="1:9" ht="12.75" x14ac:dyDescent="0.2">
      <c r="A26" s="1124"/>
      <c r="B26" s="1124"/>
      <c r="C26" s="1124"/>
      <c r="D26" s="1124"/>
      <c r="E26" s="1124"/>
      <c r="F26" s="1124"/>
      <c r="G26" s="1125"/>
      <c r="H26" s="1125"/>
      <c r="I26" s="1125"/>
    </row>
    <row r="28" spans="1:9" x14ac:dyDescent="0.2">
      <c r="B28" s="238"/>
    </row>
  </sheetData>
  <mergeCells count="28">
    <mergeCell ref="A20:A21"/>
    <mergeCell ref="I20:I21"/>
    <mergeCell ref="A22:A25"/>
    <mergeCell ref="I22:I25"/>
    <mergeCell ref="A26:F26"/>
    <mergeCell ref="G26:I26"/>
    <mergeCell ref="A14:A15"/>
    <mergeCell ref="A11:A13"/>
    <mergeCell ref="I18:I19"/>
    <mergeCell ref="I8:I10"/>
    <mergeCell ref="I14:I15"/>
    <mergeCell ref="I11:I13"/>
    <mergeCell ref="A18:A19"/>
    <mergeCell ref="A16:A17"/>
    <mergeCell ref="I16:I17"/>
    <mergeCell ref="A1:I1"/>
    <mergeCell ref="A2:I2"/>
    <mergeCell ref="A4:I4"/>
    <mergeCell ref="A3:I3"/>
    <mergeCell ref="A8:A10"/>
    <mergeCell ref="C6:C7"/>
    <mergeCell ref="B6:B7"/>
    <mergeCell ref="A6:A7"/>
    <mergeCell ref="I6:I7"/>
    <mergeCell ref="H6:H7"/>
    <mergeCell ref="G6:G7"/>
    <mergeCell ref="F6:F7"/>
    <mergeCell ref="D6:E6"/>
  </mergeCells>
  <printOptions horizontalCentered="1" verticalCentered="1"/>
  <pageMargins left="0" right="0" top="0" bottom="0" header="0" footer="0"/>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31"/>
  <sheetViews>
    <sheetView showGridLines="0" rightToLeft="1" view="pageBreakPreview" zoomScaleNormal="100" zoomScaleSheetLayoutView="100" workbookViewId="0">
      <selection activeCell="W21" sqref="W21"/>
    </sheetView>
  </sheetViews>
  <sheetFormatPr defaultColWidth="9.140625" defaultRowHeight="12.75" x14ac:dyDescent="0.2"/>
  <cols>
    <col min="1" max="1" width="11.85546875" style="182" customWidth="1"/>
    <col min="2" max="19" width="8" style="182" customWidth="1"/>
    <col min="20" max="20" width="8.5703125" style="182" customWidth="1"/>
    <col min="21" max="21" width="16.85546875" style="182" customWidth="1"/>
    <col min="22" max="16384" width="9.140625" style="17"/>
  </cols>
  <sheetData>
    <row r="1" spans="1:21" s="15" customFormat="1" ht="20.100000000000001" customHeight="1" x14ac:dyDescent="0.3">
      <c r="A1" s="948" t="s">
        <v>782</v>
      </c>
      <c r="B1" s="948"/>
      <c r="C1" s="948"/>
      <c r="D1" s="948"/>
      <c r="E1" s="948"/>
      <c r="F1" s="948"/>
      <c r="G1" s="948"/>
      <c r="H1" s="948"/>
      <c r="I1" s="948"/>
      <c r="J1" s="948"/>
      <c r="K1" s="948"/>
      <c r="L1" s="948"/>
      <c r="M1" s="948"/>
      <c r="N1" s="948"/>
      <c r="O1" s="948"/>
      <c r="P1" s="948"/>
      <c r="Q1" s="948"/>
      <c r="R1" s="948"/>
      <c r="S1" s="948"/>
      <c r="T1" s="948"/>
      <c r="U1" s="948"/>
    </row>
    <row r="2" spans="1:21" s="16" customFormat="1" ht="20.100000000000001" customHeight="1" x14ac:dyDescent="0.3">
      <c r="A2" s="951" t="s">
        <v>1313</v>
      </c>
      <c r="B2" s="951"/>
      <c r="C2" s="951"/>
      <c r="D2" s="951"/>
      <c r="E2" s="951"/>
      <c r="F2" s="951"/>
      <c r="G2" s="951"/>
      <c r="H2" s="951"/>
      <c r="I2" s="951"/>
      <c r="J2" s="951"/>
      <c r="K2" s="951"/>
      <c r="L2" s="951"/>
      <c r="M2" s="951"/>
      <c r="N2" s="951"/>
      <c r="O2" s="951"/>
      <c r="P2" s="951"/>
      <c r="Q2" s="951"/>
      <c r="R2" s="951"/>
      <c r="S2" s="951"/>
      <c r="T2" s="951"/>
      <c r="U2" s="951"/>
    </row>
    <row r="3" spans="1:21" ht="20.100000000000001" customHeight="1" x14ac:dyDescent="0.2">
      <c r="A3" s="935" t="s">
        <v>781</v>
      </c>
      <c r="B3" s="935"/>
      <c r="C3" s="935"/>
      <c r="D3" s="935"/>
      <c r="E3" s="935"/>
      <c r="F3" s="935"/>
      <c r="G3" s="935"/>
      <c r="H3" s="935"/>
      <c r="I3" s="935"/>
      <c r="J3" s="935"/>
      <c r="K3" s="935"/>
      <c r="L3" s="935"/>
      <c r="M3" s="935"/>
      <c r="N3" s="935"/>
      <c r="O3" s="935"/>
      <c r="P3" s="935"/>
      <c r="Q3" s="935"/>
      <c r="R3" s="935"/>
      <c r="S3" s="935"/>
      <c r="T3" s="935"/>
      <c r="U3" s="935"/>
    </row>
    <row r="4" spans="1:21" ht="20.100000000000001" customHeight="1" x14ac:dyDescent="0.2">
      <c r="A4" s="936" t="s">
        <v>1310</v>
      </c>
      <c r="B4" s="936"/>
      <c r="C4" s="936"/>
      <c r="D4" s="936"/>
      <c r="E4" s="936"/>
      <c r="F4" s="936"/>
      <c r="G4" s="936"/>
      <c r="H4" s="936"/>
      <c r="I4" s="936"/>
      <c r="J4" s="936"/>
      <c r="K4" s="936"/>
      <c r="L4" s="936"/>
      <c r="M4" s="936"/>
      <c r="N4" s="936"/>
      <c r="O4" s="936"/>
      <c r="P4" s="936"/>
      <c r="Q4" s="936"/>
      <c r="R4" s="936"/>
      <c r="S4" s="936"/>
      <c r="T4" s="936"/>
      <c r="U4" s="936"/>
    </row>
    <row r="5" spans="1:21" ht="16.5" customHeight="1" x14ac:dyDescent="0.2">
      <c r="A5" s="10" t="s">
        <v>531</v>
      </c>
      <c r="B5" s="13"/>
      <c r="C5" s="13"/>
      <c r="D5" s="13"/>
      <c r="E5" s="13"/>
      <c r="F5" s="13"/>
      <c r="G5" s="13"/>
      <c r="H5" s="13"/>
      <c r="I5" s="13"/>
      <c r="J5" s="13"/>
      <c r="K5" s="13"/>
      <c r="L5" s="13"/>
      <c r="M5" s="13"/>
      <c r="N5" s="13"/>
      <c r="O5" s="13"/>
      <c r="P5" s="13"/>
      <c r="Q5" s="13"/>
      <c r="R5" s="13"/>
      <c r="S5" s="13"/>
      <c r="T5" s="13"/>
      <c r="U5" s="24" t="s">
        <v>532</v>
      </c>
    </row>
    <row r="6" spans="1:21" s="177" customFormat="1" ht="18" customHeight="1" thickBot="1" x14ac:dyDescent="0.25">
      <c r="A6" s="938" t="s">
        <v>1404</v>
      </c>
      <c r="B6" s="938"/>
      <c r="C6" s="1130" t="s">
        <v>502</v>
      </c>
      <c r="D6" s="1130"/>
      <c r="E6" s="1130"/>
      <c r="F6" s="1130" t="s">
        <v>191</v>
      </c>
      <c r="G6" s="1130"/>
      <c r="H6" s="1130"/>
      <c r="I6" s="1130" t="s">
        <v>453</v>
      </c>
      <c r="J6" s="1130"/>
      <c r="K6" s="1130" t="s">
        <v>1182</v>
      </c>
      <c r="L6" s="1130"/>
      <c r="M6" s="1130" t="s">
        <v>190</v>
      </c>
      <c r="N6" s="1130"/>
      <c r="O6" s="1135" t="s">
        <v>329</v>
      </c>
      <c r="P6" s="1135"/>
      <c r="Q6" s="1136" t="s">
        <v>7</v>
      </c>
      <c r="R6" s="1136"/>
      <c r="S6" s="1136"/>
      <c r="T6" s="949" t="s">
        <v>911</v>
      </c>
      <c r="U6" s="949"/>
    </row>
    <row r="7" spans="1:21" s="177" customFormat="1" ht="24" customHeight="1" thickBot="1" x14ac:dyDescent="0.25">
      <c r="A7" s="1128"/>
      <c r="B7" s="1128"/>
      <c r="C7" s="1129" t="s">
        <v>330</v>
      </c>
      <c r="D7" s="1129"/>
      <c r="E7" s="1129"/>
      <c r="F7" s="1129" t="s">
        <v>293</v>
      </c>
      <c r="G7" s="1129"/>
      <c r="H7" s="1129"/>
      <c r="I7" s="1129" t="s">
        <v>147</v>
      </c>
      <c r="J7" s="1129"/>
      <c r="K7" s="1129" t="s">
        <v>1180</v>
      </c>
      <c r="L7" s="1129"/>
      <c r="M7" s="1129" t="s">
        <v>780</v>
      </c>
      <c r="N7" s="1129"/>
      <c r="O7" s="1129" t="s">
        <v>738</v>
      </c>
      <c r="P7" s="1129"/>
      <c r="Q7" s="1138" t="s">
        <v>8</v>
      </c>
      <c r="R7" s="1138"/>
      <c r="S7" s="1138"/>
      <c r="T7" s="1137"/>
      <c r="U7" s="1137"/>
    </row>
    <row r="8" spans="1:21" s="177" customFormat="1" ht="16.5" customHeight="1" thickBot="1" x14ac:dyDescent="0.25">
      <c r="A8" s="1128"/>
      <c r="B8" s="1128"/>
      <c r="C8" s="674" t="s">
        <v>774</v>
      </c>
      <c r="D8" s="674" t="s">
        <v>775</v>
      </c>
      <c r="E8" s="674" t="s">
        <v>963</v>
      </c>
      <c r="F8" s="674" t="s">
        <v>774</v>
      </c>
      <c r="G8" s="674" t="s">
        <v>775</v>
      </c>
      <c r="H8" s="674" t="s">
        <v>963</v>
      </c>
      <c r="I8" s="674" t="s">
        <v>774</v>
      </c>
      <c r="J8" s="674" t="s">
        <v>775</v>
      </c>
      <c r="K8" s="674" t="s">
        <v>774</v>
      </c>
      <c r="L8" s="674" t="s">
        <v>775</v>
      </c>
      <c r="M8" s="674" t="s">
        <v>774</v>
      </c>
      <c r="N8" s="674" t="s">
        <v>775</v>
      </c>
      <c r="O8" s="674" t="s">
        <v>774</v>
      </c>
      <c r="P8" s="674" t="s">
        <v>775</v>
      </c>
      <c r="Q8" s="674" t="s">
        <v>774</v>
      </c>
      <c r="R8" s="674" t="s">
        <v>775</v>
      </c>
      <c r="S8" s="674" t="s">
        <v>963</v>
      </c>
      <c r="T8" s="1137"/>
      <c r="U8" s="1137"/>
    </row>
    <row r="9" spans="1:21" s="177" customFormat="1" ht="14.25" customHeight="1" x14ac:dyDescent="0.2">
      <c r="A9" s="939"/>
      <c r="B9" s="939"/>
      <c r="C9" s="615" t="s">
        <v>921</v>
      </c>
      <c r="D9" s="659" t="s">
        <v>922</v>
      </c>
      <c r="E9" s="659" t="s">
        <v>964</v>
      </c>
      <c r="F9" s="659" t="s">
        <v>921</v>
      </c>
      <c r="G9" s="659" t="s">
        <v>922</v>
      </c>
      <c r="H9" s="659" t="s">
        <v>964</v>
      </c>
      <c r="I9" s="659" t="s">
        <v>921</v>
      </c>
      <c r="J9" s="659" t="s">
        <v>922</v>
      </c>
      <c r="K9" s="615" t="s">
        <v>921</v>
      </c>
      <c r="L9" s="615" t="s">
        <v>922</v>
      </c>
      <c r="M9" s="615" t="s">
        <v>921</v>
      </c>
      <c r="N9" s="615" t="s">
        <v>922</v>
      </c>
      <c r="O9" s="615" t="s">
        <v>921</v>
      </c>
      <c r="P9" s="659" t="s">
        <v>922</v>
      </c>
      <c r="Q9" s="615" t="s">
        <v>921</v>
      </c>
      <c r="R9" s="659" t="s">
        <v>922</v>
      </c>
      <c r="S9" s="659" t="s">
        <v>964</v>
      </c>
      <c r="T9" s="950"/>
      <c r="U9" s="950"/>
    </row>
    <row r="10" spans="1:21" ht="18" customHeight="1" thickBot="1" x14ac:dyDescent="0.25">
      <c r="A10" s="1133" t="s">
        <v>16</v>
      </c>
      <c r="B10" s="376" t="s">
        <v>17</v>
      </c>
      <c r="C10" s="616">
        <v>637</v>
      </c>
      <c r="D10" s="377">
        <v>653</v>
      </c>
      <c r="E10" s="377">
        <v>39</v>
      </c>
      <c r="F10" s="300">
        <v>6288</v>
      </c>
      <c r="G10" s="300">
        <v>7618</v>
      </c>
      <c r="H10" s="300">
        <v>90</v>
      </c>
      <c r="I10" s="300">
        <v>4192</v>
      </c>
      <c r="J10" s="300">
        <v>4109</v>
      </c>
      <c r="K10" s="687">
        <v>0</v>
      </c>
      <c r="L10" s="687">
        <v>0</v>
      </c>
      <c r="M10" s="308">
        <v>5175</v>
      </c>
      <c r="N10" s="308">
        <v>4207</v>
      </c>
      <c r="O10" s="687">
        <v>0</v>
      </c>
      <c r="P10" s="300">
        <v>125</v>
      </c>
      <c r="Q10" s="374">
        <f>SUM(C10+F10+I10+K10+M10+O10)</f>
        <v>16292</v>
      </c>
      <c r="R10" s="338">
        <f>SUM(D10+G10+J10+L10+N10+P10)</f>
        <v>16712</v>
      </c>
      <c r="S10" s="374">
        <f t="shared" ref="S10:S25" si="0">SUM(E10+H10)</f>
        <v>129</v>
      </c>
      <c r="T10" s="378" t="s">
        <v>18</v>
      </c>
      <c r="U10" s="1144" t="s">
        <v>19</v>
      </c>
    </row>
    <row r="11" spans="1:21" ht="18" customHeight="1" thickBot="1" x14ac:dyDescent="0.25">
      <c r="A11" s="1134"/>
      <c r="B11" s="359" t="s">
        <v>6</v>
      </c>
      <c r="C11" s="362">
        <v>7</v>
      </c>
      <c r="D11" s="362">
        <v>6</v>
      </c>
      <c r="E11" s="360">
        <v>2</v>
      </c>
      <c r="F11" s="277">
        <v>13</v>
      </c>
      <c r="G11" s="277">
        <v>14</v>
      </c>
      <c r="H11" s="277">
        <v>1</v>
      </c>
      <c r="I11" s="277">
        <v>8</v>
      </c>
      <c r="J11" s="363">
        <v>8</v>
      </c>
      <c r="K11" s="363">
        <v>0</v>
      </c>
      <c r="L11" s="363">
        <v>0</v>
      </c>
      <c r="M11" s="363">
        <v>9</v>
      </c>
      <c r="N11" s="363">
        <v>9</v>
      </c>
      <c r="O11" s="360">
        <v>0</v>
      </c>
      <c r="P11" s="277">
        <v>1</v>
      </c>
      <c r="Q11" s="888"/>
      <c r="R11" s="310">
        <f t="shared" ref="Q11:R25" si="1">SUM(D11+G11+J11+L11+N11+P11)</f>
        <v>38</v>
      </c>
      <c r="S11" s="888">
        <f t="shared" si="0"/>
        <v>3</v>
      </c>
      <c r="T11" s="361" t="s">
        <v>20</v>
      </c>
      <c r="U11" s="1140"/>
    </row>
    <row r="12" spans="1:21" ht="18" customHeight="1" thickBot="1" x14ac:dyDescent="0.25">
      <c r="A12" s="1131" t="s">
        <v>21</v>
      </c>
      <c r="B12" s="364" t="s">
        <v>17</v>
      </c>
      <c r="C12" s="365">
        <v>1903</v>
      </c>
      <c r="D12" s="365">
        <v>2089</v>
      </c>
      <c r="E12" s="365">
        <v>31</v>
      </c>
      <c r="F12" s="275">
        <v>12420</v>
      </c>
      <c r="G12" s="275">
        <v>12927</v>
      </c>
      <c r="H12" s="365">
        <v>36</v>
      </c>
      <c r="I12" s="275">
        <v>6295</v>
      </c>
      <c r="J12" s="275">
        <v>6494</v>
      </c>
      <c r="K12" s="275">
        <v>60</v>
      </c>
      <c r="L12" s="365">
        <v>0</v>
      </c>
      <c r="M12" s="275">
        <v>4391</v>
      </c>
      <c r="N12" s="275">
        <v>5495</v>
      </c>
      <c r="O12" s="275">
        <v>780</v>
      </c>
      <c r="P12" s="275">
        <v>81</v>
      </c>
      <c r="Q12" s="276">
        <f t="shared" si="1"/>
        <v>25849</v>
      </c>
      <c r="R12" s="276">
        <f>SUM(D12+G12+J12+L12+N12+P12)</f>
        <v>27086</v>
      </c>
      <c r="S12" s="276">
        <f t="shared" si="0"/>
        <v>67</v>
      </c>
      <c r="T12" s="366" t="s">
        <v>18</v>
      </c>
      <c r="U12" s="1139" t="s">
        <v>991</v>
      </c>
    </row>
    <row r="13" spans="1:21" ht="18" customHeight="1" thickBot="1" x14ac:dyDescent="0.25">
      <c r="A13" s="1131"/>
      <c r="B13" s="364" t="s">
        <v>6</v>
      </c>
      <c r="C13" s="365">
        <v>14</v>
      </c>
      <c r="D13" s="365">
        <v>15</v>
      </c>
      <c r="E13" s="365">
        <v>1</v>
      </c>
      <c r="F13" s="275">
        <v>22</v>
      </c>
      <c r="G13" s="275">
        <v>21</v>
      </c>
      <c r="H13" s="365">
        <v>1</v>
      </c>
      <c r="I13" s="275">
        <v>11</v>
      </c>
      <c r="J13" s="275">
        <v>10</v>
      </c>
      <c r="K13" s="275">
        <v>1</v>
      </c>
      <c r="L13" s="365">
        <v>0</v>
      </c>
      <c r="M13" s="275">
        <v>9</v>
      </c>
      <c r="N13" s="275">
        <v>9</v>
      </c>
      <c r="O13" s="275">
        <v>3</v>
      </c>
      <c r="P13" s="275">
        <v>1</v>
      </c>
      <c r="Q13" s="276">
        <f t="shared" si="1"/>
        <v>60</v>
      </c>
      <c r="R13" s="276">
        <f t="shared" si="1"/>
        <v>56</v>
      </c>
      <c r="S13" s="276">
        <f t="shared" si="0"/>
        <v>2</v>
      </c>
      <c r="T13" s="366" t="s">
        <v>20</v>
      </c>
      <c r="U13" s="1139"/>
    </row>
    <row r="14" spans="1:21" ht="18" customHeight="1" thickBot="1" x14ac:dyDescent="0.25">
      <c r="A14" s="1134" t="s">
        <v>22</v>
      </c>
      <c r="B14" s="359" t="s">
        <v>17</v>
      </c>
      <c r="C14" s="360">
        <v>270</v>
      </c>
      <c r="D14" s="360">
        <v>293</v>
      </c>
      <c r="E14" s="360">
        <v>0</v>
      </c>
      <c r="F14" s="277">
        <v>2576</v>
      </c>
      <c r="G14" s="277">
        <v>2333</v>
      </c>
      <c r="H14" s="360">
        <v>0</v>
      </c>
      <c r="I14" s="277">
        <v>1139</v>
      </c>
      <c r="J14" s="277">
        <v>1301</v>
      </c>
      <c r="K14" s="360">
        <v>0</v>
      </c>
      <c r="L14" s="360">
        <v>0</v>
      </c>
      <c r="M14" s="277">
        <v>1011</v>
      </c>
      <c r="N14" s="277">
        <v>1268</v>
      </c>
      <c r="O14" s="360">
        <v>0</v>
      </c>
      <c r="P14" s="360">
        <v>0</v>
      </c>
      <c r="Q14" s="888">
        <f t="shared" si="1"/>
        <v>4996</v>
      </c>
      <c r="R14" s="888">
        <f>SUM(D14+G14+J14+L14+N14+P14)</f>
        <v>5195</v>
      </c>
      <c r="S14" s="888">
        <f t="shared" si="0"/>
        <v>0</v>
      </c>
      <c r="T14" s="361" t="s">
        <v>18</v>
      </c>
      <c r="U14" s="1140" t="s">
        <v>992</v>
      </c>
    </row>
    <row r="15" spans="1:21" ht="18" customHeight="1" thickBot="1" x14ac:dyDescent="0.25">
      <c r="A15" s="1134"/>
      <c r="B15" s="359" t="s">
        <v>6</v>
      </c>
      <c r="C15" s="362">
        <v>2</v>
      </c>
      <c r="D15" s="362">
        <v>2</v>
      </c>
      <c r="E15" s="360">
        <v>0</v>
      </c>
      <c r="F15" s="277">
        <v>4</v>
      </c>
      <c r="G15" s="277">
        <v>4</v>
      </c>
      <c r="H15" s="360">
        <v>0</v>
      </c>
      <c r="I15" s="362">
        <v>2</v>
      </c>
      <c r="J15" s="362">
        <v>3</v>
      </c>
      <c r="K15" s="360">
        <v>0</v>
      </c>
      <c r="L15" s="360">
        <v>0</v>
      </c>
      <c r="M15" s="362">
        <v>2</v>
      </c>
      <c r="N15" s="362">
        <v>3</v>
      </c>
      <c r="O15" s="360">
        <v>0</v>
      </c>
      <c r="P15" s="360">
        <v>0</v>
      </c>
      <c r="Q15" s="888">
        <f t="shared" si="1"/>
        <v>10</v>
      </c>
      <c r="R15" s="888">
        <f t="shared" si="1"/>
        <v>12</v>
      </c>
      <c r="S15" s="888">
        <f t="shared" si="0"/>
        <v>0</v>
      </c>
      <c r="T15" s="361" t="s">
        <v>20</v>
      </c>
      <c r="U15" s="1140"/>
    </row>
    <row r="16" spans="1:21" ht="18" customHeight="1" thickBot="1" x14ac:dyDescent="0.25">
      <c r="A16" s="1131" t="s">
        <v>994</v>
      </c>
      <c r="B16" s="364" t="s">
        <v>17</v>
      </c>
      <c r="C16" s="365">
        <v>376</v>
      </c>
      <c r="D16" s="365">
        <v>483</v>
      </c>
      <c r="E16" s="365">
        <v>0</v>
      </c>
      <c r="F16" s="275">
        <v>2670</v>
      </c>
      <c r="G16" s="275">
        <v>2513</v>
      </c>
      <c r="H16" s="365">
        <v>0</v>
      </c>
      <c r="I16" s="275">
        <v>752</v>
      </c>
      <c r="J16" s="275">
        <v>711</v>
      </c>
      <c r="K16" s="365">
        <v>0</v>
      </c>
      <c r="L16" s="365">
        <v>0</v>
      </c>
      <c r="M16" s="275">
        <v>1193</v>
      </c>
      <c r="N16" s="275">
        <v>777</v>
      </c>
      <c r="O16" s="365">
        <v>0</v>
      </c>
      <c r="P16" s="365">
        <v>0</v>
      </c>
      <c r="Q16" s="889">
        <f t="shared" si="1"/>
        <v>4991</v>
      </c>
      <c r="R16" s="889">
        <f>SUM(D16+G16+J16+L16+N16+P16)</f>
        <v>4484</v>
      </c>
      <c r="S16" s="889">
        <f t="shared" si="0"/>
        <v>0</v>
      </c>
      <c r="T16" s="366" t="s">
        <v>18</v>
      </c>
      <c r="U16" s="1139" t="s">
        <v>23</v>
      </c>
    </row>
    <row r="17" spans="1:21" ht="18" customHeight="1" thickBot="1" x14ac:dyDescent="0.25">
      <c r="A17" s="1131"/>
      <c r="B17" s="364" t="s">
        <v>6</v>
      </c>
      <c r="C17" s="365">
        <v>2</v>
      </c>
      <c r="D17" s="365">
        <v>3</v>
      </c>
      <c r="E17" s="365">
        <v>0</v>
      </c>
      <c r="F17" s="275">
        <v>4</v>
      </c>
      <c r="G17" s="275">
        <v>3</v>
      </c>
      <c r="H17" s="365">
        <v>0</v>
      </c>
      <c r="I17" s="275">
        <v>1</v>
      </c>
      <c r="J17" s="275">
        <v>1</v>
      </c>
      <c r="K17" s="365">
        <v>0</v>
      </c>
      <c r="L17" s="365">
        <v>0</v>
      </c>
      <c r="M17" s="275">
        <v>2</v>
      </c>
      <c r="N17" s="275">
        <v>1</v>
      </c>
      <c r="O17" s="365">
        <v>0</v>
      </c>
      <c r="P17" s="365">
        <v>0</v>
      </c>
      <c r="Q17" s="889">
        <f t="shared" si="1"/>
        <v>9</v>
      </c>
      <c r="R17" s="889">
        <f t="shared" si="1"/>
        <v>8</v>
      </c>
      <c r="S17" s="889">
        <f t="shared" si="0"/>
        <v>0</v>
      </c>
      <c r="T17" s="366" t="s">
        <v>20</v>
      </c>
      <c r="U17" s="1139"/>
    </row>
    <row r="18" spans="1:21" ht="18" customHeight="1" thickBot="1" x14ac:dyDescent="0.25">
      <c r="A18" s="1134" t="s">
        <v>1405</v>
      </c>
      <c r="B18" s="359" t="s">
        <v>17</v>
      </c>
      <c r="C18" s="360">
        <v>88</v>
      </c>
      <c r="D18" s="360">
        <v>156</v>
      </c>
      <c r="E18" s="360">
        <v>79</v>
      </c>
      <c r="F18" s="277">
        <v>979</v>
      </c>
      <c r="G18" s="277">
        <v>1352</v>
      </c>
      <c r="H18" s="360">
        <v>0</v>
      </c>
      <c r="I18" s="277">
        <v>587</v>
      </c>
      <c r="J18" s="277">
        <v>636</v>
      </c>
      <c r="K18" s="360">
        <v>0</v>
      </c>
      <c r="L18" s="360">
        <v>0</v>
      </c>
      <c r="M18" s="277">
        <v>559</v>
      </c>
      <c r="N18" s="277">
        <v>712</v>
      </c>
      <c r="O18" s="360">
        <v>0</v>
      </c>
      <c r="P18" s="360">
        <v>0</v>
      </c>
      <c r="Q18" s="888">
        <f t="shared" si="1"/>
        <v>2213</v>
      </c>
      <c r="R18" s="888">
        <f>SUM(D18+G18+J18+L18+N18+P18)</f>
        <v>2856</v>
      </c>
      <c r="S18" s="888">
        <f t="shared" si="0"/>
        <v>79</v>
      </c>
      <c r="T18" s="361" t="s">
        <v>18</v>
      </c>
      <c r="U18" s="1145" t="s">
        <v>1406</v>
      </c>
    </row>
    <row r="19" spans="1:21" ht="18" customHeight="1" thickBot="1" x14ac:dyDescent="0.25">
      <c r="A19" s="1134"/>
      <c r="B19" s="359" t="s">
        <v>6</v>
      </c>
      <c r="C19" s="362">
        <v>1</v>
      </c>
      <c r="D19" s="362">
        <v>1</v>
      </c>
      <c r="E19" s="360">
        <v>2</v>
      </c>
      <c r="F19" s="277">
        <v>3</v>
      </c>
      <c r="G19" s="277">
        <v>3</v>
      </c>
      <c r="H19" s="360">
        <v>0</v>
      </c>
      <c r="I19" s="362">
        <v>2</v>
      </c>
      <c r="J19" s="362">
        <v>2</v>
      </c>
      <c r="K19" s="360">
        <v>0</v>
      </c>
      <c r="L19" s="360">
        <v>0</v>
      </c>
      <c r="M19" s="362">
        <v>2</v>
      </c>
      <c r="N19" s="362">
        <v>2</v>
      </c>
      <c r="O19" s="360">
        <v>0</v>
      </c>
      <c r="P19" s="360">
        <v>0</v>
      </c>
      <c r="Q19" s="888">
        <f t="shared" si="1"/>
        <v>8</v>
      </c>
      <c r="R19" s="888">
        <f t="shared" si="1"/>
        <v>8</v>
      </c>
      <c r="S19" s="888">
        <f t="shared" si="0"/>
        <v>2</v>
      </c>
      <c r="T19" s="361" t="s">
        <v>20</v>
      </c>
      <c r="U19" s="1146"/>
    </row>
    <row r="20" spans="1:21" ht="18" customHeight="1" thickBot="1" x14ac:dyDescent="0.25">
      <c r="A20" s="1131" t="s">
        <v>24</v>
      </c>
      <c r="B20" s="364" t="s">
        <v>17</v>
      </c>
      <c r="C20" s="365">
        <v>0</v>
      </c>
      <c r="D20" s="365">
        <v>0</v>
      </c>
      <c r="E20" s="365">
        <v>72</v>
      </c>
      <c r="F20" s="275">
        <v>552</v>
      </c>
      <c r="G20" s="275">
        <v>540</v>
      </c>
      <c r="H20" s="365">
        <v>0</v>
      </c>
      <c r="I20" s="275">
        <v>231</v>
      </c>
      <c r="J20" s="275">
        <v>210</v>
      </c>
      <c r="K20" s="365">
        <v>0</v>
      </c>
      <c r="L20" s="365">
        <v>0</v>
      </c>
      <c r="M20" s="275">
        <v>192</v>
      </c>
      <c r="N20" s="275">
        <v>185</v>
      </c>
      <c r="O20" s="365">
        <v>0</v>
      </c>
      <c r="P20" s="365">
        <v>0</v>
      </c>
      <c r="Q20" s="889">
        <f t="shared" si="1"/>
        <v>975</v>
      </c>
      <c r="R20" s="889">
        <f>SUM(D20+G20+J20+L20+N20+P20)</f>
        <v>935</v>
      </c>
      <c r="S20" s="889">
        <f t="shared" si="0"/>
        <v>72</v>
      </c>
      <c r="T20" s="366" t="s">
        <v>18</v>
      </c>
      <c r="U20" s="1139" t="s">
        <v>993</v>
      </c>
    </row>
    <row r="21" spans="1:21" ht="18" customHeight="1" thickBot="1" x14ac:dyDescent="0.25">
      <c r="A21" s="1131"/>
      <c r="B21" s="364" t="s">
        <v>6</v>
      </c>
      <c r="C21" s="365">
        <v>0</v>
      </c>
      <c r="D21" s="365">
        <v>0</v>
      </c>
      <c r="E21" s="365">
        <v>1</v>
      </c>
      <c r="F21" s="275">
        <v>2</v>
      </c>
      <c r="G21" s="275">
        <v>2</v>
      </c>
      <c r="H21" s="365">
        <v>0</v>
      </c>
      <c r="I21" s="275">
        <v>2</v>
      </c>
      <c r="J21" s="275">
        <v>2</v>
      </c>
      <c r="K21" s="365">
        <v>0</v>
      </c>
      <c r="L21" s="365">
        <v>0</v>
      </c>
      <c r="M21" s="275">
        <v>2</v>
      </c>
      <c r="N21" s="275">
        <v>2</v>
      </c>
      <c r="O21" s="365">
        <v>0</v>
      </c>
      <c r="P21" s="365">
        <v>0</v>
      </c>
      <c r="Q21" s="889">
        <f t="shared" si="1"/>
        <v>6</v>
      </c>
      <c r="R21" s="889">
        <f t="shared" si="1"/>
        <v>6</v>
      </c>
      <c r="S21" s="889">
        <f t="shared" si="0"/>
        <v>1</v>
      </c>
      <c r="T21" s="366" t="s">
        <v>20</v>
      </c>
      <c r="U21" s="1139"/>
    </row>
    <row r="22" spans="1:21" ht="18" customHeight="1" thickBot="1" x14ac:dyDescent="0.25">
      <c r="A22" s="1134" t="s">
        <v>189</v>
      </c>
      <c r="B22" s="359" t="s">
        <v>17</v>
      </c>
      <c r="C22" s="360">
        <v>211</v>
      </c>
      <c r="D22" s="360">
        <v>304</v>
      </c>
      <c r="E22" s="360">
        <v>20</v>
      </c>
      <c r="F22" s="277">
        <v>1222</v>
      </c>
      <c r="G22" s="277">
        <v>1899</v>
      </c>
      <c r="H22" s="277">
        <v>113</v>
      </c>
      <c r="I22" s="277">
        <v>703</v>
      </c>
      <c r="J22" s="277">
        <v>1543</v>
      </c>
      <c r="K22" s="360">
        <v>0</v>
      </c>
      <c r="L22" s="360">
        <v>0</v>
      </c>
      <c r="M22" s="277">
        <v>219</v>
      </c>
      <c r="N22" s="277">
        <v>1943</v>
      </c>
      <c r="O22" s="360">
        <v>0</v>
      </c>
      <c r="P22" s="360">
        <v>0</v>
      </c>
      <c r="Q22" s="888">
        <f t="shared" si="1"/>
        <v>2355</v>
      </c>
      <c r="R22" s="888">
        <f>SUM(D22+G22+J22+L22+N22+P22)</f>
        <v>5689</v>
      </c>
      <c r="S22" s="888">
        <f t="shared" si="0"/>
        <v>133</v>
      </c>
      <c r="T22" s="361" t="s">
        <v>18</v>
      </c>
      <c r="U22" s="1140" t="s">
        <v>308</v>
      </c>
    </row>
    <row r="23" spans="1:21" ht="18" customHeight="1" thickBot="1" x14ac:dyDescent="0.25">
      <c r="A23" s="1134"/>
      <c r="B23" s="359" t="s">
        <v>6</v>
      </c>
      <c r="C23" s="362">
        <v>1</v>
      </c>
      <c r="D23" s="362">
        <v>2</v>
      </c>
      <c r="E23" s="360">
        <v>1</v>
      </c>
      <c r="F23" s="277">
        <v>2</v>
      </c>
      <c r="G23" s="277">
        <v>3</v>
      </c>
      <c r="H23" s="277">
        <v>2</v>
      </c>
      <c r="I23" s="362">
        <v>2</v>
      </c>
      <c r="J23" s="362">
        <v>3</v>
      </c>
      <c r="K23" s="360">
        <v>0</v>
      </c>
      <c r="L23" s="360">
        <v>0</v>
      </c>
      <c r="M23" s="362">
        <v>1</v>
      </c>
      <c r="N23" s="362">
        <v>3</v>
      </c>
      <c r="O23" s="360">
        <v>0</v>
      </c>
      <c r="P23" s="360">
        <v>0</v>
      </c>
      <c r="Q23" s="888">
        <f t="shared" si="1"/>
        <v>6</v>
      </c>
      <c r="R23" s="888">
        <f t="shared" si="1"/>
        <v>11</v>
      </c>
      <c r="S23" s="888">
        <f t="shared" si="0"/>
        <v>3</v>
      </c>
      <c r="T23" s="361" t="s">
        <v>20</v>
      </c>
      <c r="U23" s="1140"/>
    </row>
    <row r="24" spans="1:21" ht="18" customHeight="1" thickBot="1" x14ac:dyDescent="0.25">
      <c r="A24" s="1131" t="s">
        <v>1159</v>
      </c>
      <c r="B24" s="364" t="s">
        <v>17</v>
      </c>
      <c r="C24" s="365">
        <v>157</v>
      </c>
      <c r="D24" s="365">
        <v>184</v>
      </c>
      <c r="E24" s="365">
        <v>126</v>
      </c>
      <c r="F24" s="275">
        <v>1173</v>
      </c>
      <c r="G24" s="275">
        <v>1206</v>
      </c>
      <c r="H24" s="365">
        <v>0</v>
      </c>
      <c r="I24" s="275">
        <v>568</v>
      </c>
      <c r="J24" s="275">
        <v>567</v>
      </c>
      <c r="K24" s="365">
        <v>0</v>
      </c>
      <c r="L24" s="365">
        <v>0</v>
      </c>
      <c r="M24" s="275">
        <v>701</v>
      </c>
      <c r="N24" s="275">
        <v>466</v>
      </c>
      <c r="O24" s="365">
        <v>0</v>
      </c>
      <c r="P24" s="365">
        <v>0</v>
      </c>
      <c r="Q24" s="889">
        <f t="shared" si="1"/>
        <v>2599</v>
      </c>
      <c r="R24" s="889">
        <f>SUM(D24+G24+J24+L24+N24+P24)</f>
        <v>2423</v>
      </c>
      <c r="S24" s="889">
        <f t="shared" si="0"/>
        <v>126</v>
      </c>
      <c r="T24" s="366" t="s">
        <v>18</v>
      </c>
      <c r="U24" s="1139" t="s">
        <v>504</v>
      </c>
    </row>
    <row r="25" spans="1:21" ht="18" customHeight="1" x14ac:dyDescent="0.2">
      <c r="A25" s="1132"/>
      <c r="B25" s="370" t="s">
        <v>6</v>
      </c>
      <c r="C25" s="371">
        <v>1</v>
      </c>
      <c r="D25" s="371">
        <v>1</v>
      </c>
      <c r="E25" s="371">
        <v>3</v>
      </c>
      <c r="F25" s="302">
        <v>5</v>
      </c>
      <c r="G25" s="302">
        <v>5</v>
      </c>
      <c r="H25" s="371">
        <v>0</v>
      </c>
      <c r="I25" s="302">
        <v>5</v>
      </c>
      <c r="J25" s="302">
        <v>4</v>
      </c>
      <c r="K25" s="371">
        <v>0</v>
      </c>
      <c r="L25" s="371">
        <v>0</v>
      </c>
      <c r="M25" s="302">
        <v>4</v>
      </c>
      <c r="N25" s="302">
        <v>4</v>
      </c>
      <c r="O25" s="371">
        <v>0</v>
      </c>
      <c r="P25" s="371">
        <v>0</v>
      </c>
      <c r="Q25" s="890">
        <f t="shared" si="1"/>
        <v>15</v>
      </c>
      <c r="R25" s="890">
        <f t="shared" si="1"/>
        <v>14</v>
      </c>
      <c r="S25" s="890">
        <f t="shared" si="0"/>
        <v>3</v>
      </c>
      <c r="T25" s="372" t="s">
        <v>20</v>
      </c>
      <c r="U25" s="1141"/>
    </row>
    <row r="26" spans="1:21" ht="24.75" customHeight="1" thickBot="1" x14ac:dyDescent="0.25">
      <c r="A26" s="1126" t="s">
        <v>7</v>
      </c>
      <c r="B26" s="373" t="s">
        <v>17</v>
      </c>
      <c r="C26" s="374">
        <f t="shared" ref="C26:S27" si="2">SUM(C10+C12+C14+C16+C18+C20+C22+C24)</f>
        <v>3642</v>
      </c>
      <c r="D26" s="374">
        <f t="shared" si="2"/>
        <v>4162</v>
      </c>
      <c r="E26" s="374">
        <f t="shared" si="2"/>
        <v>367</v>
      </c>
      <c r="F26" s="374">
        <f t="shared" si="2"/>
        <v>27880</v>
      </c>
      <c r="G26" s="374">
        <f t="shared" si="2"/>
        <v>30388</v>
      </c>
      <c r="H26" s="374">
        <f t="shared" si="2"/>
        <v>239</v>
      </c>
      <c r="I26" s="374">
        <f t="shared" si="2"/>
        <v>14467</v>
      </c>
      <c r="J26" s="374">
        <f t="shared" si="2"/>
        <v>15571</v>
      </c>
      <c r="K26" s="374">
        <f t="shared" si="2"/>
        <v>60</v>
      </c>
      <c r="L26" s="374">
        <f t="shared" si="2"/>
        <v>0</v>
      </c>
      <c r="M26" s="374">
        <f t="shared" si="2"/>
        <v>13441</v>
      </c>
      <c r="N26" s="374">
        <f t="shared" si="2"/>
        <v>15053</v>
      </c>
      <c r="O26" s="374">
        <f t="shared" si="2"/>
        <v>780</v>
      </c>
      <c r="P26" s="374">
        <f t="shared" si="2"/>
        <v>206</v>
      </c>
      <c r="Q26" s="374">
        <f t="shared" si="2"/>
        <v>60270</v>
      </c>
      <c r="R26" s="374">
        <f t="shared" si="2"/>
        <v>65380</v>
      </c>
      <c r="S26" s="374">
        <f t="shared" si="2"/>
        <v>606</v>
      </c>
      <c r="T26" s="375" t="s">
        <v>18</v>
      </c>
      <c r="U26" s="1142" t="s">
        <v>25</v>
      </c>
    </row>
    <row r="27" spans="1:21" ht="24.75" customHeight="1" x14ac:dyDescent="0.2">
      <c r="A27" s="1127"/>
      <c r="B27" s="367" t="s">
        <v>6</v>
      </c>
      <c r="C27" s="368">
        <f>SUM(C11+C13+C15+C17+C19+C21+C23+C25)</f>
        <v>28</v>
      </c>
      <c r="D27" s="368">
        <f t="shared" si="2"/>
        <v>30</v>
      </c>
      <c r="E27" s="368">
        <f t="shared" si="2"/>
        <v>10</v>
      </c>
      <c r="F27" s="368">
        <f t="shared" si="2"/>
        <v>55</v>
      </c>
      <c r="G27" s="368">
        <f t="shared" si="2"/>
        <v>55</v>
      </c>
      <c r="H27" s="368">
        <f t="shared" si="2"/>
        <v>4</v>
      </c>
      <c r="I27" s="368">
        <f t="shared" si="2"/>
        <v>33</v>
      </c>
      <c r="J27" s="368">
        <f t="shared" si="2"/>
        <v>33</v>
      </c>
      <c r="K27" s="368">
        <f t="shared" si="2"/>
        <v>1</v>
      </c>
      <c r="L27" s="368">
        <f t="shared" si="2"/>
        <v>0</v>
      </c>
      <c r="M27" s="368">
        <f t="shared" si="2"/>
        <v>31</v>
      </c>
      <c r="N27" s="368">
        <f t="shared" si="2"/>
        <v>33</v>
      </c>
      <c r="O27" s="368">
        <f t="shared" si="2"/>
        <v>3</v>
      </c>
      <c r="P27" s="368">
        <f t="shared" si="2"/>
        <v>2</v>
      </c>
      <c r="Q27" s="368">
        <f t="shared" si="2"/>
        <v>114</v>
      </c>
      <c r="R27" s="368">
        <f t="shared" si="2"/>
        <v>153</v>
      </c>
      <c r="S27" s="368">
        <f t="shared" si="2"/>
        <v>14</v>
      </c>
      <c r="T27" s="369" t="s">
        <v>20</v>
      </c>
      <c r="U27" s="1143"/>
    </row>
    <row r="29" spans="1:21" x14ac:dyDescent="0.2">
      <c r="C29" s="182">
        <v>4155</v>
      </c>
      <c r="D29" s="182">
        <v>4732</v>
      </c>
      <c r="E29" s="182">
        <v>53</v>
      </c>
      <c r="F29" s="182">
        <v>27219</v>
      </c>
      <c r="G29" s="182">
        <v>29334</v>
      </c>
      <c r="H29" s="182">
        <v>124</v>
      </c>
    </row>
    <row r="30" spans="1:21" x14ac:dyDescent="0.2">
      <c r="C30" s="614">
        <f>SUM(C26-C29)</f>
        <v>-513</v>
      </c>
      <c r="D30" s="614">
        <f>SUM(D26-D29)</f>
        <v>-570</v>
      </c>
      <c r="F30" s="182">
        <v>27309</v>
      </c>
      <c r="G30" s="182">
        <v>29368</v>
      </c>
    </row>
    <row r="31" spans="1:21" x14ac:dyDescent="0.2">
      <c r="F31" s="182">
        <f>SUM(F30-F29)</f>
        <v>90</v>
      </c>
      <c r="G31" s="182">
        <f>SUM(G30-G29)</f>
        <v>34</v>
      </c>
    </row>
  </sheetData>
  <mergeCells count="38">
    <mergeCell ref="U20:U21"/>
    <mergeCell ref="U22:U23"/>
    <mergeCell ref="U24:U25"/>
    <mergeCell ref="U26:U27"/>
    <mergeCell ref="U10:U11"/>
    <mergeCell ref="U12:U13"/>
    <mergeCell ref="U14:U15"/>
    <mergeCell ref="U16:U17"/>
    <mergeCell ref="U18:U19"/>
    <mergeCell ref="A1:U1"/>
    <mergeCell ref="A2:U2"/>
    <mergeCell ref="A3:U3"/>
    <mergeCell ref="A4:U4"/>
    <mergeCell ref="O6:P6"/>
    <mergeCell ref="Q6:S6"/>
    <mergeCell ref="T6:U9"/>
    <mergeCell ref="O7:P7"/>
    <mergeCell ref="Q7:S7"/>
    <mergeCell ref="F6:H6"/>
    <mergeCell ref="F7:H7"/>
    <mergeCell ref="I6:J6"/>
    <mergeCell ref="I7:J7"/>
    <mergeCell ref="M6:N6"/>
    <mergeCell ref="C6:E6"/>
    <mergeCell ref="C7:E7"/>
    <mergeCell ref="A26:A27"/>
    <mergeCell ref="A6:B9"/>
    <mergeCell ref="M7:N7"/>
    <mergeCell ref="K6:L6"/>
    <mergeCell ref="K7:L7"/>
    <mergeCell ref="A24:A25"/>
    <mergeCell ref="A10:A11"/>
    <mergeCell ref="A14:A15"/>
    <mergeCell ref="A18:A19"/>
    <mergeCell ref="A22:A23"/>
    <mergeCell ref="A20:A21"/>
    <mergeCell ref="A16:A17"/>
    <mergeCell ref="A12:A13"/>
  </mergeCells>
  <phoneticPr fontId="19" type="noConversion"/>
  <printOptions horizontalCentered="1" verticalCentered="1"/>
  <pageMargins left="0" right="0" top="0" bottom="0" header="0" footer="0"/>
  <pageSetup paperSize="9" scale="77"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25"/>
  <sheetViews>
    <sheetView showGridLines="0" rightToLeft="1" view="pageBreakPreview" zoomScaleNormal="100" zoomScaleSheetLayoutView="100" workbookViewId="0">
      <selection activeCell="E10" sqref="E10"/>
    </sheetView>
  </sheetViews>
  <sheetFormatPr defaultColWidth="9.140625" defaultRowHeight="12.75" x14ac:dyDescent="0.2"/>
  <cols>
    <col min="1" max="1" width="25.7109375" style="187" customWidth="1"/>
    <col min="2" max="9" width="9.7109375" style="187" customWidth="1"/>
    <col min="10" max="10" width="10.7109375" style="187" customWidth="1"/>
    <col min="11" max="11" width="26.140625" style="187" customWidth="1"/>
    <col min="12" max="16384" width="9.140625" style="185"/>
  </cols>
  <sheetData>
    <row r="1" spans="1:14" s="17" customFormat="1" ht="20.100000000000001" customHeight="1" x14ac:dyDescent="0.2">
      <c r="A1" s="948" t="s">
        <v>995</v>
      </c>
      <c r="B1" s="948"/>
      <c r="C1" s="948"/>
      <c r="D1" s="948"/>
      <c r="E1" s="948"/>
      <c r="F1" s="948"/>
      <c r="G1" s="948"/>
      <c r="H1" s="948"/>
      <c r="I1" s="948"/>
      <c r="J1" s="948"/>
      <c r="K1" s="948"/>
    </row>
    <row r="2" spans="1:14" s="18" customFormat="1" ht="20.100000000000001" customHeight="1" x14ac:dyDescent="0.2">
      <c r="A2" s="951" t="s">
        <v>1313</v>
      </c>
      <c r="B2" s="951"/>
      <c r="C2" s="951"/>
      <c r="D2" s="951"/>
      <c r="E2" s="951"/>
      <c r="F2" s="951"/>
      <c r="G2" s="951"/>
      <c r="H2" s="951"/>
      <c r="I2" s="951"/>
      <c r="J2" s="951"/>
      <c r="K2" s="951"/>
    </row>
    <row r="3" spans="1:14" s="17" customFormat="1" ht="31.5" customHeight="1" x14ac:dyDescent="0.2">
      <c r="A3" s="935" t="s">
        <v>910</v>
      </c>
      <c r="B3" s="935"/>
      <c r="C3" s="935"/>
      <c r="D3" s="935"/>
      <c r="E3" s="935"/>
      <c r="F3" s="935"/>
      <c r="G3" s="935"/>
      <c r="H3" s="935"/>
      <c r="I3" s="935"/>
      <c r="J3" s="935"/>
      <c r="K3" s="935"/>
    </row>
    <row r="4" spans="1:14" s="17" customFormat="1" ht="20.100000000000001" customHeight="1" x14ac:dyDescent="0.2">
      <c r="A4" s="936" t="s">
        <v>1310</v>
      </c>
      <c r="B4" s="936"/>
      <c r="C4" s="936"/>
      <c r="D4" s="936"/>
      <c r="E4" s="936"/>
      <c r="F4" s="936"/>
      <c r="G4" s="936"/>
      <c r="H4" s="936"/>
      <c r="I4" s="936"/>
      <c r="J4" s="936"/>
      <c r="K4" s="936"/>
    </row>
    <row r="5" spans="1:14" s="17" customFormat="1" ht="20.100000000000001" customHeight="1" x14ac:dyDescent="0.2">
      <c r="A5" s="10" t="s">
        <v>1166</v>
      </c>
      <c r="B5" s="13"/>
      <c r="C5" s="13"/>
      <c r="D5" s="13"/>
      <c r="E5" s="13"/>
      <c r="F5" s="13"/>
      <c r="G5" s="13"/>
      <c r="H5" s="13"/>
      <c r="I5" s="13"/>
      <c r="J5" s="13"/>
      <c r="K5" s="24" t="s">
        <v>533</v>
      </c>
    </row>
    <row r="6" spans="1:14" s="183" customFormat="1" ht="25.5" customHeight="1" thickBot="1" x14ac:dyDescent="0.25">
      <c r="A6" s="1147" t="s">
        <v>783</v>
      </c>
      <c r="B6" s="945" t="s">
        <v>982</v>
      </c>
      <c r="C6" s="945"/>
      <c r="D6" s="945"/>
      <c r="E6" s="945" t="s">
        <v>983</v>
      </c>
      <c r="F6" s="945"/>
      <c r="G6" s="945"/>
      <c r="H6" s="945" t="s">
        <v>368</v>
      </c>
      <c r="I6" s="945"/>
      <c r="J6" s="945"/>
      <c r="K6" s="1149" t="s">
        <v>295</v>
      </c>
    </row>
    <row r="7" spans="1:14" s="183" customFormat="1" ht="25.5" customHeight="1" thickTop="1" x14ac:dyDescent="0.2">
      <c r="A7" s="1148"/>
      <c r="B7" s="381" t="s">
        <v>608</v>
      </c>
      <c r="C7" s="381" t="s">
        <v>609</v>
      </c>
      <c r="D7" s="381" t="s">
        <v>372</v>
      </c>
      <c r="E7" s="381" t="s">
        <v>608</v>
      </c>
      <c r="F7" s="381" t="s">
        <v>609</v>
      </c>
      <c r="G7" s="381" t="s">
        <v>372</v>
      </c>
      <c r="H7" s="381" t="s">
        <v>608</v>
      </c>
      <c r="I7" s="381" t="s">
        <v>609</v>
      </c>
      <c r="J7" s="382" t="s">
        <v>371</v>
      </c>
      <c r="K7" s="1150"/>
      <c r="N7" s="266"/>
    </row>
    <row r="8" spans="1:14" ht="27" customHeight="1" thickBot="1" x14ac:dyDescent="0.25">
      <c r="A8" s="542" t="s">
        <v>502</v>
      </c>
      <c r="B8" s="308">
        <v>0</v>
      </c>
      <c r="C8" s="308">
        <v>635</v>
      </c>
      <c r="D8" s="309">
        <f t="shared" ref="D8:D15" si="0">SUM(B8:C8)</f>
        <v>635</v>
      </c>
      <c r="E8" s="308">
        <v>0</v>
      </c>
      <c r="F8" s="308">
        <v>353</v>
      </c>
      <c r="G8" s="309">
        <f t="shared" ref="G8:G15" si="1">SUM(E8:F8)</f>
        <v>353</v>
      </c>
      <c r="H8" s="309">
        <f t="shared" ref="H8:I15" si="2">SUM(B8+E8)</f>
        <v>0</v>
      </c>
      <c r="I8" s="309">
        <f t="shared" si="2"/>
        <v>988</v>
      </c>
      <c r="J8" s="309">
        <f t="shared" ref="J8:J15" si="3">SUM(H8:I8)</f>
        <v>988</v>
      </c>
      <c r="K8" s="543" t="s">
        <v>330</v>
      </c>
    </row>
    <row r="9" spans="1:14" ht="27" customHeight="1" thickBot="1" x14ac:dyDescent="0.25">
      <c r="A9" s="431" t="s">
        <v>996</v>
      </c>
      <c r="B9" s="275">
        <v>56</v>
      </c>
      <c r="C9" s="275">
        <v>2278</v>
      </c>
      <c r="D9" s="276">
        <f t="shared" si="0"/>
        <v>2334</v>
      </c>
      <c r="E9" s="275">
        <v>1017</v>
      </c>
      <c r="F9" s="275">
        <v>3569</v>
      </c>
      <c r="G9" s="276">
        <f t="shared" si="1"/>
        <v>4586</v>
      </c>
      <c r="H9" s="276">
        <f t="shared" si="2"/>
        <v>1073</v>
      </c>
      <c r="I9" s="276">
        <f t="shared" si="2"/>
        <v>5847</v>
      </c>
      <c r="J9" s="276">
        <f t="shared" si="3"/>
        <v>6920</v>
      </c>
      <c r="K9" s="544" t="s">
        <v>293</v>
      </c>
    </row>
    <row r="10" spans="1:14" ht="27" customHeight="1" thickBot="1" x14ac:dyDescent="0.25">
      <c r="A10" s="429" t="s">
        <v>453</v>
      </c>
      <c r="B10" s="277">
        <v>87</v>
      </c>
      <c r="C10" s="277">
        <v>518</v>
      </c>
      <c r="D10" s="310">
        <f t="shared" si="0"/>
        <v>605</v>
      </c>
      <c r="E10" s="277">
        <v>1379</v>
      </c>
      <c r="F10" s="277">
        <v>1063</v>
      </c>
      <c r="G10" s="310">
        <f t="shared" si="1"/>
        <v>2442</v>
      </c>
      <c r="H10" s="310">
        <f t="shared" si="2"/>
        <v>1466</v>
      </c>
      <c r="I10" s="310">
        <f t="shared" si="2"/>
        <v>1581</v>
      </c>
      <c r="J10" s="310">
        <f t="shared" si="3"/>
        <v>3047</v>
      </c>
      <c r="K10" s="545" t="s">
        <v>4</v>
      </c>
    </row>
    <row r="11" spans="1:14" ht="27" customHeight="1" thickBot="1" x14ac:dyDescent="0.25">
      <c r="A11" s="431" t="s">
        <v>1182</v>
      </c>
      <c r="B11" s="275">
        <v>0</v>
      </c>
      <c r="C11" s="275">
        <v>0</v>
      </c>
      <c r="D11" s="276">
        <f t="shared" ref="D11" si="4">SUM(B11:C11)</f>
        <v>0</v>
      </c>
      <c r="E11" s="275">
        <v>21</v>
      </c>
      <c r="F11" s="275">
        <v>0</v>
      </c>
      <c r="G11" s="276">
        <f t="shared" si="1"/>
        <v>21</v>
      </c>
      <c r="H11" s="276">
        <f t="shared" si="2"/>
        <v>21</v>
      </c>
      <c r="I11" s="276">
        <f t="shared" si="2"/>
        <v>0</v>
      </c>
      <c r="J11" s="276">
        <f t="shared" si="3"/>
        <v>21</v>
      </c>
      <c r="K11" s="544" t="s">
        <v>1177</v>
      </c>
    </row>
    <row r="12" spans="1:14" ht="27" customHeight="1" thickBot="1" x14ac:dyDescent="0.25">
      <c r="A12" s="429" t="s">
        <v>190</v>
      </c>
      <c r="B12" s="277">
        <v>58</v>
      </c>
      <c r="C12" s="277">
        <v>358</v>
      </c>
      <c r="D12" s="310">
        <f t="shared" si="0"/>
        <v>416</v>
      </c>
      <c r="E12" s="277">
        <v>1431</v>
      </c>
      <c r="F12" s="277">
        <v>1241</v>
      </c>
      <c r="G12" s="310">
        <f t="shared" si="1"/>
        <v>2672</v>
      </c>
      <c r="H12" s="310">
        <f t="shared" si="2"/>
        <v>1489</v>
      </c>
      <c r="I12" s="310">
        <f t="shared" si="2"/>
        <v>1599</v>
      </c>
      <c r="J12" s="310">
        <f t="shared" si="3"/>
        <v>3088</v>
      </c>
      <c r="K12" s="545" t="s">
        <v>5</v>
      </c>
    </row>
    <row r="13" spans="1:14" ht="27" customHeight="1" x14ac:dyDescent="0.2">
      <c r="A13" s="437" t="s">
        <v>1183</v>
      </c>
      <c r="B13" s="302">
        <v>9</v>
      </c>
      <c r="C13" s="302">
        <v>10</v>
      </c>
      <c r="D13" s="325">
        <f t="shared" si="0"/>
        <v>19</v>
      </c>
      <c r="E13" s="302">
        <v>129</v>
      </c>
      <c r="F13" s="302">
        <v>25</v>
      </c>
      <c r="G13" s="325">
        <f>SUM(E13:F13)</f>
        <v>154</v>
      </c>
      <c r="H13" s="325">
        <f t="shared" si="2"/>
        <v>138</v>
      </c>
      <c r="I13" s="325">
        <f t="shared" si="2"/>
        <v>35</v>
      </c>
      <c r="J13" s="325">
        <f t="shared" si="3"/>
        <v>173</v>
      </c>
      <c r="K13" s="609" t="s">
        <v>738</v>
      </c>
    </row>
    <row r="14" spans="1:14" ht="27" customHeight="1" x14ac:dyDescent="0.2">
      <c r="A14" s="782" t="s">
        <v>124</v>
      </c>
      <c r="B14" s="618">
        <f>SUM(B8:B13)</f>
        <v>210</v>
      </c>
      <c r="C14" s="618">
        <f>SUM(C8:C13)</f>
        <v>3799</v>
      </c>
      <c r="D14" s="618">
        <f>SUM(B14:C14)</f>
        <v>4009</v>
      </c>
      <c r="E14" s="618">
        <f>SUM(E8:E13)</f>
        <v>3977</v>
      </c>
      <c r="F14" s="618">
        <f>SUM(F8:F13)</f>
        <v>6251</v>
      </c>
      <c r="G14" s="618">
        <f>SUM(E14:F14)</f>
        <v>10228</v>
      </c>
      <c r="H14" s="618">
        <f>SUM(B14+E14)</f>
        <v>4187</v>
      </c>
      <c r="I14" s="618">
        <f>SUM(C14+F14)</f>
        <v>10050</v>
      </c>
      <c r="J14" s="618">
        <f>SUM(H14:I14)</f>
        <v>14237</v>
      </c>
      <c r="K14" s="780" t="s">
        <v>31</v>
      </c>
    </row>
    <row r="15" spans="1:14" ht="27" customHeight="1" x14ac:dyDescent="0.2">
      <c r="A15" s="783" t="s">
        <v>272</v>
      </c>
      <c r="B15" s="688">
        <v>526</v>
      </c>
      <c r="C15" s="688">
        <v>4927</v>
      </c>
      <c r="D15" s="688">
        <f t="shared" si="0"/>
        <v>5453</v>
      </c>
      <c r="E15" s="688">
        <v>1325</v>
      </c>
      <c r="F15" s="688">
        <v>876</v>
      </c>
      <c r="G15" s="688">
        <f t="shared" si="1"/>
        <v>2201</v>
      </c>
      <c r="H15" s="688">
        <f t="shared" si="2"/>
        <v>1851</v>
      </c>
      <c r="I15" s="688">
        <f t="shared" si="2"/>
        <v>5803</v>
      </c>
      <c r="J15" s="688">
        <f t="shared" si="3"/>
        <v>7654</v>
      </c>
      <c r="K15" s="781" t="s">
        <v>125</v>
      </c>
    </row>
    <row r="16" spans="1:14" ht="30" customHeight="1" x14ac:dyDescent="0.2">
      <c r="A16" s="742" t="s">
        <v>29</v>
      </c>
      <c r="B16" s="329">
        <f t="shared" ref="B16:J16" si="5">SUM(B14+B15)</f>
        <v>736</v>
      </c>
      <c r="C16" s="329">
        <f t="shared" si="5"/>
        <v>8726</v>
      </c>
      <c r="D16" s="329">
        <f t="shared" si="5"/>
        <v>9462</v>
      </c>
      <c r="E16" s="329">
        <f t="shared" si="5"/>
        <v>5302</v>
      </c>
      <c r="F16" s="329">
        <f t="shared" si="5"/>
        <v>7127</v>
      </c>
      <c r="G16" s="329">
        <f t="shared" si="5"/>
        <v>12429</v>
      </c>
      <c r="H16" s="329">
        <f t="shared" si="5"/>
        <v>6038</v>
      </c>
      <c r="I16" s="329">
        <f t="shared" si="5"/>
        <v>15853</v>
      </c>
      <c r="J16" s="329">
        <f t="shared" si="5"/>
        <v>21891</v>
      </c>
      <c r="K16" s="778" t="s">
        <v>14</v>
      </c>
    </row>
    <row r="19" spans="1:11" ht="12.75" customHeight="1" x14ac:dyDescent="0.2">
      <c r="A19" s="186"/>
      <c r="B19" s="294"/>
      <c r="C19" s="8"/>
      <c r="D19" s="9"/>
      <c r="F19" s="185"/>
      <c r="G19" s="185"/>
      <c r="H19" s="185"/>
      <c r="I19" s="185"/>
      <c r="J19" s="185"/>
      <c r="K19" s="185"/>
    </row>
    <row r="20" spans="1:11" ht="12.75" customHeight="1" x14ac:dyDescent="0.2">
      <c r="A20" s="186"/>
      <c r="B20" s="186"/>
      <c r="C20" s="186"/>
      <c r="D20" s="186"/>
      <c r="F20" s="185"/>
      <c r="G20" s="185"/>
      <c r="H20" s="185"/>
      <c r="I20" s="185"/>
      <c r="J20" s="185"/>
      <c r="K20" s="185"/>
    </row>
    <row r="21" spans="1:11" x14ac:dyDescent="0.2">
      <c r="A21" s="186"/>
      <c r="B21" s="186"/>
      <c r="C21" s="186"/>
      <c r="D21" s="186"/>
      <c r="E21" s="186"/>
      <c r="F21" s="186"/>
      <c r="G21" s="103"/>
    </row>
    <row r="22" spans="1:11" x14ac:dyDescent="0.2">
      <c r="A22" s="186"/>
      <c r="B22" s="186"/>
      <c r="C22" s="186"/>
      <c r="D22" s="186"/>
      <c r="E22" s="186"/>
      <c r="F22" s="186"/>
      <c r="G22" s="103"/>
    </row>
    <row r="23" spans="1:11" x14ac:dyDescent="0.2">
      <c r="A23" s="186"/>
      <c r="B23" s="186"/>
      <c r="C23" s="186"/>
      <c r="D23" s="186"/>
      <c r="E23" s="186"/>
      <c r="F23" s="186"/>
      <c r="G23" s="103"/>
    </row>
    <row r="24" spans="1:11" x14ac:dyDescent="0.2">
      <c r="A24" s="186"/>
      <c r="B24" s="186"/>
      <c r="C24" s="186"/>
      <c r="D24" s="186"/>
      <c r="E24" s="186"/>
      <c r="F24" s="186"/>
      <c r="G24" s="103"/>
    </row>
    <row r="25" spans="1:11" x14ac:dyDescent="0.2">
      <c r="A25" s="186"/>
      <c r="B25" s="186"/>
      <c r="C25" s="186"/>
      <c r="D25" s="186"/>
      <c r="E25" s="186"/>
      <c r="F25" s="186"/>
      <c r="G25" s="103"/>
    </row>
  </sheetData>
  <mergeCells count="9">
    <mergeCell ref="A1:K1"/>
    <mergeCell ref="A6:A7"/>
    <mergeCell ref="B6:D6"/>
    <mergeCell ref="E6:G6"/>
    <mergeCell ref="K6:K7"/>
    <mergeCell ref="A4:K4"/>
    <mergeCell ref="A3:K3"/>
    <mergeCell ref="A2:K2"/>
    <mergeCell ref="H6:J6"/>
  </mergeCells>
  <printOptions horizontalCentered="1" verticalCentered="1"/>
  <pageMargins left="0" right="0" top="0" bottom="0" header="0" footer="0"/>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0"/>
  <sheetViews>
    <sheetView showGridLines="0" rightToLeft="1" view="pageBreakPreview" zoomScaleNormal="100" zoomScaleSheetLayoutView="100" workbookViewId="0">
      <selection activeCell="J14" sqref="J14"/>
    </sheetView>
  </sheetViews>
  <sheetFormatPr defaultColWidth="9.140625" defaultRowHeight="14.25" x14ac:dyDescent="0.2"/>
  <cols>
    <col min="1" max="1" width="15.140625" style="103" customWidth="1"/>
    <col min="2" max="2" width="11.140625" style="190" customWidth="1"/>
    <col min="3" max="7" width="14.28515625" style="103" customWidth="1"/>
    <col min="8" max="8" width="11.42578125" style="103" customWidth="1"/>
    <col min="9" max="9" width="16.140625" style="103" customWidth="1"/>
    <col min="10" max="16384" width="9.140625" style="11"/>
  </cols>
  <sheetData>
    <row r="1" spans="1:9" s="26" customFormat="1" ht="20.100000000000001" customHeight="1" x14ac:dyDescent="0.2">
      <c r="A1" s="948" t="s">
        <v>280</v>
      </c>
      <c r="B1" s="948"/>
      <c r="C1" s="948"/>
      <c r="D1" s="948"/>
      <c r="E1" s="948"/>
      <c r="F1" s="948"/>
      <c r="G1" s="948"/>
      <c r="H1" s="948"/>
      <c r="I1" s="948"/>
    </row>
    <row r="2" spans="1:9" s="27" customFormat="1" ht="20.100000000000001" customHeight="1" x14ac:dyDescent="0.2">
      <c r="A2" s="951" t="s">
        <v>1311</v>
      </c>
      <c r="B2" s="951"/>
      <c r="C2" s="951"/>
      <c r="D2" s="951"/>
      <c r="E2" s="951"/>
      <c r="F2" s="951"/>
      <c r="G2" s="951"/>
      <c r="H2" s="951"/>
      <c r="I2" s="951"/>
    </row>
    <row r="3" spans="1:9" s="26" customFormat="1" ht="20.100000000000001" customHeight="1" x14ac:dyDescent="0.2">
      <c r="A3" s="935" t="s">
        <v>279</v>
      </c>
      <c r="B3" s="935"/>
      <c r="C3" s="935"/>
      <c r="D3" s="935"/>
      <c r="E3" s="935"/>
      <c r="F3" s="935"/>
      <c r="G3" s="935"/>
      <c r="H3" s="935"/>
      <c r="I3" s="935"/>
    </row>
    <row r="4" spans="1:9" s="26" customFormat="1" ht="20.100000000000001" customHeight="1" x14ac:dyDescent="0.2">
      <c r="A4" s="936" t="s">
        <v>1312</v>
      </c>
      <c r="B4" s="936"/>
      <c r="C4" s="936"/>
      <c r="D4" s="936"/>
      <c r="E4" s="936"/>
      <c r="F4" s="936"/>
      <c r="G4" s="936"/>
      <c r="H4" s="936"/>
      <c r="I4" s="936"/>
    </row>
    <row r="5" spans="1:9" ht="20.100000000000001" customHeight="1" x14ac:dyDescent="0.2">
      <c r="A5" s="10" t="s">
        <v>534</v>
      </c>
      <c r="B5" s="188"/>
      <c r="C5" s="189"/>
      <c r="D5" s="189"/>
      <c r="E5" s="189"/>
      <c r="F5" s="189"/>
      <c r="G5" s="189"/>
      <c r="H5" s="189"/>
      <c r="I5" s="24" t="s">
        <v>535</v>
      </c>
    </row>
    <row r="6" spans="1:9" s="183" customFormat="1" ht="22.5" customHeight="1" thickBot="1" x14ac:dyDescent="0.25">
      <c r="A6" s="1156" t="s">
        <v>784</v>
      </c>
      <c r="B6" s="1156"/>
      <c r="C6" s="1165" t="s">
        <v>625</v>
      </c>
      <c r="D6" s="1165" t="s">
        <v>936</v>
      </c>
      <c r="E6" s="1165" t="s">
        <v>1104</v>
      </c>
      <c r="F6" s="1162" t="s">
        <v>1169</v>
      </c>
      <c r="G6" s="1162" t="s">
        <v>1310</v>
      </c>
      <c r="H6" s="1159" t="s">
        <v>785</v>
      </c>
      <c r="I6" s="1159"/>
    </row>
    <row r="7" spans="1:9" s="183" customFormat="1" ht="22.5" customHeight="1" thickTop="1" thickBot="1" x14ac:dyDescent="0.25">
      <c r="A7" s="1157"/>
      <c r="B7" s="1157"/>
      <c r="C7" s="1166"/>
      <c r="D7" s="1166"/>
      <c r="E7" s="1166"/>
      <c r="F7" s="1163"/>
      <c r="G7" s="1163"/>
      <c r="H7" s="1160"/>
      <c r="I7" s="1160"/>
    </row>
    <row r="8" spans="1:9" s="183" customFormat="1" ht="22.5" customHeight="1" thickTop="1" x14ac:dyDescent="0.2">
      <c r="A8" s="1158"/>
      <c r="B8" s="1158"/>
      <c r="C8" s="1167"/>
      <c r="D8" s="1167"/>
      <c r="E8" s="1167"/>
      <c r="F8" s="1164"/>
      <c r="G8" s="1164"/>
      <c r="H8" s="1161"/>
      <c r="I8" s="1161"/>
    </row>
    <row r="9" spans="1:9" ht="21.75" customHeight="1" thickBot="1" x14ac:dyDescent="0.25">
      <c r="A9" s="979" t="s">
        <v>908</v>
      </c>
      <c r="B9" s="669" t="s">
        <v>9</v>
      </c>
      <c r="C9" s="308">
        <v>6156</v>
      </c>
      <c r="D9" s="308">
        <v>6222</v>
      </c>
      <c r="E9" s="308">
        <v>5665</v>
      </c>
      <c r="F9" s="308">
        <v>6276</v>
      </c>
      <c r="G9" s="11">
        <v>6901</v>
      </c>
      <c r="H9" s="670" t="s">
        <v>516</v>
      </c>
      <c r="I9" s="967" t="s">
        <v>1278</v>
      </c>
    </row>
    <row r="10" spans="1:9" ht="21.75" customHeight="1" thickBot="1" x14ac:dyDescent="0.25">
      <c r="A10" s="937"/>
      <c r="B10" s="472" t="s">
        <v>515</v>
      </c>
      <c r="C10" s="339">
        <v>4070</v>
      </c>
      <c r="D10" s="339">
        <v>3860</v>
      </c>
      <c r="E10" s="339">
        <v>3644</v>
      </c>
      <c r="F10" s="339">
        <v>4128</v>
      </c>
      <c r="G10" s="11">
        <v>4282</v>
      </c>
      <c r="H10" s="471" t="s">
        <v>517</v>
      </c>
      <c r="I10" s="934"/>
    </row>
    <row r="11" spans="1:9" ht="21.75" customHeight="1" thickBot="1" x14ac:dyDescent="0.25">
      <c r="A11" s="937"/>
      <c r="B11" s="672" t="s">
        <v>7</v>
      </c>
      <c r="C11" s="389">
        <f>SUM(C10+C9)</f>
        <v>10226</v>
      </c>
      <c r="D11" s="389">
        <f t="shared" ref="D11:F11" si="0">SUM(D10+D9)</f>
        <v>10082</v>
      </c>
      <c r="E11" s="389">
        <f t="shared" si="0"/>
        <v>9309</v>
      </c>
      <c r="F11" s="389">
        <f t="shared" si="0"/>
        <v>10404</v>
      </c>
      <c r="G11" s="389">
        <f t="shared" ref="G11" si="1">SUM(G10+G9)</f>
        <v>11183</v>
      </c>
      <c r="H11" s="673" t="s">
        <v>8</v>
      </c>
      <c r="I11" s="934"/>
    </row>
    <row r="12" spans="1:9" ht="21.75" customHeight="1" thickBot="1" x14ac:dyDescent="0.25">
      <c r="A12" s="944" t="s">
        <v>909</v>
      </c>
      <c r="B12" s="334" t="s">
        <v>9</v>
      </c>
      <c r="C12" s="335">
        <v>95197</v>
      </c>
      <c r="D12" s="335">
        <v>98914</v>
      </c>
      <c r="E12" s="335">
        <v>100419</v>
      </c>
      <c r="F12" s="335">
        <v>104144</v>
      </c>
      <c r="G12" s="335">
        <v>102218</v>
      </c>
      <c r="H12" s="337" t="s">
        <v>516</v>
      </c>
      <c r="I12" s="942" t="s">
        <v>1279</v>
      </c>
    </row>
    <row r="13" spans="1:9" ht="21.75" customHeight="1" thickBot="1" x14ac:dyDescent="0.25">
      <c r="A13" s="944"/>
      <c r="B13" s="662" t="s">
        <v>515</v>
      </c>
      <c r="C13" s="302">
        <v>85335</v>
      </c>
      <c r="D13" s="302">
        <v>88878</v>
      </c>
      <c r="E13" s="302">
        <v>90289</v>
      </c>
      <c r="F13" s="302">
        <v>93482</v>
      </c>
      <c r="G13" s="302">
        <v>91894</v>
      </c>
      <c r="H13" s="663" t="s">
        <v>517</v>
      </c>
      <c r="I13" s="942"/>
    </row>
    <row r="14" spans="1:9" ht="21.75" customHeight="1" x14ac:dyDescent="0.2">
      <c r="A14" s="954"/>
      <c r="B14" s="340" t="s">
        <v>7</v>
      </c>
      <c r="C14" s="390">
        <f>SUM(C13+C12)</f>
        <v>180532</v>
      </c>
      <c r="D14" s="390">
        <f t="shared" ref="D14:F14" si="2">SUM(D13+D12)</f>
        <v>187792</v>
      </c>
      <c r="E14" s="390">
        <f t="shared" si="2"/>
        <v>190708</v>
      </c>
      <c r="F14" s="390">
        <f t="shared" si="2"/>
        <v>197626</v>
      </c>
      <c r="G14" s="390">
        <f t="shared" ref="G14" si="3">SUM(G13+G12)</f>
        <v>194112</v>
      </c>
      <c r="H14" s="341" t="s">
        <v>8</v>
      </c>
      <c r="I14" s="958"/>
    </row>
    <row r="15" spans="1:9" ht="21.75" customHeight="1" thickBot="1" x14ac:dyDescent="0.25">
      <c r="A15" s="1126" t="s">
        <v>1308</v>
      </c>
      <c r="B15" s="387" t="s">
        <v>9</v>
      </c>
      <c r="C15" s="326">
        <f t="shared" ref="C15" si="4">SUM(C12+C9)</f>
        <v>101353</v>
      </c>
      <c r="D15" s="326">
        <f>SUM(D12+D9)</f>
        <v>105136</v>
      </c>
      <c r="E15" s="326">
        <f t="shared" ref="E15:F15" si="5">SUM(E12+E9)</f>
        <v>106084</v>
      </c>
      <c r="F15" s="326">
        <f t="shared" si="5"/>
        <v>110420</v>
      </c>
      <c r="G15" s="326">
        <f t="shared" ref="G15:G17" si="6">SUM(G12+G9)</f>
        <v>109119</v>
      </c>
      <c r="H15" s="388" t="s">
        <v>516</v>
      </c>
      <c r="I15" s="1142" t="s">
        <v>496</v>
      </c>
    </row>
    <row r="16" spans="1:9" ht="21.75" customHeight="1" thickBot="1" x14ac:dyDescent="0.25">
      <c r="A16" s="1168"/>
      <c r="B16" s="575" t="s">
        <v>515</v>
      </c>
      <c r="C16" s="576">
        <f t="shared" ref="C16" si="7">SUM(C13+C10)</f>
        <v>89405</v>
      </c>
      <c r="D16" s="576">
        <f>SUM(D13+D10)</f>
        <v>92738</v>
      </c>
      <c r="E16" s="576">
        <f t="shared" ref="E16:F16" si="8">SUM(E13+E10)</f>
        <v>93933</v>
      </c>
      <c r="F16" s="576">
        <f t="shared" si="8"/>
        <v>97610</v>
      </c>
      <c r="G16" s="576">
        <f t="shared" si="6"/>
        <v>96176</v>
      </c>
      <c r="H16" s="577" t="s">
        <v>517</v>
      </c>
      <c r="I16" s="1151"/>
    </row>
    <row r="17" spans="1:10" ht="21.75" customHeight="1" x14ac:dyDescent="0.2">
      <c r="A17" s="1127"/>
      <c r="B17" s="578" t="s">
        <v>15</v>
      </c>
      <c r="C17" s="383">
        <f t="shared" ref="C17" si="9">SUM(C14+C11)</f>
        <v>190758</v>
      </c>
      <c r="D17" s="383">
        <f>SUM(D14+D11)</f>
        <v>197874</v>
      </c>
      <c r="E17" s="383">
        <f t="shared" ref="E17:F17" si="10">SUM(E14+E11)</f>
        <v>200017</v>
      </c>
      <c r="F17" s="383">
        <f t="shared" si="10"/>
        <v>208030</v>
      </c>
      <c r="G17" s="383">
        <f t="shared" si="6"/>
        <v>205295</v>
      </c>
      <c r="H17" s="579" t="s">
        <v>8</v>
      </c>
      <c r="I17" s="1143"/>
    </row>
    <row r="18" spans="1:10" ht="15" customHeight="1" x14ac:dyDescent="0.2">
      <c r="A18" s="1152" t="s">
        <v>786</v>
      </c>
      <c r="B18" s="1152"/>
      <c r="C18" s="1152"/>
      <c r="D18" s="267"/>
      <c r="E18" s="1153" t="s">
        <v>787</v>
      </c>
      <c r="F18" s="1153"/>
      <c r="G18" s="1153"/>
      <c r="H18" s="1153"/>
      <c r="I18" s="1154"/>
    </row>
    <row r="19" spans="1:10" ht="15" customHeight="1" x14ac:dyDescent="0.2">
      <c r="A19" s="1019" t="s">
        <v>997</v>
      </c>
      <c r="B19" s="1019"/>
      <c r="C19" s="1019"/>
      <c r="D19" s="1019"/>
      <c r="E19" s="1155" t="s">
        <v>788</v>
      </c>
      <c r="F19" s="1155"/>
      <c r="G19" s="1155"/>
      <c r="H19" s="1155"/>
      <c r="I19" s="1155"/>
    </row>
    <row r="20" spans="1:10" ht="12.75" x14ac:dyDescent="0.2">
      <c r="A20" s="186"/>
      <c r="B20" s="8"/>
      <c r="D20" s="187"/>
      <c r="E20" s="187"/>
      <c r="F20" s="187"/>
      <c r="G20" s="187"/>
      <c r="H20" s="187"/>
      <c r="I20" s="187"/>
      <c r="J20" s="187"/>
    </row>
    <row r="21" spans="1:10" ht="12.75" x14ac:dyDescent="0.2">
      <c r="A21" s="186"/>
      <c r="B21" s="186"/>
      <c r="D21" s="187"/>
      <c r="E21" s="187"/>
      <c r="F21" s="187"/>
      <c r="G21" s="187"/>
      <c r="H21" s="187"/>
      <c r="I21" s="187"/>
      <c r="J21" s="187"/>
    </row>
    <row r="22" spans="1:10" ht="12.75" x14ac:dyDescent="0.2">
      <c r="A22" s="186"/>
      <c r="B22" s="186"/>
      <c r="D22" s="187"/>
      <c r="E22" s="187"/>
      <c r="F22" s="187"/>
      <c r="G22" s="187"/>
      <c r="H22" s="187"/>
      <c r="I22" s="187"/>
      <c r="J22" s="187"/>
    </row>
    <row r="23" spans="1:10" ht="12.75" x14ac:dyDescent="0.2">
      <c r="A23" s="186"/>
      <c r="B23" s="186"/>
      <c r="D23" s="187"/>
      <c r="E23" s="187"/>
      <c r="F23" s="187"/>
      <c r="G23" s="187"/>
      <c r="H23" s="187"/>
      <c r="I23" s="187"/>
      <c r="J23" s="187"/>
    </row>
    <row r="24" spans="1:10" ht="12.75" x14ac:dyDescent="0.2">
      <c r="A24" s="186"/>
      <c r="B24" s="186"/>
      <c r="D24" s="187"/>
      <c r="E24" s="187"/>
      <c r="F24" s="187"/>
      <c r="G24" s="187"/>
      <c r="H24" s="187"/>
      <c r="I24" s="187"/>
      <c r="J24" s="187"/>
    </row>
    <row r="25" spans="1:10" ht="12.75" x14ac:dyDescent="0.2">
      <c r="A25" s="186"/>
      <c r="B25" s="186"/>
      <c r="D25" s="187"/>
      <c r="E25" s="187"/>
      <c r="F25" s="187"/>
      <c r="G25" s="187"/>
      <c r="H25" s="187"/>
      <c r="I25" s="187"/>
      <c r="J25" s="187"/>
    </row>
    <row r="26" spans="1:10" ht="12.75" x14ac:dyDescent="0.2">
      <c r="A26" s="186"/>
      <c r="B26" s="186"/>
      <c r="D26" s="187"/>
      <c r="E26" s="187"/>
      <c r="F26" s="187"/>
      <c r="G26" s="187"/>
      <c r="H26" s="187"/>
      <c r="I26" s="187"/>
      <c r="J26" s="187"/>
    </row>
    <row r="27" spans="1:10" x14ac:dyDescent="0.2">
      <c r="C27" s="11"/>
      <c r="D27" s="11"/>
      <c r="E27" s="11"/>
      <c r="F27" s="11"/>
      <c r="G27" s="11"/>
      <c r="H27" s="11"/>
      <c r="I27" s="11"/>
    </row>
    <row r="28" spans="1:10" x14ac:dyDescent="0.2">
      <c r="C28" s="11"/>
      <c r="D28" s="11"/>
      <c r="E28" s="11"/>
      <c r="F28" s="11"/>
      <c r="G28" s="11"/>
      <c r="H28" s="11"/>
      <c r="I28" s="11"/>
    </row>
    <row r="29" spans="1:10" x14ac:dyDescent="0.2">
      <c r="C29" s="11"/>
      <c r="D29" s="11"/>
      <c r="E29" s="11"/>
      <c r="F29" s="11"/>
      <c r="G29" s="11"/>
      <c r="H29" s="11"/>
      <c r="I29" s="11"/>
    </row>
    <row r="30" spans="1:10" x14ac:dyDescent="0.2">
      <c r="C30" s="11"/>
      <c r="D30" s="11"/>
      <c r="E30" s="11"/>
      <c r="F30" s="11"/>
      <c r="G30" s="11"/>
      <c r="H30" s="11"/>
      <c r="I30" s="11"/>
    </row>
  </sheetData>
  <mergeCells count="21">
    <mergeCell ref="A18:C18"/>
    <mergeCell ref="A19:D19"/>
    <mergeCell ref="E18:I18"/>
    <mergeCell ref="E19:I19"/>
    <mergeCell ref="A1:I1"/>
    <mergeCell ref="A2:I2"/>
    <mergeCell ref="A3:I3"/>
    <mergeCell ref="A4:I4"/>
    <mergeCell ref="A6:B8"/>
    <mergeCell ref="H6:I8"/>
    <mergeCell ref="G6:G8"/>
    <mergeCell ref="C6:C8"/>
    <mergeCell ref="D6:D8"/>
    <mergeCell ref="E6:E8"/>
    <mergeCell ref="F6:F8"/>
    <mergeCell ref="A15:A17"/>
    <mergeCell ref="I15:I17"/>
    <mergeCell ref="A9:A11"/>
    <mergeCell ref="I9:I11"/>
    <mergeCell ref="A12:A14"/>
    <mergeCell ref="I12:I14"/>
  </mergeCells>
  <phoneticPr fontId="19" type="noConversion"/>
  <printOptions horizontalCentered="1" verticalCentered="1"/>
  <pageMargins left="0" right="0" top="0" bottom="0" header="0" footer="0"/>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48"/>
  <sheetViews>
    <sheetView showGridLines="0" rightToLeft="1" view="pageBreakPreview" zoomScaleNormal="100" zoomScaleSheetLayoutView="100" workbookViewId="0">
      <selection activeCell="E24" sqref="E24:H24"/>
    </sheetView>
  </sheetViews>
  <sheetFormatPr defaultColWidth="9.140625" defaultRowHeight="12.75" x14ac:dyDescent="0.2"/>
  <cols>
    <col min="1" max="1" width="18.140625" style="103" customWidth="1"/>
    <col min="2" max="2" width="10.5703125" style="103" customWidth="1"/>
    <col min="3" max="3" width="7.7109375" style="103" customWidth="1"/>
    <col min="4" max="4" width="8.5703125" style="103" customWidth="1"/>
    <col min="5" max="6" width="8.7109375" style="103" customWidth="1"/>
    <col min="7" max="7" width="8.85546875" style="103" customWidth="1"/>
    <col min="8" max="8" width="9.28515625" style="103" customWidth="1"/>
    <col min="9" max="9" width="9.5703125" style="103" customWidth="1"/>
    <col min="10" max="10" width="8.7109375" style="103" customWidth="1"/>
    <col min="11" max="11" width="9.28515625" style="103" customWidth="1"/>
    <col min="12" max="12" width="10.7109375" style="103" customWidth="1"/>
    <col min="13" max="13" width="18.28515625" style="12" customWidth="1"/>
    <col min="14" max="16384" width="9.140625" style="11"/>
  </cols>
  <sheetData>
    <row r="1" spans="1:22" s="28" customFormat="1" ht="20.100000000000001" customHeight="1" x14ac:dyDescent="0.2">
      <c r="A1" s="948" t="s">
        <v>789</v>
      </c>
      <c r="B1" s="948"/>
      <c r="C1" s="948"/>
      <c r="D1" s="948"/>
      <c r="E1" s="948"/>
      <c r="F1" s="948"/>
      <c r="G1" s="948"/>
      <c r="H1" s="948"/>
      <c r="I1" s="948"/>
      <c r="J1" s="948"/>
      <c r="K1" s="948"/>
      <c r="L1" s="948"/>
      <c r="M1" s="948"/>
    </row>
    <row r="2" spans="1:22" s="29" customFormat="1" ht="20.100000000000001" customHeight="1" x14ac:dyDescent="0.2">
      <c r="A2" s="951" t="s">
        <v>1313</v>
      </c>
      <c r="B2" s="951"/>
      <c r="C2" s="951"/>
      <c r="D2" s="951"/>
      <c r="E2" s="951"/>
      <c r="F2" s="951"/>
      <c r="G2" s="951"/>
      <c r="H2" s="951"/>
      <c r="I2" s="951"/>
      <c r="J2" s="951"/>
      <c r="K2" s="951"/>
      <c r="L2" s="951"/>
      <c r="M2" s="951"/>
    </row>
    <row r="3" spans="1:22" s="26" customFormat="1" ht="20.100000000000001" customHeight="1" x14ac:dyDescent="0.2">
      <c r="A3" s="935" t="s">
        <v>790</v>
      </c>
      <c r="B3" s="935"/>
      <c r="C3" s="935"/>
      <c r="D3" s="935"/>
      <c r="E3" s="935"/>
      <c r="F3" s="935"/>
      <c r="G3" s="935"/>
      <c r="H3" s="935"/>
      <c r="I3" s="935"/>
      <c r="J3" s="935"/>
      <c r="K3" s="935"/>
      <c r="L3" s="935"/>
      <c r="M3" s="935"/>
    </row>
    <row r="4" spans="1:22" s="26" customFormat="1" ht="20.100000000000001" customHeight="1" x14ac:dyDescent="0.2">
      <c r="A4" s="936" t="s">
        <v>1310</v>
      </c>
      <c r="B4" s="936"/>
      <c r="C4" s="936"/>
      <c r="D4" s="936"/>
      <c r="E4" s="936"/>
      <c r="F4" s="936"/>
      <c r="G4" s="936"/>
      <c r="H4" s="936"/>
      <c r="I4" s="936"/>
      <c r="J4" s="936"/>
      <c r="K4" s="936"/>
      <c r="L4" s="936"/>
      <c r="M4" s="936"/>
    </row>
    <row r="5" spans="1:22" ht="20.100000000000001" customHeight="1" x14ac:dyDescent="0.2">
      <c r="A5" s="10" t="s">
        <v>536</v>
      </c>
      <c r="B5" s="189"/>
      <c r="C5" s="189"/>
      <c r="D5" s="189"/>
      <c r="E5" s="189"/>
      <c r="F5" s="189"/>
      <c r="G5" s="189"/>
      <c r="H5" s="189"/>
      <c r="I5" s="189"/>
      <c r="J5" s="189"/>
      <c r="K5" s="189"/>
      <c r="L5" s="189"/>
      <c r="M5" s="24" t="s">
        <v>537</v>
      </c>
    </row>
    <row r="6" spans="1:22" s="183" customFormat="1" ht="18.75" customHeight="1" thickBot="1" x14ac:dyDescent="0.25">
      <c r="A6" s="938" t="s">
        <v>1011</v>
      </c>
      <c r="B6" s="938"/>
      <c r="C6" s="1174" t="s">
        <v>126</v>
      </c>
      <c r="D6" s="1174" t="s">
        <v>127</v>
      </c>
      <c r="E6" s="1135" t="s">
        <v>984</v>
      </c>
      <c r="F6" s="1135"/>
      <c r="G6" s="1135" t="s">
        <v>985</v>
      </c>
      <c r="H6" s="1135"/>
      <c r="I6" s="1136" t="s">
        <v>368</v>
      </c>
      <c r="J6" s="1180"/>
      <c r="K6" s="952" t="s">
        <v>369</v>
      </c>
      <c r="L6" s="949" t="s">
        <v>1284</v>
      </c>
      <c r="M6" s="949"/>
    </row>
    <row r="7" spans="1:22" s="183" customFormat="1" ht="17.25" customHeight="1" thickBot="1" x14ac:dyDescent="0.25">
      <c r="A7" s="1128"/>
      <c r="B7" s="1128"/>
      <c r="C7" s="1179"/>
      <c r="D7" s="1179"/>
      <c r="E7" s="1174" t="s">
        <v>608</v>
      </c>
      <c r="F7" s="1174" t="s">
        <v>609</v>
      </c>
      <c r="G7" s="1174" t="s">
        <v>608</v>
      </c>
      <c r="H7" s="1174" t="s">
        <v>609</v>
      </c>
      <c r="I7" s="1174" t="s">
        <v>608</v>
      </c>
      <c r="J7" s="1174" t="s">
        <v>609</v>
      </c>
      <c r="K7" s="1178"/>
      <c r="L7" s="1137"/>
      <c r="M7" s="1137"/>
    </row>
    <row r="8" spans="1:22" s="183" customFormat="1" ht="22.5" customHeight="1" x14ac:dyDescent="0.2">
      <c r="A8" s="939"/>
      <c r="B8" s="939"/>
      <c r="C8" s="1175"/>
      <c r="D8" s="1175"/>
      <c r="E8" s="1175"/>
      <c r="F8" s="1175"/>
      <c r="G8" s="1175"/>
      <c r="H8" s="1175"/>
      <c r="I8" s="1175"/>
      <c r="J8" s="1175"/>
      <c r="K8" s="953"/>
      <c r="L8" s="950"/>
      <c r="M8" s="950"/>
    </row>
    <row r="9" spans="1:22" s="183" customFormat="1" ht="22.5" customHeight="1" thickBot="1" x14ac:dyDescent="0.25">
      <c r="A9" s="943" t="s">
        <v>999</v>
      </c>
      <c r="B9" s="666" t="s">
        <v>1006</v>
      </c>
      <c r="C9" s="300">
        <v>26</v>
      </c>
      <c r="D9" s="300">
        <v>85</v>
      </c>
      <c r="E9" s="300">
        <v>104</v>
      </c>
      <c r="F9" s="300">
        <v>105</v>
      </c>
      <c r="G9" s="300">
        <v>122</v>
      </c>
      <c r="H9" s="300">
        <v>108</v>
      </c>
      <c r="I9" s="338">
        <f t="shared" ref="I9:J13" si="0">SUM(E9+G9)</f>
        <v>226</v>
      </c>
      <c r="J9" s="338">
        <f t="shared" si="0"/>
        <v>213</v>
      </c>
      <c r="K9" s="391">
        <f>SUM(J9+I9)</f>
        <v>439</v>
      </c>
      <c r="L9" s="667" t="s">
        <v>1009</v>
      </c>
      <c r="M9" s="1176" t="s">
        <v>1003</v>
      </c>
    </row>
    <row r="10" spans="1:22" s="183" customFormat="1" ht="22.5" customHeight="1" thickBot="1" x14ac:dyDescent="0.25">
      <c r="A10" s="937"/>
      <c r="B10" s="472" t="s">
        <v>1000</v>
      </c>
      <c r="C10" s="339">
        <v>150</v>
      </c>
      <c r="D10" s="339">
        <v>990</v>
      </c>
      <c r="E10" s="339">
        <v>865</v>
      </c>
      <c r="F10" s="339">
        <v>745</v>
      </c>
      <c r="G10" s="339">
        <v>1507</v>
      </c>
      <c r="H10" s="339">
        <v>1198</v>
      </c>
      <c r="I10" s="333">
        <f t="shared" si="0"/>
        <v>2372</v>
      </c>
      <c r="J10" s="333">
        <f t="shared" si="0"/>
        <v>1943</v>
      </c>
      <c r="K10" s="392">
        <f>SUM(J10+I10)</f>
        <v>4315</v>
      </c>
      <c r="L10" s="471" t="s">
        <v>1008</v>
      </c>
      <c r="M10" s="1177"/>
    </row>
    <row r="11" spans="1:22" s="183" customFormat="1" ht="22.5" customHeight="1" thickBot="1" x14ac:dyDescent="0.25">
      <c r="A11" s="937"/>
      <c r="B11" s="797" t="s">
        <v>7</v>
      </c>
      <c r="C11" s="798">
        <f t="shared" ref="C11:H11" si="1">SUM(C9:C10)</f>
        <v>176</v>
      </c>
      <c r="D11" s="798">
        <f t="shared" si="1"/>
        <v>1075</v>
      </c>
      <c r="E11" s="798">
        <f t="shared" si="1"/>
        <v>969</v>
      </c>
      <c r="F11" s="798">
        <f t="shared" si="1"/>
        <v>850</v>
      </c>
      <c r="G11" s="798">
        <f t="shared" si="1"/>
        <v>1629</v>
      </c>
      <c r="H11" s="798">
        <f t="shared" si="1"/>
        <v>1306</v>
      </c>
      <c r="I11" s="798">
        <f>SUM(E11+G11)</f>
        <v>2598</v>
      </c>
      <c r="J11" s="798">
        <f>SUM(F11+H11)</f>
        <v>2156</v>
      </c>
      <c r="K11" s="798">
        <f>SUM(J11+I11)</f>
        <v>4754</v>
      </c>
      <c r="L11" s="799" t="s">
        <v>25</v>
      </c>
      <c r="M11" s="1177"/>
    </row>
    <row r="12" spans="1:22" ht="21.95" customHeight="1" thickBot="1" x14ac:dyDescent="0.25">
      <c r="A12" s="944" t="s">
        <v>1001</v>
      </c>
      <c r="B12" s="334" t="s">
        <v>1006</v>
      </c>
      <c r="C12" s="335">
        <v>24</v>
      </c>
      <c r="D12" s="335">
        <v>146</v>
      </c>
      <c r="E12" s="335">
        <v>85</v>
      </c>
      <c r="F12" s="335">
        <v>77</v>
      </c>
      <c r="G12" s="335">
        <v>1258</v>
      </c>
      <c r="H12" s="335">
        <v>1160</v>
      </c>
      <c r="I12" s="336">
        <f t="shared" si="0"/>
        <v>1343</v>
      </c>
      <c r="J12" s="336">
        <f t="shared" si="0"/>
        <v>1237</v>
      </c>
      <c r="K12" s="394">
        <f t="shared" ref="K12:K22" si="2">SUM(J12+I12)</f>
        <v>2580</v>
      </c>
      <c r="L12" s="337" t="s">
        <v>1009</v>
      </c>
      <c r="M12" s="942" t="s">
        <v>1004</v>
      </c>
      <c r="R12" s="689"/>
      <c r="S12" s="689"/>
      <c r="T12" s="689"/>
      <c r="U12" s="689"/>
      <c r="V12" s="689"/>
    </row>
    <row r="13" spans="1:22" ht="21.95" customHeight="1" thickBot="1" x14ac:dyDescent="0.25">
      <c r="A13" s="944"/>
      <c r="B13" s="662" t="s">
        <v>1000</v>
      </c>
      <c r="C13" s="302">
        <v>226</v>
      </c>
      <c r="D13" s="302">
        <v>1684</v>
      </c>
      <c r="E13" s="302">
        <v>4463</v>
      </c>
      <c r="F13" s="302">
        <v>3825</v>
      </c>
      <c r="G13" s="302">
        <v>13156</v>
      </c>
      <c r="H13" s="302">
        <v>12271</v>
      </c>
      <c r="I13" s="325">
        <f t="shared" si="0"/>
        <v>17619</v>
      </c>
      <c r="J13" s="325">
        <f t="shared" si="0"/>
        <v>16096</v>
      </c>
      <c r="K13" s="386">
        <f t="shared" si="2"/>
        <v>33715</v>
      </c>
      <c r="L13" s="663" t="s">
        <v>1008</v>
      </c>
      <c r="M13" s="942"/>
      <c r="Q13" s="689"/>
      <c r="R13" s="689"/>
      <c r="S13" s="689"/>
      <c r="T13" s="689"/>
      <c r="U13" s="689"/>
      <c r="V13" s="689"/>
    </row>
    <row r="14" spans="1:22" ht="21.95" customHeight="1" thickBot="1" x14ac:dyDescent="0.25">
      <c r="A14" s="944"/>
      <c r="B14" s="800" t="s">
        <v>7</v>
      </c>
      <c r="C14" s="801">
        <f t="shared" ref="C14:H14" si="3">SUM(C12:C13)</f>
        <v>250</v>
      </c>
      <c r="D14" s="801">
        <f t="shared" si="3"/>
        <v>1830</v>
      </c>
      <c r="E14" s="801">
        <f t="shared" si="3"/>
        <v>4548</v>
      </c>
      <c r="F14" s="801">
        <f t="shared" si="3"/>
        <v>3902</v>
      </c>
      <c r="G14" s="801">
        <f t="shared" si="3"/>
        <v>14414</v>
      </c>
      <c r="H14" s="801">
        <f t="shared" si="3"/>
        <v>13431</v>
      </c>
      <c r="I14" s="801">
        <f>SUM(E14+G14)</f>
        <v>18962</v>
      </c>
      <c r="J14" s="801">
        <f>SUM(F14+H14)</f>
        <v>17333</v>
      </c>
      <c r="K14" s="801">
        <f>SUM(J14+I14)</f>
        <v>36295</v>
      </c>
      <c r="L14" s="802" t="s">
        <v>25</v>
      </c>
      <c r="M14" s="942"/>
    </row>
    <row r="15" spans="1:22" ht="21.95" customHeight="1" thickBot="1" x14ac:dyDescent="0.25">
      <c r="A15" s="937" t="s">
        <v>1002</v>
      </c>
      <c r="B15" s="666" t="s">
        <v>998</v>
      </c>
      <c r="C15" s="300">
        <v>10</v>
      </c>
      <c r="D15" s="300">
        <v>174</v>
      </c>
      <c r="E15" s="300">
        <v>1152</v>
      </c>
      <c r="F15" s="300">
        <v>255</v>
      </c>
      <c r="G15" s="300">
        <v>1255</v>
      </c>
      <c r="H15" s="300">
        <v>1238</v>
      </c>
      <c r="I15" s="338">
        <f t="shared" ref="I15:J22" si="4">SUM(E15+G15)</f>
        <v>2407</v>
      </c>
      <c r="J15" s="338">
        <f t="shared" si="4"/>
        <v>1493</v>
      </c>
      <c r="K15" s="391">
        <f t="shared" si="2"/>
        <v>3900</v>
      </c>
      <c r="L15" s="667" t="s">
        <v>1009</v>
      </c>
      <c r="M15" s="934" t="s">
        <v>1005</v>
      </c>
    </row>
    <row r="16" spans="1:22" ht="21.95" customHeight="1" thickBot="1" x14ac:dyDescent="0.25">
      <c r="A16" s="937"/>
      <c r="B16" s="472" t="s">
        <v>1000</v>
      </c>
      <c r="C16" s="339">
        <v>189</v>
      </c>
      <c r="D16" s="339">
        <v>4380</v>
      </c>
      <c r="E16" s="339">
        <v>10112</v>
      </c>
      <c r="F16" s="339">
        <v>8228</v>
      </c>
      <c r="G16" s="339">
        <v>41832</v>
      </c>
      <c r="H16" s="339">
        <v>39006</v>
      </c>
      <c r="I16" s="333">
        <f t="shared" si="4"/>
        <v>51944</v>
      </c>
      <c r="J16" s="333">
        <f t="shared" si="4"/>
        <v>47234</v>
      </c>
      <c r="K16" s="392">
        <f t="shared" si="2"/>
        <v>99178</v>
      </c>
      <c r="L16" s="471" t="s">
        <v>1008</v>
      </c>
      <c r="M16" s="934"/>
    </row>
    <row r="17" spans="1:13" ht="21.95" customHeight="1" thickBot="1" x14ac:dyDescent="0.25">
      <c r="A17" s="937"/>
      <c r="B17" s="803" t="s">
        <v>7</v>
      </c>
      <c r="C17" s="804">
        <f t="shared" ref="C17:H17" si="5">SUM(C15:C16)</f>
        <v>199</v>
      </c>
      <c r="D17" s="804">
        <f t="shared" si="5"/>
        <v>4554</v>
      </c>
      <c r="E17" s="804">
        <f t="shared" si="5"/>
        <v>11264</v>
      </c>
      <c r="F17" s="804">
        <f t="shared" si="5"/>
        <v>8483</v>
      </c>
      <c r="G17" s="804">
        <f t="shared" si="5"/>
        <v>43087</v>
      </c>
      <c r="H17" s="804">
        <f t="shared" si="5"/>
        <v>40244</v>
      </c>
      <c r="I17" s="804">
        <f>SUM(E17+G17)</f>
        <v>54351</v>
      </c>
      <c r="J17" s="804">
        <f>SUM(F17+H17)</f>
        <v>48727</v>
      </c>
      <c r="K17" s="804">
        <f>SUM(J17+I17)</f>
        <v>103078</v>
      </c>
      <c r="L17" s="805" t="s">
        <v>25</v>
      </c>
      <c r="M17" s="934"/>
    </row>
    <row r="18" spans="1:13" ht="21.95" customHeight="1" thickBot="1" x14ac:dyDescent="0.25">
      <c r="A18" s="944" t="s">
        <v>1280</v>
      </c>
      <c r="B18" s="334" t="s">
        <v>1006</v>
      </c>
      <c r="C18" s="335">
        <v>9</v>
      </c>
      <c r="D18" s="335">
        <v>91</v>
      </c>
      <c r="E18" s="335">
        <v>968</v>
      </c>
      <c r="F18" s="335">
        <v>234</v>
      </c>
      <c r="G18" s="335">
        <v>531</v>
      </c>
      <c r="H18" s="335">
        <v>447</v>
      </c>
      <c r="I18" s="336">
        <f t="shared" si="4"/>
        <v>1499</v>
      </c>
      <c r="J18" s="336">
        <f t="shared" si="4"/>
        <v>681</v>
      </c>
      <c r="K18" s="394">
        <f t="shared" si="2"/>
        <v>2180</v>
      </c>
      <c r="L18" s="337" t="s">
        <v>1009</v>
      </c>
      <c r="M18" s="942" t="s">
        <v>1301</v>
      </c>
    </row>
    <row r="19" spans="1:13" ht="21.95" customHeight="1" thickBot="1" x14ac:dyDescent="0.25">
      <c r="A19" s="944"/>
      <c r="B19" s="662" t="s">
        <v>1000</v>
      </c>
      <c r="C19" s="302">
        <v>123</v>
      </c>
      <c r="D19" s="302">
        <v>1504</v>
      </c>
      <c r="E19" s="302">
        <v>3509</v>
      </c>
      <c r="F19" s="302">
        <v>2658</v>
      </c>
      <c r="G19" s="302">
        <v>14221</v>
      </c>
      <c r="H19" s="302">
        <v>13149</v>
      </c>
      <c r="I19" s="386">
        <f t="shared" si="4"/>
        <v>17730</v>
      </c>
      <c r="J19" s="386">
        <f t="shared" si="4"/>
        <v>15807</v>
      </c>
      <c r="K19" s="386">
        <f t="shared" si="2"/>
        <v>33537</v>
      </c>
      <c r="L19" s="663" t="s">
        <v>1008</v>
      </c>
      <c r="M19" s="942"/>
    </row>
    <row r="20" spans="1:13" ht="21.95" customHeight="1" thickBot="1" x14ac:dyDescent="0.25">
      <c r="A20" s="944"/>
      <c r="B20" s="800" t="s">
        <v>15</v>
      </c>
      <c r="C20" s="801">
        <f>SUM(C18:C19)</f>
        <v>132</v>
      </c>
      <c r="D20" s="801">
        <f t="shared" ref="D20:H20" si="6">SUM(D18:D19)</f>
        <v>1595</v>
      </c>
      <c r="E20" s="801">
        <f t="shared" si="6"/>
        <v>4477</v>
      </c>
      <c r="F20" s="801">
        <f t="shared" si="6"/>
        <v>2892</v>
      </c>
      <c r="G20" s="801">
        <f t="shared" si="6"/>
        <v>14752</v>
      </c>
      <c r="H20" s="801">
        <f t="shared" si="6"/>
        <v>13596</v>
      </c>
      <c r="I20" s="801">
        <f>SUM(E20+G20)</f>
        <v>19229</v>
      </c>
      <c r="J20" s="801">
        <f>SUM(F20+H20)</f>
        <v>16488</v>
      </c>
      <c r="K20" s="801">
        <f>SUM(J20+I20)</f>
        <v>35717</v>
      </c>
      <c r="L20" s="802" t="s">
        <v>8</v>
      </c>
      <c r="M20" s="958"/>
    </row>
    <row r="21" spans="1:13" ht="21.95" customHeight="1" thickBot="1" x14ac:dyDescent="0.25">
      <c r="A21" s="937" t="s">
        <v>1281</v>
      </c>
      <c r="B21" s="666" t="s">
        <v>1006</v>
      </c>
      <c r="C21" s="300">
        <v>6</v>
      </c>
      <c r="D21" s="300">
        <v>83</v>
      </c>
      <c r="E21" s="300">
        <v>850</v>
      </c>
      <c r="F21" s="300">
        <v>144</v>
      </c>
      <c r="G21" s="300">
        <v>576</v>
      </c>
      <c r="H21" s="300">
        <v>514</v>
      </c>
      <c r="I21" s="391">
        <f t="shared" si="4"/>
        <v>1426</v>
      </c>
      <c r="J21" s="391">
        <f t="shared" si="4"/>
        <v>658</v>
      </c>
      <c r="K21" s="391">
        <f t="shared" si="2"/>
        <v>2084</v>
      </c>
      <c r="L21" s="667" t="s">
        <v>1007</v>
      </c>
      <c r="M21" s="933" t="s">
        <v>1283</v>
      </c>
    </row>
    <row r="22" spans="1:13" ht="21.95" customHeight="1" thickBot="1" x14ac:dyDescent="0.25">
      <c r="A22" s="937"/>
      <c r="B22" s="472" t="s">
        <v>1000</v>
      </c>
      <c r="C22" s="339">
        <v>101</v>
      </c>
      <c r="D22" s="339">
        <v>1141</v>
      </c>
      <c r="E22" s="339">
        <v>2751</v>
      </c>
      <c r="F22" s="339">
        <v>1671</v>
      </c>
      <c r="G22" s="339">
        <v>9802</v>
      </c>
      <c r="H22" s="339">
        <v>9143</v>
      </c>
      <c r="I22" s="333">
        <f t="shared" si="4"/>
        <v>12553</v>
      </c>
      <c r="J22" s="333">
        <f t="shared" si="4"/>
        <v>10814</v>
      </c>
      <c r="K22" s="392">
        <f t="shared" si="2"/>
        <v>23367</v>
      </c>
      <c r="L22" s="471" t="s">
        <v>1010</v>
      </c>
      <c r="M22" s="934"/>
    </row>
    <row r="23" spans="1:13" ht="21.95" customHeight="1" x14ac:dyDescent="0.2">
      <c r="A23" s="1022"/>
      <c r="B23" s="803" t="s">
        <v>7</v>
      </c>
      <c r="C23" s="804">
        <f t="shared" ref="C23:H23" si="7">SUM(C21:C22)</f>
        <v>107</v>
      </c>
      <c r="D23" s="804">
        <f t="shared" si="7"/>
        <v>1224</v>
      </c>
      <c r="E23" s="804">
        <f t="shared" si="7"/>
        <v>3601</v>
      </c>
      <c r="F23" s="804">
        <f t="shared" si="7"/>
        <v>1815</v>
      </c>
      <c r="G23" s="804">
        <f t="shared" si="7"/>
        <v>10378</v>
      </c>
      <c r="H23" s="804">
        <f t="shared" si="7"/>
        <v>9657</v>
      </c>
      <c r="I23" s="804">
        <f>SUM(E23+G23)</f>
        <v>13979</v>
      </c>
      <c r="J23" s="804">
        <f>SUM(F23+H23)</f>
        <v>11472</v>
      </c>
      <c r="K23" s="804">
        <f>SUM(J23+I23)</f>
        <v>25451</v>
      </c>
      <c r="L23" s="805" t="s">
        <v>8</v>
      </c>
      <c r="M23" s="1173"/>
    </row>
    <row r="24" spans="1:13" ht="27.75" customHeight="1" x14ac:dyDescent="0.2">
      <c r="A24" s="1169" t="s">
        <v>35</v>
      </c>
      <c r="B24" s="1170"/>
      <c r="C24" s="393">
        <f>SUM(C11+C14+C17+C20+C23)</f>
        <v>864</v>
      </c>
      <c r="D24" s="393">
        <f t="shared" ref="D24:K24" si="8">SUM(D11+D14+D17+D20+D23)</f>
        <v>10278</v>
      </c>
      <c r="E24" s="393">
        <f t="shared" si="8"/>
        <v>24859</v>
      </c>
      <c r="F24" s="393">
        <f t="shared" si="8"/>
        <v>17942</v>
      </c>
      <c r="G24" s="393">
        <f t="shared" si="8"/>
        <v>84260</v>
      </c>
      <c r="H24" s="393">
        <f t="shared" si="8"/>
        <v>78234</v>
      </c>
      <c r="I24" s="393">
        <f t="shared" si="8"/>
        <v>109119</v>
      </c>
      <c r="J24" s="393">
        <f t="shared" si="8"/>
        <v>96176</v>
      </c>
      <c r="K24" s="393">
        <f t="shared" si="8"/>
        <v>205295</v>
      </c>
      <c r="L24" s="1171" t="s">
        <v>14</v>
      </c>
      <c r="M24" s="1172"/>
    </row>
    <row r="25" spans="1:13" ht="14.1" customHeight="1" x14ac:dyDescent="0.2">
      <c r="A25" s="1152" t="s">
        <v>1184</v>
      </c>
      <c r="B25" s="1152"/>
      <c r="C25" s="1152"/>
      <c r="D25" s="267"/>
      <c r="M25" s="741" t="s">
        <v>1282</v>
      </c>
    </row>
    <row r="26" spans="1:13" ht="14.1" customHeight="1" x14ac:dyDescent="0.2">
      <c r="A26" s="1019" t="s">
        <v>1185</v>
      </c>
      <c r="B26" s="1019"/>
      <c r="C26" s="1019"/>
      <c r="D26" s="1019"/>
      <c r="M26" s="741" t="s">
        <v>1186</v>
      </c>
    </row>
    <row r="48" spans="7:7" x14ac:dyDescent="0.2">
      <c r="G48" s="191"/>
    </row>
  </sheetData>
  <mergeCells count="32">
    <mergeCell ref="A25:C25"/>
    <mergeCell ref="A26:D26"/>
    <mergeCell ref="A2:M2"/>
    <mergeCell ref="A1:M1"/>
    <mergeCell ref="A3:M3"/>
    <mergeCell ref="A4:M4"/>
    <mergeCell ref="E7:E8"/>
    <mergeCell ref="F7:F8"/>
    <mergeCell ref="K6:K8"/>
    <mergeCell ref="I7:I8"/>
    <mergeCell ref="J7:J8"/>
    <mergeCell ref="E6:F6"/>
    <mergeCell ref="C6:C8"/>
    <mergeCell ref="D6:D8"/>
    <mergeCell ref="G6:H6"/>
    <mergeCell ref="I6:J6"/>
    <mergeCell ref="A6:B8"/>
    <mergeCell ref="L6:M8"/>
    <mergeCell ref="A9:A11"/>
    <mergeCell ref="A12:A14"/>
    <mergeCell ref="A15:A17"/>
    <mergeCell ref="G7:G8"/>
    <mergeCell ref="H7:H8"/>
    <mergeCell ref="M9:M11"/>
    <mergeCell ref="M12:M14"/>
    <mergeCell ref="M15:M17"/>
    <mergeCell ref="A24:B24"/>
    <mergeCell ref="L24:M24"/>
    <mergeCell ref="M18:M20"/>
    <mergeCell ref="M21:M23"/>
    <mergeCell ref="A18:A20"/>
    <mergeCell ref="A21:A23"/>
  </mergeCells>
  <phoneticPr fontId="19" type="noConversion"/>
  <printOptions horizontalCentered="1" verticalCentered="1"/>
  <pageMargins left="0" right="0" top="0" bottom="0" header="0" footer="0"/>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29"/>
  <sheetViews>
    <sheetView showGridLines="0" rightToLeft="1" view="pageBreakPreview" zoomScaleNormal="100" zoomScaleSheetLayoutView="100" workbookViewId="0">
      <selection activeCell="K27" sqref="K27"/>
    </sheetView>
  </sheetViews>
  <sheetFormatPr defaultColWidth="9.140625" defaultRowHeight="12.75" x14ac:dyDescent="0.2"/>
  <cols>
    <col min="1" max="1" width="13.42578125" style="182" customWidth="1"/>
    <col min="2" max="2" width="11.140625" style="182" customWidth="1"/>
    <col min="3" max="3" width="11" style="182" customWidth="1"/>
    <col min="4" max="7" width="13.7109375" style="182" customWidth="1"/>
    <col min="8" max="8" width="11.7109375" style="182" customWidth="1"/>
    <col min="9" max="9" width="14.5703125" style="182" customWidth="1"/>
    <col min="10" max="10" width="16" style="182" customWidth="1"/>
    <col min="11" max="16384" width="9.140625" style="17"/>
  </cols>
  <sheetData>
    <row r="1" spans="1:12" ht="20.25" x14ac:dyDescent="0.2">
      <c r="A1" s="948" t="s">
        <v>1074</v>
      </c>
      <c r="B1" s="948"/>
      <c r="C1" s="948"/>
      <c r="D1" s="948"/>
      <c r="E1" s="948"/>
      <c r="F1" s="948"/>
      <c r="G1" s="948"/>
      <c r="H1" s="948"/>
      <c r="I1" s="948"/>
      <c r="J1" s="948"/>
    </row>
    <row r="2" spans="1:12" s="18" customFormat="1" ht="20.25" x14ac:dyDescent="0.2">
      <c r="A2" s="951" t="s">
        <v>1311</v>
      </c>
      <c r="B2" s="951"/>
      <c r="C2" s="951"/>
      <c r="D2" s="951"/>
      <c r="E2" s="951"/>
      <c r="F2" s="951"/>
      <c r="G2" s="951"/>
      <c r="H2" s="951"/>
      <c r="I2" s="951"/>
      <c r="J2" s="951"/>
    </row>
    <row r="3" spans="1:12" ht="33" customHeight="1" x14ac:dyDescent="0.2">
      <c r="A3" s="935" t="s">
        <v>606</v>
      </c>
      <c r="B3" s="935"/>
      <c r="C3" s="935"/>
      <c r="D3" s="935"/>
      <c r="E3" s="935"/>
      <c r="F3" s="935"/>
      <c r="G3" s="935"/>
      <c r="H3" s="935"/>
      <c r="I3" s="935"/>
      <c r="J3" s="935"/>
    </row>
    <row r="4" spans="1:12" ht="15.75" x14ac:dyDescent="0.2">
      <c r="A4" s="936" t="s">
        <v>1312</v>
      </c>
      <c r="B4" s="936"/>
      <c r="C4" s="936"/>
      <c r="D4" s="936"/>
      <c r="E4" s="936"/>
      <c r="F4" s="936"/>
      <c r="G4" s="936"/>
      <c r="H4" s="936"/>
      <c r="I4" s="936"/>
      <c r="J4" s="936"/>
    </row>
    <row r="5" spans="1:12" ht="15.75" x14ac:dyDescent="0.2">
      <c r="A5" s="10" t="s">
        <v>538</v>
      </c>
      <c r="B5" s="10"/>
      <c r="C5" s="13"/>
      <c r="D5" s="13"/>
      <c r="E5" s="13"/>
      <c r="F5" s="13"/>
      <c r="G5" s="13"/>
      <c r="H5" s="13"/>
      <c r="I5" s="13"/>
      <c r="J5" s="24" t="s">
        <v>539</v>
      </c>
    </row>
    <row r="6" spans="1:12" s="177" customFormat="1" ht="22.5" customHeight="1" thickBot="1" x14ac:dyDescent="0.25">
      <c r="A6" s="1192" t="s">
        <v>791</v>
      </c>
      <c r="B6" s="1193"/>
      <c r="C6" s="1193"/>
      <c r="D6" s="1130" t="s">
        <v>936</v>
      </c>
      <c r="E6" s="1130" t="s">
        <v>1104</v>
      </c>
      <c r="F6" s="1130" t="s">
        <v>1169</v>
      </c>
      <c r="G6" s="1135" t="s">
        <v>1310</v>
      </c>
      <c r="H6" s="1186" t="s">
        <v>792</v>
      </c>
      <c r="I6" s="1186"/>
      <c r="J6" s="1187"/>
    </row>
    <row r="7" spans="1:12" s="177" customFormat="1" ht="22.5" customHeight="1" thickTop="1" x14ac:dyDescent="0.2">
      <c r="A7" s="1194"/>
      <c r="B7" s="1195"/>
      <c r="C7" s="1195"/>
      <c r="D7" s="1190"/>
      <c r="E7" s="1190"/>
      <c r="F7" s="1190"/>
      <c r="G7" s="1191"/>
      <c r="H7" s="1188"/>
      <c r="I7" s="1188"/>
      <c r="J7" s="1189"/>
    </row>
    <row r="8" spans="1:12" s="26" customFormat="1" ht="15.95" customHeight="1" thickBot="1" x14ac:dyDescent="0.25">
      <c r="A8" s="943" t="s">
        <v>163</v>
      </c>
      <c r="B8" s="1203" t="s">
        <v>30</v>
      </c>
      <c r="C8" s="666" t="s">
        <v>9</v>
      </c>
      <c r="D8" s="395">
        <v>268</v>
      </c>
      <c r="E8" s="395">
        <v>242</v>
      </c>
      <c r="F8" s="395">
        <v>284</v>
      </c>
      <c r="G8" s="395">
        <v>284</v>
      </c>
      <c r="H8" s="667" t="s">
        <v>516</v>
      </c>
      <c r="I8" s="1204" t="s">
        <v>31</v>
      </c>
      <c r="J8" s="933" t="s">
        <v>164</v>
      </c>
      <c r="L8" s="281"/>
    </row>
    <row r="9" spans="1:12" s="26" customFormat="1" ht="15.95" customHeight="1" thickBot="1" x14ac:dyDescent="0.25">
      <c r="A9" s="937"/>
      <c r="B9" s="1184"/>
      <c r="C9" s="472" t="s">
        <v>515</v>
      </c>
      <c r="D9" s="400">
        <v>420</v>
      </c>
      <c r="E9" s="400">
        <v>443</v>
      </c>
      <c r="F9" s="400">
        <v>490</v>
      </c>
      <c r="G9" s="400">
        <v>486</v>
      </c>
      <c r="H9" s="471" t="s">
        <v>517</v>
      </c>
      <c r="I9" s="1181"/>
      <c r="J9" s="934"/>
      <c r="L9" s="281"/>
    </row>
    <row r="10" spans="1:12" s="26" customFormat="1" ht="15.95" customHeight="1" thickBot="1" x14ac:dyDescent="0.25">
      <c r="A10" s="937"/>
      <c r="B10" s="1184"/>
      <c r="C10" s="803" t="s">
        <v>7</v>
      </c>
      <c r="D10" s="806">
        <f>SUM(D9+D8)</f>
        <v>688</v>
      </c>
      <c r="E10" s="806">
        <f>SUM(E9+E8)</f>
        <v>685</v>
      </c>
      <c r="F10" s="806">
        <f>SUM(F9+F8)</f>
        <v>774</v>
      </c>
      <c r="G10" s="806">
        <f>SUM(G9+G8)</f>
        <v>770</v>
      </c>
      <c r="H10" s="805" t="s">
        <v>8</v>
      </c>
      <c r="I10" s="1181"/>
      <c r="J10" s="934"/>
    </row>
    <row r="11" spans="1:12" s="26" customFormat="1" ht="15.95" customHeight="1" thickBot="1" x14ac:dyDescent="0.25">
      <c r="A11" s="937"/>
      <c r="B11" s="1184" t="s">
        <v>454</v>
      </c>
      <c r="C11" s="666" t="s">
        <v>9</v>
      </c>
      <c r="D11" s="395">
        <v>96</v>
      </c>
      <c r="E11" s="395">
        <v>240</v>
      </c>
      <c r="F11" s="395">
        <v>87</v>
      </c>
      <c r="G11" s="395">
        <v>90</v>
      </c>
      <c r="H11" s="667" t="s">
        <v>516</v>
      </c>
      <c r="I11" s="1181" t="s">
        <v>125</v>
      </c>
      <c r="J11" s="934"/>
    </row>
    <row r="12" spans="1:12" s="26" customFormat="1" ht="15.95" customHeight="1" thickBot="1" x14ac:dyDescent="0.25">
      <c r="A12" s="937"/>
      <c r="B12" s="1184"/>
      <c r="C12" s="472" t="s">
        <v>515</v>
      </c>
      <c r="D12" s="400">
        <v>219</v>
      </c>
      <c r="E12" s="400">
        <v>337</v>
      </c>
      <c r="F12" s="400">
        <v>299</v>
      </c>
      <c r="G12" s="400">
        <v>302</v>
      </c>
      <c r="H12" s="471" t="s">
        <v>517</v>
      </c>
      <c r="I12" s="1181"/>
      <c r="J12" s="934"/>
    </row>
    <row r="13" spans="1:12" s="26" customFormat="1" ht="15.95" customHeight="1" thickBot="1" x14ac:dyDescent="0.25">
      <c r="A13" s="937"/>
      <c r="B13" s="1184"/>
      <c r="C13" s="803" t="s">
        <v>7</v>
      </c>
      <c r="D13" s="806">
        <f>SUM(D12+D11)</f>
        <v>315</v>
      </c>
      <c r="E13" s="806">
        <f>SUM(E12+E11)</f>
        <v>577</v>
      </c>
      <c r="F13" s="806">
        <f>SUM(F12+F11)</f>
        <v>386</v>
      </c>
      <c r="G13" s="806">
        <f>SUM(G12+G11)</f>
        <v>392</v>
      </c>
      <c r="H13" s="805" t="s">
        <v>8</v>
      </c>
      <c r="I13" s="1181"/>
      <c r="J13" s="934"/>
    </row>
    <row r="14" spans="1:12" s="26" customFormat="1" ht="15.95" customHeight="1" thickBot="1" x14ac:dyDescent="0.25">
      <c r="A14" s="944" t="s">
        <v>1285</v>
      </c>
      <c r="B14" s="1131" t="s">
        <v>32</v>
      </c>
      <c r="C14" s="334" t="s">
        <v>9</v>
      </c>
      <c r="D14" s="403">
        <v>3077</v>
      </c>
      <c r="E14" s="403">
        <v>2848</v>
      </c>
      <c r="F14" s="403">
        <v>3274</v>
      </c>
      <c r="G14" s="403">
        <v>3194</v>
      </c>
      <c r="H14" s="337" t="s">
        <v>516</v>
      </c>
      <c r="I14" s="1139" t="s">
        <v>31</v>
      </c>
      <c r="J14" s="942" t="s">
        <v>1286</v>
      </c>
      <c r="L14" s="281"/>
    </row>
    <row r="15" spans="1:12" s="26" customFormat="1" ht="15.95" customHeight="1" thickBot="1" x14ac:dyDescent="0.25">
      <c r="A15" s="944"/>
      <c r="B15" s="1131"/>
      <c r="C15" s="662" t="s">
        <v>515</v>
      </c>
      <c r="D15" s="399">
        <v>9250</v>
      </c>
      <c r="E15" s="399">
        <v>10068</v>
      </c>
      <c r="F15" s="399">
        <v>9484</v>
      </c>
      <c r="G15" s="399">
        <v>9534</v>
      </c>
      <c r="H15" s="663" t="s">
        <v>517</v>
      </c>
      <c r="I15" s="1139"/>
      <c r="J15" s="942"/>
      <c r="L15" s="281"/>
    </row>
    <row r="16" spans="1:12" s="26" customFormat="1" ht="15.95" customHeight="1" thickBot="1" x14ac:dyDescent="0.25">
      <c r="A16" s="944"/>
      <c r="B16" s="1131"/>
      <c r="C16" s="800" t="s">
        <v>7</v>
      </c>
      <c r="D16" s="807">
        <f t="shared" ref="D16:G16" si="0">SUM(D15+D14)</f>
        <v>12327</v>
      </c>
      <c r="E16" s="807">
        <f t="shared" si="0"/>
        <v>12916</v>
      </c>
      <c r="F16" s="807">
        <f t="shared" si="0"/>
        <v>12758</v>
      </c>
      <c r="G16" s="807">
        <f t="shared" si="0"/>
        <v>12728</v>
      </c>
      <c r="H16" s="802" t="s">
        <v>8</v>
      </c>
      <c r="I16" s="1139"/>
      <c r="J16" s="942"/>
    </row>
    <row r="17" spans="1:10" s="26" customFormat="1" ht="15.95" customHeight="1" thickBot="1" x14ac:dyDescent="0.25">
      <c r="A17" s="944"/>
      <c r="B17" s="1131" t="s">
        <v>455</v>
      </c>
      <c r="C17" s="334" t="s">
        <v>9</v>
      </c>
      <c r="D17" s="403">
        <v>963</v>
      </c>
      <c r="E17" s="403">
        <v>2421</v>
      </c>
      <c r="F17" s="403">
        <v>1108</v>
      </c>
      <c r="G17" s="403">
        <v>1151</v>
      </c>
      <c r="H17" s="337" t="s">
        <v>516</v>
      </c>
      <c r="I17" s="1139" t="s">
        <v>125</v>
      </c>
      <c r="J17" s="942"/>
    </row>
    <row r="18" spans="1:10" s="26" customFormat="1" ht="15.95" customHeight="1" thickBot="1" x14ac:dyDescent="0.25">
      <c r="A18" s="944"/>
      <c r="B18" s="1131"/>
      <c r="C18" s="662" t="s">
        <v>515</v>
      </c>
      <c r="D18" s="399">
        <v>3927</v>
      </c>
      <c r="E18" s="399">
        <v>5192</v>
      </c>
      <c r="F18" s="399">
        <v>4504</v>
      </c>
      <c r="G18" s="399">
        <v>4610</v>
      </c>
      <c r="H18" s="663" t="s">
        <v>517</v>
      </c>
      <c r="I18" s="1139"/>
      <c r="J18" s="942"/>
    </row>
    <row r="19" spans="1:10" s="26" customFormat="1" ht="15.95" customHeight="1" x14ac:dyDescent="0.2">
      <c r="A19" s="954"/>
      <c r="B19" s="1132"/>
      <c r="C19" s="800" t="s">
        <v>7</v>
      </c>
      <c r="D19" s="807">
        <f>SUM(D18+D17)</f>
        <v>4890</v>
      </c>
      <c r="E19" s="807">
        <f>SUM(E18+E17)</f>
        <v>7613</v>
      </c>
      <c r="F19" s="807">
        <f>SUM(F18+F17)</f>
        <v>5612</v>
      </c>
      <c r="G19" s="807">
        <f>SUM(G18+G17)</f>
        <v>5761</v>
      </c>
      <c r="H19" s="802" t="s">
        <v>8</v>
      </c>
      <c r="I19" s="1141"/>
      <c r="J19" s="958"/>
    </row>
    <row r="20" spans="1:10" s="26" customFormat="1" ht="15.95" customHeight="1" thickBot="1" x14ac:dyDescent="0.25">
      <c r="A20" s="979" t="s">
        <v>33</v>
      </c>
      <c r="B20" s="1183" t="s">
        <v>32</v>
      </c>
      <c r="C20" s="669" t="s">
        <v>9</v>
      </c>
      <c r="D20" s="582">
        <f t="shared" ref="D20:G20" si="1">SUM(D14+D8)</f>
        <v>3345</v>
      </c>
      <c r="E20" s="582">
        <f t="shared" si="1"/>
        <v>3090</v>
      </c>
      <c r="F20" s="582">
        <f t="shared" si="1"/>
        <v>3558</v>
      </c>
      <c r="G20" s="582">
        <f t="shared" si="1"/>
        <v>3478</v>
      </c>
      <c r="H20" s="670" t="s">
        <v>516</v>
      </c>
      <c r="I20" s="1185" t="s">
        <v>31</v>
      </c>
      <c r="J20" s="967" t="s">
        <v>34</v>
      </c>
    </row>
    <row r="21" spans="1:10" s="26" customFormat="1" ht="15.95" customHeight="1" thickBot="1" x14ac:dyDescent="0.25">
      <c r="A21" s="937"/>
      <c r="B21" s="1184"/>
      <c r="C21" s="472" t="s">
        <v>515</v>
      </c>
      <c r="D21" s="398">
        <f t="shared" ref="D21:G21" si="2">SUM(D15+D9)</f>
        <v>9670</v>
      </c>
      <c r="E21" s="398">
        <f t="shared" si="2"/>
        <v>10511</v>
      </c>
      <c r="F21" s="398">
        <f t="shared" si="2"/>
        <v>9974</v>
      </c>
      <c r="G21" s="398">
        <f t="shared" si="2"/>
        <v>10020</v>
      </c>
      <c r="H21" s="471" t="s">
        <v>517</v>
      </c>
      <c r="I21" s="1181"/>
      <c r="J21" s="934"/>
    </row>
    <row r="22" spans="1:10" s="26" customFormat="1" ht="15.95" customHeight="1" thickBot="1" x14ac:dyDescent="0.25">
      <c r="A22" s="937"/>
      <c r="B22" s="1184"/>
      <c r="C22" s="803" t="s">
        <v>7</v>
      </c>
      <c r="D22" s="806">
        <f>D20+D21</f>
        <v>13015</v>
      </c>
      <c r="E22" s="806">
        <f>E20+E21</f>
        <v>13601</v>
      </c>
      <c r="F22" s="806">
        <f>F20+F21</f>
        <v>13532</v>
      </c>
      <c r="G22" s="806">
        <f>G20+G21</f>
        <v>13498</v>
      </c>
      <c r="H22" s="805" t="s">
        <v>8</v>
      </c>
      <c r="I22" s="1181"/>
      <c r="J22" s="934"/>
    </row>
    <row r="23" spans="1:10" s="26" customFormat="1" ht="15.95" customHeight="1" thickBot="1" x14ac:dyDescent="0.25">
      <c r="A23" s="937"/>
      <c r="B23" s="1184" t="s">
        <v>455</v>
      </c>
      <c r="C23" s="666" t="s">
        <v>9</v>
      </c>
      <c r="D23" s="402">
        <f t="shared" ref="D23:G23" si="3">SUM(D17+D11)</f>
        <v>1059</v>
      </c>
      <c r="E23" s="402">
        <f t="shared" si="3"/>
        <v>2661</v>
      </c>
      <c r="F23" s="402">
        <f t="shared" si="3"/>
        <v>1195</v>
      </c>
      <c r="G23" s="402">
        <f t="shared" si="3"/>
        <v>1241</v>
      </c>
      <c r="H23" s="667" t="s">
        <v>516</v>
      </c>
      <c r="I23" s="1181" t="s">
        <v>125</v>
      </c>
      <c r="J23" s="934"/>
    </row>
    <row r="24" spans="1:10" s="26" customFormat="1" ht="15.95" customHeight="1" thickBot="1" x14ac:dyDescent="0.25">
      <c r="A24" s="937"/>
      <c r="B24" s="1184"/>
      <c r="C24" s="472" t="s">
        <v>515</v>
      </c>
      <c r="D24" s="398">
        <f t="shared" ref="D24:G24" si="4">SUM(D18+D12)</f>
        <v>4146</v>
      </c>
      <c r="E24" s="398">
        <f t="shared" si="4"/>
        <v>5529</v>
      </c>
      <c r="F24" s="398">
        <f t="shared" si="4"/>
        <v>4803</v>
      </c>
      <c r="G24" s="398">
        <f t="shared" si="4"/>
        <v>4912</v>
      </c>
      <c r="H24" s="471" t="s">
        <v>517</v>
      </c>
      <c r="I24" s="1181"/>
      <c r="J24" s="934"/>
    </row>
    <row r="25" spans="1:10" s="26" customFormat="1" ht="15.95" customHeight="1" x14ac:dyDescent="0.2">
      <c r="A25" s="1022"/>
      <c r="B25" s="1202"/>
      <c r="C25" s="803" t="s">
        <v>7</v>
      </c>
      <c r="D25" s="806">
        <f>SUM(D23:D24)</f>
        <v>5205</v>
      </c>
      <c r="E25" s="806">
        <f>SUM(E23:E24)</f>
        <v>8190</v>
      </c>
      <c r="F25" s="806">
        <f>SUM(F23:F24)</f>
        <v>5998</v>
      </c>
      <c r="G25" s="806">
        <f>SUM(G23:G24)</f>
        <v>6153</v>
      </c>
      <c r="H25" s="805" t="s">
        <v>8</v>
      </c>
      <c r="I25" s="1182"/>
      <c r="J25" s="1173"/>
    </row>
    <row r="26" spans="1:10" ht="20.25" customHeight="1" thickBot="1" x14ac:dyDescent="0.25">
      <c r="A26" s="1196" t="s">
        <v>497</v>
      </c>
      <c r="B26" s="1196"/>
      <c r="C26" s="408" t="s">
        <v>9</v>
      </c>
      <c r="D26" s="401">
        <f t="shared" ref="D26:G26" si="5">SUM(D20+D23)</f>
        <v>4404</v>
      </c>
      <c r="E26" s="401">
        <f t="shared" si="5"/>
        <v>5751</v>
      </c>
      <c r="F26" s="401">
        <f t="shared" si="5"/>
        <v>4753</v>
      </c>
      <c r="G26" s="401">
        <f t="shared" si="5"/>
        <v>4719</v>
      </c>
      <c r="H26" s="337" t="s">
        <v>516</v>
      </c>
      <c r="I26" s="1199" t="s">
        <v>14</v>
      </c>
      <c r="J26" s="1199"/>
    </row>
    <row r="27" spans="1:10" ht="20.25" customHeight="1" thickBot="1" x14ac:dyDescent="0.25">
      <c r="A27" s="1197"/>
      <c r="B27" s="1197"/>
      <c r="C27" s="583" t="s">
        <v>515</v>
      </c>
      <c r="D27" s="586">
        <f t="shared" ref="D27:G27" si="6">SUM(D21+D24)</f>
        <v>13816</v>
      </c>
      <c r="E27" s="586">
        <f t="shared" si="6"/>
        <v>16040</v>
      </c>
      <c r="F27" s="586">
        <f t="shared" si="6"/>
        <v>14777</v>
      </c>
      <c r="G27" s="586">
        <f t="shared" si="6"/>
        <v>14932</v>
      </c>
      <c r="H27" s="663" t="s">
        <v>517</v>
      </c>
      <c r="I27" s="1200"/>
      <c r="J27" s="1200"/>
    </row>
    <row r="28" spans="1:10" ht="20.25" customHeight="1" x14ac:dyDescent="0.2">
      <c r="A28" s="1198"/>
      <c r="B28" s="1198"/>
      <c r="C28" s="808" t="s">
        <v>15</v>
      </c>
      <c r="D28" s="809">
        <f t="shared" ref="D28:G28" si="7">SUM(D22+D25)</f>
        <v>18220</v>
      </c>
      <c r="E28" s="809">
        <f t="shared" si="7"/>
        <v>21791</v>
      </c>
      <c r="F28" s="809">
        <f t="shared" si="7"/>
        <v>19530</v>
      </c>
      <c r="G28" s="809">
        <f t="shared" si="7"/>
        <v>19651</v>
      </c>
      <c r="H28" s="810" t="s">
        <v>8</v>
      </c>
      <c r="I28" s="1201"/>
      <c r="J28" s="1201"/>
    </row>
    <row r="29" spans="1:10" x14ac:dyDescent="0.2">
      <c r="A29" s="1152" t="s">
        <v>1187</v>
      </c>
      <c r="B29" s="1152"/>
      <c r="C29" s="1152"/>
      <c r="J29" s="199" t="s">
        <v>1305</v>
      </c>
    </row>
  </sheetData>
  <mergeCells count="31">
    <mergeCell ref="A29:C29"/>
    <mergeCell ref="J20:J25"/>
    <mergeCell ref="J14:J19"/>
    <mergeCell ref="J8:J13"/>
    <mergeCell ref="A26:B28"/>
    <mergeCell ref="I26:J28"/>
    <mergeCell ref="B23:B25"/>
    <mergeCell ref="B11:B13"/>
    <mergeCell ref="B8:B10"/>
    <mergeCell ref="A8:A13"/>
    <mergeCell ref="B14:B16"/>
    <mergeCell ref="B17:B19"/>
    <mergeCell ref="A14:A19"/>
    <mergeCell ref="A20:A25"/>
    <mergeCell ref="I8:I10"/>
    <mergeCell ref="I11:I13"/>
    <mergeCell ref="A2:J2"/>
    <mergeCell ref="A1:J1"/>
    <mergeCell ref="A3:J3"/>
    <mergeCell ref="A4:J4"/>
    <mergeCell ref="I23:I25"/>
    <mergeCell ref="B20:B22"/>
    <mergeCell ref="I20:I22"/>
    <mergeCell ref="H6:J7"/>
    <mergeCell ref="I14:I16"/>
    <mergeCell ref="I17:I19"/>
    <mergeCell ref="D6:D7"/>
    <mergeCell ref="E6:E7"/>
    <mergeCell ref="F6:F7"/>
    <mergeCell ref="G6:G7"/>
    <mergeCell ref="A6:C7"/>
  </mergeCells>
  <phoneticPr fontId="19" type="noConversion"/>
  <printOptions horizontalCentered="1" verticalCentered="1"/>
  <pageMargins left="0" right="0" top="0" bottom="0" header="0" footer="0"/>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24"/>
  <sheetViews>
    <sheetView showGridLines="0" rightToLeft="1" view="pageBreakPreview" zoomScaleNormal="100" zoomScaleSheetLayoutView="100" workbookViewId="0">
      <selection activeCell="E15" sqref="E15:F15"/>
    </sheetView>
  </sheetViews>
  <sheetFormatPr defaultColWidth="9.140625" defaultRowHeight="12.75" x14ac:dyDescent="0.2"/>
  <cols>
    <col min="1" max="1" width="25.7109375" style="187" customWidth="1"/>
    <col min="2" max="9" width="9.7109375" style="187" customWidth="1"/>
    <col min="10" max="10" width="10.7109375" style="187" customWidth="1"/>
    <col min="11" max="11" width="30.140625" style="187" customWidth="1"/>
    <col min="12" max="16384" width="9.140625" style="185"/>
  </cols>
  <sheetData>
    <row r="1" spans="1:21" s="17" customFormat="1" ht="20.100000000000001" customHeight="1" x14ac:dyDescent="0.2">
      <c r="A1" s="948" t="s">
        <v>793</v>
      </c>
      <c r="B1" s="948"/>
      <c r="C1" s="948"/>
      <c r="D1" s="948"/>
      <c r="E1" s="948"/>
      <c r="F1" s="948"/>
      <c r="G1" s="948"/>
      <c r="H1" s="948"/>
      <c r="I1" s="948"/>
      <c r="J1" s="948"/>
      <c r="K1" s="948"/>
    </row>
    <row r="2" spans="1:21" s="18" customFormat="1" ht="20.100000000000001" customHeight="1" x14ac:dyDescent="0.2">
      <c r="A2" s="951" t="s">
        <v>1313</v>
      </c>
      <c r="B2" s="951"/>
      <c r="C2" s="951"/>
      <c r="D2" s="951"/>
      <c r="E2" s="951"/>
      <c r="F2" s="951"/>
      <c r="G2" s="951"/>
      <c r="H2" s="951"/>
      <c r="I2" s="951"/>
      <c r="J2" s="951"/>
      <c r="K2" s="951"/>
    </row>
    <row r="3" spans="1:21" s="17" customFormat="1" ht="34.5" customHeight="1" x14ac:dyDescent="0.2">
      <c r="A3" s="935" t="s">
        <v>794</v>
      </c>
      <c r="B3" s="935"/>
      <c r="C3" s="935"/>
      <c r="D3" s="935"/>
      <c r="E3" s="935"/>
      <c r="F3" s="935"/>
      <c r="G3" s="935"/>
      <c r="H3" s="935"/>
      <c r="I3" s="935"/>
      <c r="J3" s="935"/>
      <c r="K3" s="935"/>
    </row>
    <row r="4" spans="1:21" s="17" customFormat="1" ht="20.100000000000001" customHeight="1" x14ac:dyDescent="0.2">
      <c r="A4" s="936" t="s">
        <v>1310</v>
      </c>
      <c r="B4" s="936"/>
      <c r="C4" s="936"/>
      <c r="D4" s="936"/>
      <c r="E4" s="936"/>
      <c r="F4" s="936"/>
      <c r="G4" s="936"/>
      <c r="H4" s="936"/>
      <c r="I4" s="936"/>
      <c r="J4" s="936"/>
      <c r="K4" s="936"/>
    </row>
    <row r="5" spans="1:21" s="17" customFormat="1" ht="20.100000000000001" customHeight="1" x14ac:dyDescent="0.2">
      <c r="A5" s="10" t="s">
        <v>541</v>
      </c>
      <c r="B5" s="13"/>
      <c r="C5" s="13"/>
      <c r="D5" s="13"/>
      <c r="E5" s="13"/>
      <c r="F5" s="13"/>
      <c r="G5" s="13"/>
      <c r="H5" s="13"/>
      <c r="I5" s="13"/>
      <c r="J5" s="13"/>
      <c r="K5" s="24" t="s">
        <v>540</v>
      </c>
    </row>
    <row r="6" spans="1:21" s="183" customFormat="1" ht="25.5" customHeight="1" thickBot="1" x14ac:dyDescent="0.25">
      <c r="A6" s="938" t="s">
        <v>783</v>
      </c>
      <c r="B6" s="1205" t="s">
        <v>984</v>
      </c>
      <c r="C6" s="1205"/>
      <c r="D6" s="1205"/>
      <c r="E6" s="1205" t="s">
        <v>986</v>
      </c>
      <c r="F6" s="1205"/>
      <c r="G6" s="1205"/>
      <c r="H6" s="945" t="s">
        <v>368</v>
      </c>
      <c r="I6" s="945"/>
      <c r="J6" s="945"/>
      <c r="K6" s="949" t="s">
        <v>907</v>
      </c>
    </row>
    <row r="7" spans="1:21" s="183" customFormat="1" ht="25.5" customHeight="1" x14ac:dyDescent="0.2">
      <c r="A7" s="939"/>
      <c r="B7" s="381" t="s">
        <v>608</v>
      </c>
      <c r="C7" s="381" t="s">
        <v>609</v>
      </c>
      <c r="D7" s="381" t="s">
        <v>372</v>
      </c>
      <c r="E7" s="381" t="s">
        <v>608</v>
      </c>
      <c r="F7" s="381" t="s">
        <v>609</v>
      </c>
      <c r="G7" s="381" t="s">
        <v>372</v>
      </c>
      <c r="H7" s="381" t="s">
        <v>608</v>
      </c>
      <c r="I7" s="381" t="s">
        <v>609</v>
      </c>
      <c r="J7" s="382" t="s">
        <v>371</v>
      </c>
      <c r="K7" s="950"/>
      <c r="N7" s="266"/>
    </row>
    <row r="8" spans="1:21" ht="23.25" customHeight="1" thickBot="1" x14ac:dyDescent="0.25">
      <c r="A8" s="784" t="s">
        <v>1267</v>
      </c>
      <c r="B8" s="300">
        <v>0</v>
      </c>
      <c r="C8" s="300">
        <v>10</v>
      </c>
      <c r="D8" s="338">
        <f t="shared" ref="D8:D15" si="0">SUM(B8:C8)</f>
        <v>10</v>
      </c>
      <c r="E8" s="300">
        <v>2</v>
      </c>
      <c r="F8" s="300">
        <v>3343</v>
      </c>
      <c r="G8" s="338">
        <f>SUM(E8:F8)</f>
        <v>3345</v>
      </c>
      <c r="H8" s="338">
        <f>SUM(B8+E8)</f>
        <v>2</v>
      </c>
      <c r="I8" s="338">
        <f>SUM(C8+F8)</f>
        <v>3353</v>
      </c>
      <c r="J8" s="338">
        <f>SUM(H8:I8)</f>
        <v>3355</v>
      </c>
      <c r="K8" s="759" t="s">
        <v>744</v>
      </c>
    </row>
    <row r="9" spans="1:21" ht="23.25" customHeight="1" thickBot="1" x14ac:dyDescent="0.25">
      <c r="A9" s="431" t="s">
        <v>996</v>
      </c>
      <c r="B9" s="275">
        <v>4</v>
      </c>
      <c r="C9" s="275">
        <v>11</v>
      </c>
      <c r="D9" s="276">
        <f t="shared" si="0"/>
        <v>15</v>
      </c>
      <c r="E9" s="275">
        <v>1941</v>
      </c>
      <c r="F9" s="275">
        <v>4201</v>
      </c>
      <c r="G9" s="276">
        <f t="shared" ref="G9:G15" si="1">SUM(E9:F9)</f>
        <v>6142</v>
      </c>
      <c r="H9" s="276">
        <f t="shared" ref="H9:I15" si="2">SUM(B9+E9)</f>
        <v>1945</v>
      </c>
      <c r="I9" s="276">
        <f t="shared" si="2"/>
        <v>4212</v>
      </c>
      <c r="J9" s="276">
        <f t="shared" ref="J9:J15" si="3">SUM(H9:I9)</f>
        <v>6157</v>
      </c>
      <c r="K9" s="544" t="s">
        <v>293</v>
      </c>
    </row>
    <row r="10" spans="1:21" ht="23.25" customHeight="1" thickBot="1" x14ac:dyDescent="0.25">
      <c r="A10" s="429" t="s">
        <v>1188</v>
      </c>
      <c r="B10" s="277">
        <v>0</v>
      </c>
      <c r="C10" s="277">
        <v>2</v>
      </c>
      <c r="D10" s="338">
        <f t="shared" si="0"/>
        <v>2</v>
      </c>
      <c r="E10" s="277">
        <v>562</v>
      </c>
      <c r="F10" s="277">
        <v>1342</v>
      </c>
      <c r="G10" s="338">
        <f>SUM(E10:F10)</f>
        <v>1904</v>
      </c>
      <c r="H10" s="338">
        <f>SUM(B10+E10)</f>
        <v>562</v>
      </c>
      <c r="I10" s="338">
        <f>SUM(C10+F10)</f>
        <v>1344</v>
      </c>
      <c r="J10" s="338">
        <f>SUM(H10:I10)</f>
        <v>1906</v>
      </c>
      <c r="K10" s="545" t="s">
        <v>4</v>
      </c>
    </row>
    <row r="11" spans="1:21" ht="23.25" customHeight="1" thickBot="1" x14ac:dyDescent="0.25">
      <c r="A11" s="431" t="s">
        <v>1182</v>
      </c>
      <c r="B11" s="275">
        <v>0</v>
      </c>
      <c r="C11" s="275">
        <v>0</v>
      </c>
      <c r="D11" s="276">
        <f t="shared" si="0"/>
        <v>0</v>
      </c>
      <c r="E11" s="275">
        <v>9</v>
      </c>
      <c r="F11" s="275">
        <v>5</v>
      </c>
      <c r="G11" s="276">
        <f t="shared" si="1"/>
        <v>14</v>
      </c>
      <c r="H11" s="276">
        <f t="shared" si="2"/>
        <v>9</v>
      </c>
      <c r="I11" s="276">
        <f t="shared" si="2"/>
        <v>5</v>
      </c>
      <c r="J11" s="276">
        <f t="shared" si="3"/>
        <v>14</v>
      </c>
      <c r="K11" s="544" t="s">
        <v>1177</v>
      </c>
      <c r="P11" s="690"/>
      <c r="Q11" s="690"/>
      <c r="R11" s="690"/>
      <c r="S11" s="690"/>
    </row>
    <row r="12" spans="1:21" ht="23.25" customHeight="1" thickBot="1" x14ac:dyDescent="0.25">
      <c r="A12" s="429" t="s">
        <v>190</v>
      </c>
      <c r="B12" s="277">
        <v>0</v>
      </c>
      <c r="C12" s="277">
        <v>2</v>
      </c>
      <c r="D12" s="338">
        <f t="shared" si="0"/>
        <v>2</v>
      </c>
      <c r="E12" s="277">
        <v>935</v>
      </c>
      <c r="F12" s="277">
        <v>1097</v>
      </c>
      <c r="G12" s="338">
        <f>SUM(E12:F12)</f>
        <v>2032</v>
      </c>
      <c r="H12" s="338">
        <f>SUM(B12+E12)</f>
        <v>935</v>
      </c>
      <c r="I12" s="338">
        <f>SUM(C12+F12)</f>
        <v>1099</v>
      </c>
      <c r="J12" s="338">
        <f>SUM(H12:I12)</f>
        <v>2034</v>
      </c>
      <c r="K12" s="545" t="s">
        <v>5</v>
      </c>
      <c r="Q12" s="690"/>
      <c r="R12" s="690"/>
      <c r="S12" s="690"/>
      <c r="T12" s="690"/>
      <c r="U12" s="690"/>
    </row>
    <row r="13" spans="1:21" ht="23.25" customHeight="1" x14ac:dyDescent="0.2">
      <c r="A13" s="437" t="s">
        <v>1183</v>
      </c>
      <c r="B13" s="302">
        <v>1</v>
      </c>
      <c r="C13" s="302">
        <v>0</v>
      </c>
      <c r="D13" s="325">
        <f t="shared" si="0"/>
        <v>1</v>
      </c>
      <c r="E13" s="302">
        <v>24</v>
      </c>
      <c r="F13" s="302">
        <v>7</v>
      </c>
      <c r="G13" s="325">
        <f t="shared" si="1"/>
        <v>31</v>
      </c>
      <c r="H13" s="325">
        <f t="shared" si="2"/>
        <v>25</v>
      </c>
      <c r="I13" s="325">
        <f t="shared" si="2"/>
        <v>7</v>
      </c>
      <c r="J13" s="325">
        <f t="shared" si="3"/>
        <v>32</v>
      </c>
      <c r="K13" s="609" t="s">
        <v>738</v>
      </c>
    </row>
    <row r="14" spans="1:21" ht="23.25" customHeight="1" x14ac:dyDescent="0.2">
      <c r="A14" s="785" t="s">
        <v>124</v>
      </c>
      <c r="B14" s="329">
        <f>SUM(B8:B13)</f>
        <v>5</v>
      </c>
      <c r="C14" s="329">
        <f>SUM(C8:C13)</f>
        <v>25</v>
      </c>
      <c r="D14" s="329">
        <f>SUM(B14:C14)</f>
        <v>30</v>
      </c>
      <c r="E14" s="329">
        <f>SUM(E8:E13)</f>
        <v>3473</v>
      </c>
      <c r="F14" s="329">
        <f>SUM(F8:F13)</f>
        <v>9995</v>
      </c>
      <c r="G14" s="329">
        <f>SUM(E14:F14)</f>
        <v>13468</v>
      </c>
      <c r="H14" s="329">
        <f>SUM(B14+E14)</f>
        <v>3478</v>
      </c>
      <c r="I14" s="329">
        <f>SUM(C14+F14)</f>
        <v>10020</v>
      </c>
      <c r="J14" s="329">
        <f>SUM(H14:I14)</f>
        <v>13498</v>
      </c>
      <c r="K14" s="787" t="s">
        <v>31</v>
      </c>
    </row>
    <row r="15" spans="1:21" ht="23.25" customHeight="1" x14ac:dyDescent="0.2">
      <c r="A15" s="786" t="s">
        <v>272</v>
      </c>
      <c r="B15" s="330">
        <v>18</v>
      </c>
      <c r="C15" s="330">
        <v>74</v>
      </c>
      <c r="D15" s="330">
        <f t="shared" si="0"/>
        <v>92</v>
      </c>
      <c r="E15" s="330">
        <v>1223</v>
      </c>
      <c r="F15" s="330">
        <v>4838</v>
      </c>
      <c r="G15" s="330">
        <f t="shared" si="1"/>
        <v>6061</v>
      </c>
      <c r="H15" s="330">
        <f t="shared" si="2"/>
        <v>1241</v>
      </c>
      <c r="I15" s="330">
        <f t="shared" si="2"/>
        <v>4912</v>
      </c>
      <c r="J15" s="330">
        <f t="shared" si="3"/>
        <v>6153</v>
      </c>
      <c r="K15" s="788" t="s">
        <v>125</v>
      </c>
    </row>
    <row r="16" spans="1:21" ht="23.25" customHeight="1" x14ac:dyDescent="0.2">
      <c r="A16" s="743" t="s">
        <v>29</v>
      </c>
      <c r="B16" s="329">
        <f t="shared" ref="B16:J16" si="4">SUM(B14+B15)</f>
        <v>23</v>
      </c>
      <c r="C16" s="329">
        <f t="shared" si="4"/>
        <v>99</v>
      </c>
      <c r="D16" s="329">
        <f t="shared" si="4"/>
        <v>122</v>
      </c>
      <c r="E16" s="329">
        <f t="shared" si="4"/>
        <v>4696</v>
      </c>
      <c r="F16" s="329">
        <f t="shared" si="4"/>
        <v>14833</v>
      </c>
      <c r="G16" s="329">
        <f t="shared" si="4"/>
        <v>19529</v>
      </c>
      <c r="H16" s="329">
        <f t="shared" si="4"/>
        <v>4719</v>
      </c>
      <c r="I16" s="329">
        <f t="shared" si="4"/>
        <v>14932</v>
      </c>
      <c r="J16" s="329">
        <f t="shared" si="4"/>
        <v>19651</v>
      </c>
      <c r="K16" s="732" t="s">
        <v>14</v>
      </c>
    </row>
    <row r="17" spans="1:11" x14ac:dyDescent="0.2">
      <c r="A17" s="730" t="s">
        <v>737</v>
      </c>
      <c r="B17" s="182"/>
      <c r="C17" s="182"/>
      <c r="D17" s="182"/>
      <c r="E17" s="182"/>
      <c r="F17" s="182"/>
      <c r="G17" s="182"/>
      <c r="H17" s="182"/>
      <c r="I17" s="182"/>
      <c r="J17" s="182"/>
      <c r="K17" s="652" t="s">
        <v>736</v>
      </c>
    </row>
    <row r="18" spans="1:11" x14ac:dyDescent="0.2">
      <c r="A18" s="170"/>
      <c r="B18" s="170"/>
      <c r="C18" s="170"/>
      <c r="D18" s="691"/>
      <c r="F18" s="692"/>
      <c r="K18" s="652"/>
    </row>
    <row r="19" spans="1:11" s="187" customFormat="1" x14ac:dyDescent="0.2">
      <c r="A19" s="1019"/>
      <c r="B19" s="1019"/>
      <c r="C19" s="1019"/>
      <c r="D19" s="1019"/>
      <c r="E19" s="8"/>
      <c r="F19" s="8"/>
      <c r="G19" s="103"/>
      <c r="K19" s="652"/>
    </row>
    <row r="20" spans="1:11" s="187" customFormat="1" x14ac:dyDescent="0.2">
      <c r="A20" s="186"/>
      <c r="B20" s="693"/>
      <c r="C20" s="693"/>
      <c r="D20" s="693"/>
      <c r="E20" s="693"/>
      <c r="F20" s="693"/>
      <c r="G20" s="693"/>
    </row>
    <row r="21" spans="1:11" s="187" customFormat="1" x14ac:dyDescent="0.2">
      <c r="A21" s="186"/>
      <c r="B21" s="186"/>
      <c r="C21" s="186"/>
      <c r="D21" s="186"/>
      <c r="E21" s="186"/>
      <c r="F21" s="186"/>
      <c r="G21" s="103"/>
    </row>
    <row r="22" spans="1:11" s="187" customFormat="1" x14ac:dyDescent="0.2">
      <c r="A22" s="186"/>
      <c r="B22" s="186"/>
      <c r="C22" s="186"/>
      <c r="D22" s="186"/>
      <c r="E22" s="186"/>
      <c r="F22" s="186"/>
      <c r="G22" s="103"/>
    </row>
    <row r="23" spans="1:11" s="187" customFormat="1" x14ac:dyDescent="0.2">
      <c r="A23" s="186"/>
      <c r="B23" s="186"/>
      <c r="C23" s="186"/>
      <c r="D23" s="186"/>
      <c r="E23" s="186"/>
      <c r="F23" s="186"/>
      <c r="G23" s="103"/>
    </row>
    <row r="24" spans="1:11" s="187" customFormat="1" x14ac:dyDescent="0.2">
      <c r="A24" s="186"/>
      <c r="B24" s="186"/>
      <c r="C24" s="186"/>
      <c r="D24" s="186"/>
      <c r="E24" s="186"/>
      <c r="F24" s="186"/>
      <c r="G24" s="103"/>
    </row>
  </sheetData>
  <mergeCells count="10">
    <mergeCell ref="A19:D19"/>
    <mergeCell ref="A1:K1"/>
    <mergeCell ref="A6:A7"/>
    <mergeCell ref="B6:D6"/>
    <mergeCell ref="E6:G6"/>
    <mergeCell ref="K6:K7"/>
    <mergeCell ref="A2:K2"/>
    <mergeCell ref="A3:K3"/>
    <mergeCell ref="A4:K4"/>
    <mergeCell ref="H6:J6"/>
  </mergeCells>
  <printOptions horizontalCentered="1" verticalCentered="1"/>
  <pageMargins left="0" right="0" top="0" bottom="0" header="0" footer="0"/>
  <pageSetup paperSize="9"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21"/>
  <sheetViews>
    <sheetView showGridLines="0" rightToLeft="1" view="pageBreakPreview" zoomScaleNormal="100" zoomScaleSheetLayoutView="100" workbookViewId="0">
      <selection activeCell="L19" sqref="L19"/>
    </sheetView>
  </sheetViews>
  <sheetFormatPr defaultColWidth="9.140625" defaultRowHeight="12.75" x14ac:dyDescent="0.2"/>
  <cols>
    <col min="1" max="1" width="17.5703125" style="182" customWidth="1"/>
    <col min="2" max="2" width="11.42578125" style="182" customWidth="1"/>
    <col min="3" max="7" width="13.140625" style="182" customWidth="1"/>
    <col min="8" max="8" width="11.7109375" style="182" customWidth="1"/>
    <col min="9" max="9" width="19" style="182" customWidth="1"/>
    <col min="10" max="16384" width="9.140625" style="17"/>
  </cols>
  <sheetData>
    <row r="1" spans="1:15" s="15" customFormat="1" ht="19.5" customHeight="1" x14ac:dyDescent="0.3">
      <c r="A1" s="948" t="s">
        <v>287</v>
      </c>
      <c r="B1" s="948"/>
      <c r="C1" s="948"/>
      <c r="D1" s="948"/>
      <c r="E1" s="948"/>
      <c r="F1" s="948"/>
      <c r="G1" s="948"/>
      <c r="H1" s="948"/>
      <c r="I1" s="948"/>
    </row>
    <row r="2" spans="1:15" s="16" customFormat="1" ht="20.25" x14ac:dyDescent="0.3">
      <c r="A2" s="951" t="s">
        <v>1311</v>
      </c>
      <c r="B2" s="951"/>
      <c r="C2" s="951"/>
      <c r="D2" s="951"/>
      <c r="E2" s="951"/>
      <c r="F2" s="951"/>
      <c r="G2" s="951"/>
      <c r="H2" s="951"/>
      <c r="I2" s="951"/>
    </row>
    <row r="3" spans="1:15" ht="33.75" customHeight="1" x14ac:dyDescent="0.2">
      <c r="A3" s="935" t="s">
        <v>500</v>
      </c>
      <c r="B3" s="935"/>
      <c r="C3" s="935"/>
      <c r="D3" s="935"/>
      <c r="E3" s="935"/>
      <c r="F3" s="935"/>
      <c r="G3" s="935"/>
      <c r="H3" s="935"/>
      <c r="I3" s="935"/>
    </row>
    <row r="4" spans="1:15" ht="15.75" x14ac:dyDescent="0.2">
      <c r="A4" s="936" t="s">
        <v>1312</v>
      </c>
      <c r="B4" s="936"/>
      <c r="C4" s="936"/>
      <c r="D4" s="936"/>
      <c r="E4" s="936"/>
      <c r="F4" s="936"/>
      <c r="G4" s="936"/>
      <c r="H4" s="936"/>
      <c r="I4" s="936"/>
    </row>
    <row r="5" spans="1:15" ht="15.75" x14ac:dyDescent="0.2">
      <c r="A5" s="10" t="s">
        <v>542</v>
      </c>
      <c r="B5" s="13"/>
      <c r="C5" s="13"/>
      <c r="D5" s="13"/>
      <c r="E5" s="13"/>
      <c r="F5" s="13"/>
      <c r="G5" s="13"/>
      <c r="H5" s="13"/>
      <c r="I5" s="24" t="s">
        <v>543</v>
      </c>
    </row>
    <row r="6" spans="1:15" s="177" customFormat="1" ht="22.5" customHeight="1" thickBot="1" x14ac:dyDescent="0.25">
      <c r="A6" s="1207" t="s">
        <v>796</v>
      </c>
      <c r="B6" s="1207"/>
      <c r="C6" s="1130" t="s">
        <v>625</v>
      </c>
      <c r="D6" s="1130" t="s">
        <v>936</v>
      </c>
      <c r="E6" s="1130" t="s">
        <v>1104</v>
      </c>
      <c r="F6" s="1174" t="s">
        <v>1169</v>
      </c>
      <c r="G6" s="1174" t="s">
        <v>1310</v>
      </c>
      <c r="H6" s="949" t="s">
        <v>795</v>
      </c>
      <c r="I6" s="949"/>
    </row>
    <row r="7" spans="1:15" s="177" customFormat="1" ht="22.5" customHeight="1" thickBot="1" x14ac:dyDescent="0.25">
      <c r="A7" s="1208"/>
      <c r="B7" s="1208"/>
      <c r="C7" s="1206"/>
      <c r="D7" s="1206"/>
      <c r="E7" s="1206"/>
      <c r="F7" s="1179"/>
      <c r="G7" s="1179"/>
      <c r="H7" s="1137"/>
      <c r="I7" s="1137"/>
      <c r="N7" s="177">
        <v>40</v>
      </c>
      <c r="O7" s="177">
        <v>266</v>
      </c>
    </row>
    <row r="8" spans="1:15" s="177" customFormat="1" ht="22.5" customHeight="1" x14ac:dyDescent="0.2">
      <c r="A8" s="1209"/>
      <c r="B8" s="1209"/>
      <c r="C8" s="1190"/>
      <c r="D8" s="1190"/>
      <c r="E8" s="1190"/>
      <c r="F8" s="1175"/>
      <c r="G8" s="1175"/>
      <c r="H8" s="950"/>
      <c r="I8" s="950"/>
    </row>
    <row r="9" spans="1:15" s="177" customFormat="1" ht="21.95" customHeight="1" thickBot="1" x14ac:dyDescent="0.25">
      <c r="A9" s="631"/>
      <c r="B9" s="666" t="s">
        <v>9</v>
      </c>
      <c r="C9" s="300">
        <v>49</v>
      </c>
      <c r="D9" s="300">
        <v>46</v>
      </c>
      <c r="E9" s="300">
        <v>52</v>
      </c>
      <c r="F9" s="300">
        <v>40</v>
      </c>
      <c r="G9" s="300">
        <v>8</v>
      </c>
      <c r="H9" s="667" t="s">
        <v>516</v>
      </c>
      <c r="I9" s="626"/>
      <c r="N9" s="177">
        <v>41</v>
      </c>
      <c r="O9" s="177">
        <v>245</v>
      </c>
    </row>
    <row r="10" spans="1:15" s="26" customFormat="1" ht="21.95" customHeight="1" thickBot="1" x14ac:dyDescent="0.25">
      <c r="A10" s="629" t="s">
        <v>36</v>
      </c>
      <c r="B10" s="472" t="s">
        <v>515</v>
      </c>
      <c r="C10" s="339">
        <v>377</v>
      </c>
      <c r="D10" s="339">
        <v>314</v>
      </c>
      <c r="E10" s="339">
        <v>315</v>
      </c>
      <c r="F10" s="339">
        <v>266</v>
      </c>
      <c r="G10" s="339">
        <v>85</v>
      </c>
      <c r="H10" s="471" t="s">
        <v>517</v>
      </c>
      <c r="I10" s="627" t="s">
        <v>37</v>
      </c>
    </row>
    <row r="11" spans="1:15" s="26" customFormat="1" ht="21.95" customHeight="1" thickBot="1" x14ac:dyDescent="0.25">
      <c r="A11" s="629"/>
      <c r="B11" s="803" t="s">
        <v>7</v>
      </c>
      <c r="C11" s="804">
        <f>SUM(C10+C9)</f>
        <v>426</v>
      </c>
      <c r="D11" s="804">
        <f>SUM(D10+D9)</f>
        <v>360</v>
      </c>
      <c r="E11" s="804">
        <f>SUM(E10+E9)</f>
        <v>367</v>
      </c>
      <c r="F11" s="804">
        <f>SUM(F10+F9)</f>
        <v>306</v>
      </c>
      <c r="G11" s="804">
        <f>SUM(G10+G9)</f>
        <v>93</v>
      </c>
      <c r="H11" s="805" t="s">
        <v>8</v>
      </c>
      <c r="I11" s="627"/>
      <c r="N11" s="26">
        <v>477</v>
      </c>
      <c r="O11" s="26">
        <v>474</v>
      </c>
    </row>
    <row r="12" spans="1:15" s="26" customFormat="1" ht="21.95" customHeight="1" thickBot="1" x14ac:dyDescent="0.25">
      <c r="A12" s="944" t="s">
        <v>456</v>
      </c>
      <c r="B12" s="334" t="s">
        <v>9</v>
      </c>
      <c r="C12" s="335">
        <v>53</v>
      </c>
      <c r="D12" s="335">
        <v>74</v>
      </c>
      <c r="E12" s="335">
        <v>55</v>
      </c>
      <c r="F12" s="335">
        <v>41</v>
      </c>
      <c r="G12" s="335">
        <v>41</v>
      </c>
      <c r="H12" s="337" t="s">
        <v>516</v>
      </c>
      <c r="I12" s="942" t="s">
        <v>38</v>
      </c>
    </row>
    <row r="13" spans="1:15" s="26" customFormat="1" ht="21.95" customHeight="1" thickBot="1" x14ac:dyDescent="0.25">
      <c r="A13" s="944"/>
      <c r="B13" s="662" t="s">
        <v>515</v>
      </c>
      <c r="C13" s="302">
        <v>266</v>
      </c>
      <c r="D13" s="302">
        <v>231</v>
      </c>
      <c r="E13" s="302">
        <v>224</v>
      </c>
      <c r="F13" s="302">
        <v>245</v>
      </c>
      <c r="G13" s="302">
        <v>108</v>
      </c>
      <c r="H13" s="663" t="s">
        <v>517</v>
      </c>
      <c r="I13" s="942"/>
    </row>
    <row r="14" spans="1:15" s="26" customFormat="1" ht="21.95" customHeight="1" thickBot="1" x14ac:dyDescent="0.25">
      <c r="A14" s="944"/>
      <c r="B14" s="800" t="s">
        <v>7</v>
      </c>
      <c r="C14" s="801">
        <f>SUM(C13+C12)</f>
        <v>319</v>
      </c>
      <c r="D14" s="801">
        <f>SUM(D13+D12)</f>
        <v>305</v>
      </c>
      <c r="E14" s="801">
        <f>SUM(E13+E12)</f>
        <v>279</v>
      </c>
      <c r="F14" s="801">
        <f>SUM(F13+F12)</f>
        <v>286</v>
      </c>
      <c r="G14" s="801">
        <f>SUM(G13+G12)</f>
        <v>149</v>
      </c>
      <c r="H14" s="802" t="s">
        <v>8</v>
      </c>
      <c r="I14" s="942"/>
    </row>
    <row r="15" spans="1:15" s="26" customFormat="1" ht="21.95" customHeight="1" thickBot="1" x14ac:dyDescent="0.25">
      <c r="A15" s="629"/>
      <c r="B15" s="666" t="s">
        <v>9</v>
      </c>
      <c r="C15" s="300">
        <v>188</v>
      </c>
      <c r="D15" s="300">
        <v>209</v>
      </c>
      <c r="E15" s="300">
        <v>318</v>
      </c>
      <c r="F15" s="300">
        <v>477</v>
      </c>
      <c r="G15" s="300">
        <v>429</v>
      </c>
      <c r="H15" s="667" t="s">
        <v>516</v>
      </c>
      <c r="I15" s="627"/>
    </row>
    <row r="16" spans="1:15" s="26" customFormat="1" ht="21.95" customHeight="1" thickBot="1" x14ac:dyDescent="0.25">
      <c r="A16" s="629" t="s">
        <v>1095</v>
      </c>
      <c r="B16" s="472" t="s">
        <v>515</v>
      </c>
      <c r="C16" s="339">
        <v>607</v>
      </c>
      <c r="D16" s="339">
        <v>404</v>
      </c>
      <c r="E16" s="339">
        <v>472</v>
      </c>
      <c r="F16" s="339">
        <v>474</v>
      </c>
      <c r="G16" s="339">
        <v>206</v>
      </c>
      <c r="H16" s="471" t="s">
        <v>517</v>
      </c>
      <c r="I16" s="627" t="s">
        <v>1287</v>
      </c>
    </row>
    <row r="17" spans="1:9" s="26" customFormat="1" ht="21.95" customHeight="1" x14ac:dyDescent="0.2">
      <c r="A17" s="654"/>
      <c r="B17" s="803" t="s">
        <v>7</v>
      </c>
      <c r="C17" s="804">
        <f>SUM(C16+C15)</f>
        <v>795</v>
      </c>
      <c r="D17" s="804">
        <f>SUM(D16+D15)</f>
        <v>613</v>
      </c>
      <c r="E17" s="804">
        <f>SUM(E16+E15)</f>
        <v>790</v>
      </c>
      <c r="F17" s="804">
        <f>SUM(F16+F15)</f>
        <v>951</v>
      </c>
      <c r="G17" s="804">
        <f>SUM(G16+G15)</f>
        <v>635</v>
      </c>
      <c r="H17" s="805" t="s">
        <v>8</v>
      </c>
      <c r="I17" s="655"/>
    </row>
    <row r="18" spans="1:9" ht="21.95" customHeight="1" thickBot="1" x14ac:dyDescent="0.25">
      <c r="A18" s="1196" t="s">
        <v>27</v>
      </c>
      <c r="B18" s="408" t="s">
        <v>9</v>
      </c>
      <c r="C18" s="413">
        <f t="shared" ref="C18:E18" si="0">SUM(C15+C12+C9)</f>
        <v>290</v>
      </c>
      <c r="D18" s="413">
        <f t="shared" si="0"/>
        <v>329</v>
      </c>
      <c r="E18" s="413">
        <f t="shared" si="0"/>
        <v>425</v>
      </c>
      <c r="F18" s="413">
        <f t="shared" ref="F18" si="1">SUM(F15+F12+F9)</f>
        <v>558</v>
      </c>
      <c r="G18" s="413">
        <f t="shared" ref="G18:G20" si="2">SUM(G15+G12+G9)</f>
        <v>478</v>
      </c>
      <c r="H18" s="337" t="s">
        <v>516</v>
      </c>
      <c r="I18" s="1199" t="s">
        <v>28</v>
      </c>
    </row>
    <row r="19" spans="1:9" ht="21.95" customHeight="1" thickBot="1" x14ac:dyDescent="0.25">
      <c r="A19" s="1197" t="s">
        <v>27</v>
      </c>
      <c r="B19" s="583" t="s">
        <v>515</v>
      </c>
      <c r="C19" s="584">
        <f t="shared" ref="C19:F19" si="3">SUM(C16+C13+C10)</f>
        <v>1250</v>
      </c>
      <c r="D19" s="584">
        <f t="shared" si="3"/>
        <v>949</v>
      </c>
      <c r="E19" s="584">
        <f t="shared" si="3"/>
        <v>1011</v>
      </c>
      <c r="F19" s="584">
        <f t="shared" si="3"/>
        <v>985</v>
      </c>
      <c r="G19" s="584">
        <f t="shared" si="2"/>
        <v>399</v>
      </c>
      <c r="H19" s="663" t="s">
        <v>517</v>
      </c>
      <c r="I19" s="1200"/>
    </row>
    <row r="20" spans="1:9" ht="21.95" customHeight="1" x14ac:dyDescent="0.2">
      <c r="A20" s="1198"/>
      <c r="B20" s="808" t="s">
        <v>26</v>
      </c>
      <c r="C20" s="811">
        <f t="shared" ref="C20:F20" si="4">SUM(C17+C14+C11)</f>
        <v>1540</v>
      </c>
      <c r="D20" s="811">
        <f t="shared" si="4"/>
        <v>1278</v>
      </c>
      <c r="E20" s="811">
        <f t="shared" si="4"/>
        <v>1436</v>
      </c>
      <c r="F20" s="811">
        <f t="shared" si="4"/>
        <v>1543</v>
      </c>
      <c r="G20" s="811">
        <f t="shared" si="2"/>
        <v>877</v>
      </c>
      <c r="H20" s="810" t="s">
        <v>496</v>
      </c>
      <c r="I20" s="1201"/>
    </row>
    <row r="21" spans="1:9" x14ac:dyDescent="0.2">
      <c r="A21" s="1152" t="s">
        <v>1012</v>
      </c>
      <c r="B21" s="1152"/>
      <c r="I21" s="652" t="s">
        <v>1304</v>
      </c>
    </row>
  </sheetData>
  <mergeCells count="16">
    <mergeCell ref="A21:B21"/>
    <mergeCell ref="A2:I2"/>
    <mergeCell ref="A3:I3"/>
    <mergeCell ref="A4:I4"/>
    <mergeCell ref="A1:I1"/>
    <mergeCell ref="A18:A20"/>
    <mergeCell ref="D6:D8"/>
    <mergeCell ref="A12:A14"/>
    <mergeCell ref="I12:I14"/>
    <mergeCell ref="I18:I20"/>
    <mergeCell ref="A6:B8"/>
    <mergeCell ref="H6:I8"/>
    <mergeCell ref="C6:C8"/>
    <mergeCell ref="G6:G8"/>
    <mergeCell ref="E6:E8"/>
    <mergeCell ref="F6:F8"/>
  </mergeCells>
  <phoneticPr fontId="19" type="noConversion"/>
  <printOptions horizontalCentered="1" verticalCentered="1"/>
  <pageMargins left="0" right="0.59055118110236227" top="0" bottom="0" header="0" footer="0"/>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A49"/>
  <sheetViews>
    <sheetView showGridLines="0" rightToLeft="1" view="pageBreakPreview" zoomScaleNormal="100" zoomScaleSheetLayoutView="100" workbookViewId="0">
      <selection activeCell="N14" sqref="N14"/>
    </sheetView>
  </sheetViews>
  <sheetFormatPr defaultColWidth="9.140625" defaultRowHeight="12.75" x14ac:dyDescent="0.2"/>
  <cols>
    <col min="1" max="1" width="16" style="103" customWidth="1"/>
    <col min="2" max="2" width="16.28515625" style="103" customWidth="1"/>
    <col min="3" max="3" width="7.7109375" style="103" customWidth="1"/>
    <col min="4" max="4" width="8.28515625" style="103" customWidth="1"/>
    <col min="5" max="6" width="7.7109375" style="103" customWidth="1"/>
    <col min="7" max="7" width="8.140625" style="103" customWidth="1"/>
    <col min="8" max="9" width="7.7109375" style="103" customWidth="1"/>
    <col min="10" max="10" width="7.85546875" style="103" customWidth="1"/>
    <col min="11" max="11" width="8.140625" style="103" customWidth="1"/>
    <col min="12" max="12" width="14.85546875" style="103" customWidth="1"/>
    <col min="13" max="13" width="15.5703125" style="12" customWidth="1"/>
    <col min="14" max="16384" width="9.140625" style="11"/>
  </cols>
  <sheetData>
    <row r="1" spans="1:27" s="26" customFormat="1" ht="23.25" x14ac:dyDescent="0.2">
      <c r="A1" s="948" t="s">
        <v>799</v>
      </c>
      <c r="B1" s="948"/>
      <c r="C1" s="948"/>
      <c r="D1" s="948"/>
      <c r="E1" s="948"/>
      <c r="F1" s="948"/>
      <c r="G1" s="948"/>
      <c r="H1" s="948"/>
      <c r="I1" s="948"/>
      <c r="J1" s="948"/>
      <c r="K1" s="948"/>
      <c r="L1" s="948"/>
      <c r="M1" s="948"/>
    </row>
    <row r="2" spans="1:27" s="27" customFormat="1" ht="20.25" x14ac:dyDescent="0.2">
      <c r="A2" s="951" t="s">
        <v>1313</v>
      </c>
      <c r="B2" s="951"/>
      <c r="C2" s="951"/>
      <c r="D2" s="951"/>
      <c r="E2" s="951"/>
      <c r="F2" s="951"/>
      <c r="G2" s="951"/>
      <c r="H2" s="951"/>
      <c r="I2" s="951"/>
      <c r="J2" s="951"/>
      <c r="K2" s="951"/>
      <c r="L2" s="951"/>
      <c r="M2" s="951"/>
    </row>
    <row r="3" spans="1:27" s="26" customFormat="1" ht="34.5" customHeight="1" x14ac:dyDescent="0.2">
      <c r="A3" s="935" t="s">
        <v>800</v>
      </c>
      <c r="B3" s="935"/>
      <c r="C3" s="935"/>
      <c r="D3" s="935"/>
      <c r="E3" s="935"/>
      <c r="F3" s="935"/>
      <c r="G3" s="935"/>
      <c r="H3" s="935"/>
      <c r="I3" s="935"/>
      <c r="J3" s="935"/>
      <c r="K3" s="935"/>
      <c r="L3" s="935"/>
      <c r="M3" s="935"/>
    </row>
    <row r="4" spans="1:27" s="26" customFormat="1" ht="15.75" x14ac:dyDescent="0.2">
      <c r="A4" s="936" t="s">
        <v>1310</v>
      </c>
      <c r="B4" s="936"/>
      <c r="C4" s="936"/>
      <c r="D4" s="936"/>
      <c r="E4" s="936"/>
      <c r="F4" s="936"/>
      <c r="G4" s="936"/>
      <c r="H4" s="936"/>
      <c r="I4" s="936"/>
      <c r="J4" s="936"/>
      <c r="K4" s="936"/>
      <c r="L4" s="936"/>
      <c r="M4" s="936"/>
    </row>
    <row r="5" spans="1:27" ht="15.75" x14ac:dyDescent="0.2">
      <c r="A5" s="10" t="s">
        <v>544</v>
      </c>
      <c r="B5" s="189"/>
      <c r="C5" s="189"/>
      <c r="D5" s="189"/>
      <c r="E5" s="189"/>
      <c r="F5" s="189"/>
      <c r="G5" s="189"/>
      <c r="H5" s="189"/>
      <c r="I5" s="189"/>
      <c r="J5" s="189"/>
      <c r="K5" s="189"/>
      <c r="L5" s="189"/>
      <c r="M5" s="24" t="s">
        <v>545</v>
      </c>
    </row>
    <row r="6" spans="1:27" s="183" customFormat="1" ht="18.75" customHeight="1" thickBot="1" x14ac:dyDescent="0.25">
      <c r="A6" s="938" t="s">
        <v>798</v>
      </c>
      <c r="B6" s="938"/>
      <c r="C6" s="1205" t="s">
        <v>984</v>
      </c>
      <c r="D6" s="1205"/>
      <c r="E6" s="1205"/>
      <c r="F6" s="1205" t="s">
        <v>983</v>
      </c>
      <c r="G6" s="1205"/>
      <c r="H6" s="1205"/>
      <c r="I6" s="1212" t="s">
        <v>370</v>
      </c>
      <c r="J6" s="1212"/>
      <c r="K6" s="1212"/>
      <c r="L6" s="949" t="s">
        <v>1075</v>
      </c>
      <c r="M6" s="949"/>
    </row>
    <row r="7" spans="1:27" s="183" customFormat="1" ht="16.5" customHeight="1" thickBot="1" x14ac:dyDescent="0.25">
      <c r="A7" s="1128"/>
      <c r="B7" s="1128"/>
      <c r="C7" s="1210" t="s">
        <v>608</v>
      </c>
      <c r="D7" s="1210" t="s">
        <v>797</v>
      </c>
      <c r="E7" s="1210" t="s">
        <v>372</v>
      </c>
      <c r="F7" s="1210" t="s">
        <v>608</v>
      </c>
      <c r="G7" s="1210" t="s">
        <v>797</v>
      </c>
      <c r="H7" s="1210" t="s">
        <v>372</v>
      </c>
      <c r="I7" s="1210" t="s">
        <v>608</v>
      </c>
      <c r="J7" s="1210" t="s">
        <v>797</v>
      </c>
      <c r="K7" s="1211" t="s">
        <v>371</v>
      </c>
      <c r="L7" s="1137"/>
      <c r="M7" s="1137"/>
    </row>
    <row r="8" spans="1:27" s="183" customFormat="1" ht="27.75" customHeight="1" x14ac:dyDescent="0.2">
      <c r="A8" s="939"/>
      <c r="B8" s="939"/>
      <c r="C8" s="1175"/>
      <c r="D8" s="1175"/>
      <c r="E8" s="1175"/>
      <c r="F8" s="1175"/>
      <c r="G8" s="1175"/>
      <c r="H8" s="1175"/>
      <c r="I8" s="1175"/>
      <c r="J8" s="1175"/>
      <c r="K8" s="953"/>
      <c r="L8" s="950"/>
      <c r="M8" s="950"/>
    </row>
    <row r="9" spans="1:27" ht="15" customHeight="1" thickBot="1" x14ac:dyDescent="0.25">
      <c r="A9" s="943" t="s">
        <v>1013</v>
      </c>
      <c r="B9" s="414" t="s">
        <v>40</v>
      </c>
      <c r="C9" s="300">
        <v>0</v>
      </c>
      <c r="D9" s="300">
        <v>14</v>
      </c>
      <c r="E9" s="391">
        <f>SUM(C9:D9)</f>
        <v>14</v>
      </c>
      <c r="F9" s="300">
        <v>0</v>
      </c>
      <c r="G9" s="300">
        <v>0</v>
      </c>
      <c r="H9" s="391">
        <f>SUM(F9:G9)</f>
        <v>0</v>
      </c>
      <c r="I9" s="391">
        <f t="shared" ref="I9:J12" si="0">SUM(C9+F9)</f>
        <v>0</v>
      </c>
      <c r="J9" s="391">
        <f t="shared" si="0"/>
        <v>14</v>
      </c>
      <c r="K9" s="391">
        <f>SUM(H9+E9)</f>
        <v>14</v>
      </c>
      <c r="L9" s="410" t="s">
        <v>41</v>
      </c>
      <c r="M9" s="933" t="s">
        <v>1288</v>
      </c>
    </row>
    <row r="10" spans="1:27" ht="15" customHeight="1" thickBot="1" x14ac:dyDescent="0.25">
      <c r="A10" s="937"/>
      <c r="B10" s="419" t="s">
        <v>42</v>
      </c>
      <c r="C10" s="275">
        <v>1</v>
      </c>
      <c r="D10" s="275">
        <v>18</v>
      </c>
      <c r="E10" s="276">
        <f t="shared" ref="E10:E12" si="1">SUM(C10:D10)</f>
        <v>19</v>
      </c>
      <c r="F10" s="275">
        <v>0</v>
      </c>
      <c r="G10" s="275">
        <v>1</v>
      </c>
      <c r="H10" s="276">
        <f t="shared" ref="H10:H12" si="2">SUM(F10:G10)</f>
        <v>1</v>
      </c>
      <c r="I10" s="385">
        <f t="shared" si="0"/>
        <v>1</v>
      </c>
      <c r="J10" s="385">
        <f t="shared" si="0"/>
        <v>19</v>
      </c>
      <c r="K10" s="385">
        <f>SUM(H10+E10)</f>
        <v>20</v>
      </c>
      <c r="L10" s="420" t="s">
        <v>43</v>
      </c>
      <c r="M10" s="934"/>
    </row>
    <row r="11" spans="1:27" ht="15" customHeight="1" thickBot="1" x14ac:dyDescent="0.25">
      <c r="A11" s="937"/>
      <c r="B11" s="418" t="s">
        <v>44</v>
      </c>
      <c r="C11" s="277">
        <v>5</v>
      </c>
      <c r="D11" s="277">
        <v>25</v>
      </c>
      <c r="E11" s="384">
        <f t="shared" si="1"/>
        <v>30</v>
      </c>
      <c r="F11" s="277">
        <v>0</v>
      </c>
      <c r="G11" s="277">
        <v>2</v>
      </c>
      <c r="H11" s="384">
        <f t="shared" si="2"/>
        <v>2</v>
      </c>
      <c r="I11" s="384">
        <f t="shared" si="0"/>
        <v>5</v>
      </c>
      <c r="J11" s="384">
        <f t="shared" si="0"/>
        <v>27</v>
      </c>
      <c r="K11" s="384">
        <f>SUM(H11+E11)</f>
        <v>32</v>
      </c>
      <c r="L11" s="409" t="s">
        <v>45</v>
      </c>
      <c r="M11" s="934"/>
    </row>
    <row r="12" spans="1:27" ht="15" customHeight="1" thickBot="1" x14ac:dyDescent="0.25">
      <c r="A12" s="937"/>
      <c r="B12" s="417" t="s">
        <v>46</v>
      </c>
      <c r="C12" s="302">
        <v>2</v>
      </c>
      <c r="D12" s="302">
        <v>23</v>
      </c>
      <c r="E12" s="325">
        <f t="shared" si="1"/>
        <v>25</v>
      </c>
      <c r="F12" s="302">
        <v>0</v>
      </c>
      <c r="G12" s="302">
        <v>2</v>
      </c>
      <c r="H12" s="325">
        <f t="shared" si="2"/>
        <v>2</v>
      </c>
      <c r="I12" s="386">
        <f t="shared" si="0"/>
        <v>2</v>
      </c>
      <c r="J12" s="386">
        <f t="shared" si="0"/>
        <v>25</v>
      </c>
      <c r="K12" s="386">
        <f>SUM(H12+E12)</f>
        <v>27</v>
      </c>
      <c r="L12" s="421" t="s">
        <v>47</v>
      </c>
      <c r="M12" s="934"/>
    </row>
    <row r="13" spans="1:27" ht="18" customHeight="1" thickBot="1" x14ac:dyDescent="0.25">
      <c r="A13" s="937"/>
      <c r="B13" s="415" t="s">
        <v>27</v>
      </c>
      <c r="C13" s="329">
        <f t="shared" ref="C13:K13" si="3">SUM(C9:C12)</f>
        <v>8</v>
      </c>
      <c r="D13" s="329">
        <f t="shared" si="3"/>
        <v>80</v>
      </c>
      <c r="E13" s="389">
        <f t="shared" si="3"/>
        <v>88</v>
      </c>
      <c r="F13" s="329">
        <f t="shared" si="3"/>
        <v>0</v>
      </c>
      <c r="G13" s="329">
        <f t="shared" si="3"/>
        <v>5</v>
      </c>
      <c r="H13" s="389">
        <f t="shared" ref="H13" si="4">SUM(H9:H12)</f>
        <v>5</v>
      </c>
      <c r="I13" s="389">
        <f t="shared" si="3"/>
        <v>8</v>
      </c>
      <c r="J13" s="389">
        <f t="shared" si="3"/>
        <v>85</v>
      </c>
      <c r="K13" s="389">
        <f t="shared" si="3"/>
        <v>93</v>
      </c>
      <c r="L13" s="423" t="s">
        <v>28</v>
      </c>
      <c r="M13" s="934"/>
    </row>
    <row r="14" spans="1:27" ht="15" customHeight="1" thickBot="1" x14ac:dyDescent="0.25">
      <c r="A14" s="1036" t="s">
        <v>456</v>
      </c>
      <c r="B14" s="416" t="s">
        <v>10</v>
      </c>
      <c r="C14" s="335">
        <v>7</v>
      </c>
      <c r="D14" s="335">
        <v>47</v>
      </c>
      <c r="E14" s="336">
        <f t="shared" ref="E14:E16" si="5">SUM(C14:D14)</f>
        <v>54</v>
      </c>
      <c r="F14" s="335">
        <v>0</v>
      </c>
      <c r="G14" s="335">
        <v>3</v>
      </c>
      <c r="H14" s="336">
        <f t="shared" ref="H14:H16" si="6">SUM(F14:G14)</f>
        <v>3</v>
      </c>
      <c r="I14" s="394">
        <f t="shared" ref="I14:J24" si="7">SUM(C14+F14)</f>
        <v>7</v>
      </c>
      <c r="J14" s="394">
        <f t="shared" si="7"/>
        <v>50</v>
      </c>
      <c r="K14" s="394">
        <f>SUM(H14+E14)</f>
        <v>57</v>
      </c>
      <c r="L14" s="422" t="s">
        <v>41</v>
      </c>
      <c r="M14" s="942" t="s">
        <v>4</v>
      </c>
    </row>
    <row r="15" spans="1:27" ht="15" customHeight="1" thickBot="1" x14ac:dyDescent="0.25">
      <c r="A15" s="1036"/>
      <c r="B15" s="418" t="s">
        <v>11</v>
      </c>
      <c r="C15" s="277">
        <v>13</v>
      </c>
      <c r="D15" s="277">
        <v>21</v>
      </c>
      <c r="E15" s="384">
        <f t="shared" si="5"/>
        <v>34</v>
      </c>
      <c r="F15" s="277">
        <v>1</v>
      </c>
      <c r="G15" s="277">
        <v>2</v>
      </c>
      <c r="H15" s="384">
        <f t="shared" si="6"/>
        <v>3</v>
      </c>
      <c r="I15" s="384">
        <f t="shared" si="7"/>
        <v>14</v>
      </c>
      <c r="J15" s="384">
        <f t="shared" si="7"/>
        <v>23</v>
      </c>
      <c r="K15" s="384">
        <f>SUM(H15+E15)</f>
        <v>37</v>
      </c>
      <c r="L15" s="409" t="s">
        <v>43</v>
      </c>
      <c r="M15" s="942"/>
    </row>
    <row r="16" spans="1:27" ht="15" customHeight="1" thickBot="1" x14ac:dyDescent="0.25">
      <c r="A16" s="1036"/>
      <c r="B16" s="417" t="s">
        <v>12</v>
      </c>
      <c r="C16" s="302">
        <v>20</v>
      </c>
      <c r="D16" s="302">
        <v>34</v>
      </c>
      <c r="E16" s="325">
        <f t="shared" si="5"/>
        <v>54</v>
      </c>
      <c r="F16" s="302">
        <v>0</v>
      </c>
      <c r="G16" s="302">
        <v>1</v>
      </c>
      <c r="H16" s="325">
        <f t="shared" si="6"/>
        <v>1</v>
      </c>
      <c r="I16" s="386">
        <f t="shared" si="7"/>
        <v>20</v>
      </c>
      <c r="J16" s="386">
        <f t="shared" si="7"/>
        <v>35</v>
      </c>
      <c r="K16" s="386">
        <f>SUM(H16+E16)</f>
        <v>55</v>
      </c>
      <c r="L16" s="421" t="s">
        <v>45</v>
      </c>
      <c r="M16" s="942"/>
      <c r="O16" s="935"/>
      <c r="P16" s="935"/>
      <c r="Q16" s="935"/>
      <c r="R16" s="935"/>
      <c r="S16" s="935"/>
      <c r="T16" s="935"/>
      <c r="U16" s="935"/>
      <c r="V16" s="935"/>
      <c r="W16" s="935"/>
      <c r="X16" s="935"/>
      <c r="Y16" s="935"/>
      <c r="Z16" s="935"/>
      <c r="AA16" s="935"/>
    </row>
    <row r="17" spans="1:13" ht="18" customHeight="1" thickBot="1" x14ac:dyDescent="0.25">
      <c r="A17" s="1036"/>
      <c r="B17" s="415" t="s">
        <v>27</v>
      </c>
      <c r="C17" s="329">
        <f t="shared" ref="C17:G17" si="8">SUM(C14:C16)</f>
        <v>40</v>
      </c>
      <c r="D17" s="329">
        <f t="shared" si="8"/>
        <v>102</v>
      </c>
      <c r="E17" s="389">
        <f t="shared" si="8"/>
        <v>142</v>
      </c>
      <c r="F17" s="329">
        <f t="shared" si="8"/>
        <v>1</v>
      </c>
      <c r="G17" s="329">
        <f t="shared" si="8"/>
        <v>6</v>
      </c>
      <c r="H17" s="389">
        <f t="shared" ref="H17" si="9">SUM(H14:H16)</f>
        <v>7</v>
      </c>
      <c r="I17" s="389">
        <f>SUM(I14:I16)</f>
        <v>41</v>
      </c>
      <c r="J17" s="389">
        <f>SUM(J14:J16)</f>
        <v>108</v>
      </c>
      <c r="K17" s="389">
        <f>SUM(K14:K16)</f>
        <v>149</v>
      </c>
      <c r="L17" s="423" t="s">
        <v>28</v>
      </c>
      <c r="M17" s="942"/>
    </row>
    <row r="18" spans="1:13" ht="15" customHeight="1" thickBot="1" x14ac:dyDescent="0.25">
      <c r="A18" s="937" t="s">
        <v>860</v>
      </c>
      <c r="B18" s="416" t="s">
        <v>10</v>
      </c>
      <c r="C18" s="335">
        <v>64</v>
      </c>
      <c r="D18" s="335">
        <v>84</v>
      </c>
      <c r="E18" s="336">
        <f>SUM(C18:D18)</f>
        <v>148</v>
      </c>
      <c r="F18" s="335">
        <v>1</v>
      </c>
      <c r="G18" s="335">
        <v>12</v>
      </c>
      <c r="H18" s="336">
        <f>SUM(F18:G18)</f>
        <v>13</v>
      </c>
      <c r="I18" s="394">
        <f t="shared" ref="I18:J20" si="10">SUM(C18+F18)</f>
        <v>65</v>
      </c>
      <c r="J18" s="394">
        <f t="shared" si="10"/>
        <v>96</v>
      </c>
      <c r="K18" s="394">
        <f>SUM(H18+E18)</f>
        <v>161</v>
      </c>
      <c r="L18" s="422" t="s">
        <v>41</v>
      </c>
      <c r="M18" s="934" t="s">
        <v>39</v>
      </c>
    </row>
    <row r="19" spans="1:13" ht="15" customHeight="1" thickBot="1" x14ac:dyDescent="0.25">
      <c r="A19" s="937"/>
      <c r="B19" s="418" t="s">
        <v>415</v>
      </c>
      <c r="C19" s="277">
        <v>55</v>
      </c>
      <c r="D19" s="277">
        <v>39</v>
      </c>
      <c r="E19" s="384">
        <f>SUM(C19:D19)</f>
        <v>94</v>
      </c>
      <c r="F19" s="277">
        <v>0</v>
      </c>
      <c r="G19" s="277">
        <v>3</v>
      </c>
      <c r="H19" s="384">
        <f>SUM(F19:G19)</f>
        <v>3</v>
      </c>
      <c r="I19" s="384">
        <f t="shared" si="10"/>
        <v>55</v>
      </c>
      <c r="J19" s="384">
        <f t="shared" si="10"/>
        <v>42</v>
      </c>
      <c r="K19" s="384">
        <f>SUM(H19+E19)</f>
        <v>97</v>
      </c>
      <c r="L19" s="409" t="s">
        <v>490</v>
      </c>
      <c r="M19" s="934"/>
    </row>
    <row r="20" spans="1:13" ht="15" customHeight="1" thickBot="1" x14ac:dyDescent="0.25">
      <c r="A20" s="937"/>
      <c r="B20" s="417" t="s">
        <v>418</v>
      </c>
      <c r="C20" s="302">
        <v>116</v>
      </c>
      <c r="D20" s="302">
        <v>62</v>
      </c>
      <c r="E20" s="325">
        <f>SUM(C20:D20)</f>
        <v>178</v>
      </c>
      <c r="F20" s="302">
        <v>0</v>
      </c>
      <c r="G20" s="302">
        <v>6</v>
      </c>
      <c r="H20" s="325">
        <f>SUM(F20:G20)</f>
        <v>6</v>
      </c>
      <c r="I20" s="386">
        <f>SUM(C20+F20)</f>
        <v>116</v>
      </c>
      <c r="J20" s="386">
        <f t="shared" si="10"/>
        <v>68</v>
      </c>
      <c r="K20" s="386">
        <f>SUM(H20+E20)</f>
        <v>184</v>
      </c>
      <c r="L20" s="421" t="s">
        <v>45</v>
      </c>
      <c r="M20" s="934"/>
    </row>
    <row r="21" spans="1:13" ht="18" customHeight="1" thickBot="1" x14ac:dyDescent="0.25">
      <c r="A21" s="937"/>
      <c r="B21" s="415" t="s">
        <v>7</v>
      </c>
      <c r="C21" s="329">
        <f t="shared" ref="C21:K21" si="11">SUM(C18:C20)</f>
        <v>235</v>
      </c>
      <c r="D21" s="329">
        <f t="shared" si="11"/>
        <v>185</v>
      </c>
      <c r="E21" s="389">
        <f t="shared" si="11"/>
        <v>420</v>
      </c>
      <c r="F21" s="329">
        <f t="shared" si="11"/>
        <v>1</v>
      </c>
      <c r="G21" s="329">
        <f t="shared" si="11"/>
        <v>21</v>
      </c>
      <c r="H21" s="389">
        <f t="shared" ref="H21" si="12">SUM(H18:H20)</f>
        <v>22</v>
      </c>
      <c r="I21" s="389">
        <f t="shared" si="11"/>
        <v>236</v>
      </c>
      <c r="J21" s="389">
        <f t="shared" si="11"/>
        <v>206</v>
      </c>
      <c r="K21" s="389">
        <f t="shared" si="11"/>
        <v>442</v>
      </c>
      <c r="L21" s="423" t="s">
        <v>28</v>
      </c>
      <c r="M21" s="934"/>
    </row>
    <row r="22" spans="1:13" ht="15" customHeight="1" thickBot="1" x14ac:dyDescent="0.25">
      <c r="A22" s="1036" t="s">
        <v>329</v>
      </c>
      <c r="B22" s="416" t="s">
        <v>10</v>
      </c>
      <c r="C22" s="335">
        <v>43</v>
      </c>
      <c r="D22" s="335">
        <v>0</v>
      </c>
      <c r="E22" s="336">
        <f t="shared" ref="E22:E24" si="13">SUM(C22:D22)</f>
        <v>43</v>
      </c>
      <c r="F22" s="335">
        <v>1</v>
      </c>
      <c r="G22" s="335">
        <v>0</v>
      </c>
      <c r="H22" s="336">
        <f t="shared" ref="H22:H24" si="14">SUM(F22:G22)</f>
        <v>1</v>
      </c>
      <c r="I22" s="394">
        <f t="shared" si="7"/>
        <v>44</v>
      </c>
      <c r="J22" s="394">
        <f t="shared" si="7"/>
        <v>0</v>
      </c>
      <c r="K22" s="394">
        <f>SUM(H22+E22)</f>
        <v>44</v>
      </c>
      <c r="L22" s="422" t="s">
        <v>41</v>
      </c>
      <c r="M22" s="942" t="s">
        <v>738</v>
      </c>
    </row>
    <row r="23" spans="1:13" ht="15" customHeight="1" thickBot="1" x14ac:dyDescent="0.25">
      <c r="A23" s="1036"/>
      <c r="B23" s="418" t="s">
        <v>415</v>
      </c>
      <c r="C23" s="277">
        <v>84</v>
      </c>
      <c r="D23" s="277">
        <v>0</v>
      </c>
      <c r="E23" s="384">
        <f t="shared" si="13"/>
        <v>84</v>
      </c>
      <c r="F23" s="277">
        <v>17</v>
      </c>
      <c r="G23" s="277">
        <v>0</v>
      </c>
      <c r="H23" s="384">
        <f t="shared" si="14"/>
        <v>17</v>
      </c>
      <c r="I23" s="384">
        <f t="shared" si="7"/>
        <v>101</v>
      </c>
      <c r="J23" s="384">
        <f t="shared" si="7"/>
        <v>0</v>
      </c>
      <c r="K23" s="384">
        <f>SUM(H23+E23)</f>
        <v>101</v>
      </c>
      <c r="L23" s="409" t="s">
        <v>490</v>
      </c>
      <c r="M23" s="942"/>
    </row>
    <row r="24" spans="1:13" ht="15" customHeight="1" thickBot="1" x14ac:dyDescent="0.25">
      <c r="A24" s="1036"/>
      <c r="B24" s="417" t="s">
        <v>418</v>
      </c>
      <c r="C24" s="302">
        <v>47</v>
      </c>
      <c r="D24" s="302">
        <v>0</v>
      </c>
      <c r="E24" s="325">
        <f t="shared" si="13"/>
        <v>47</v>
      </c>
      <c r="F24" s="302">
        <v>1</v>
      </c>
      <c r="G24" s="302">
        <v>0</v>
      </c>
      <c r="H24" s="325">
        <f t="shared" si="14"/>
        <v>1</v>
      </c>
      <c r="I24" s="386">
        <f>SUM(C24+F24)</f>
        <v>48</v>
      </c>
      <c r="J24" s="386">
        <f t="shared" si="7"/>
        <v>0</v>
      </c>
      <c r="K24" s="386">
        <f>SUM(H24+E24)</f>
        <v>48</v>
      </c>
      <c r="L24" s="421" t="s">
        <v>45</v>
      </c>
      <c r="M24" s="942"/>
    </row>
    <row r="25" spans="1:13" ht="18" customHeight="1" x14ac:dyDescent="0.2">
      <c r="A25" s="1037"/>
      <c r="B25" s="415" t="s">
        <v>7</v>
      </c>
      <c r="C25" s="329">
        <f t="shared" ref="C25:K25" si="15">SUM(C22:C24)</f>
        <v>174</v>
      </c>
      <c r="D25" s="329">
        <f t="shared" si="15"/>
        <v>0</v>
      </c>
      <c r="E25" s="389">
        <f t="shared" si="15"/>
        <v>174</v>
      </c>
      <c r="F25" s="329">
        <f t="shared" si="15"/>
        <v>19</v>
      </c>
      <c r="G25" s="329">
        <f t="shared" si="15"/>
        <v>0</v>
      </c>
      <c r="H25" s="389">
        <f t="shared" si="15"/>
        <v>19</v>
      </c>
      <c r="I25" s="389">
        <f t="shared" si="15"/>
        <v>193</v>
      </c>
      <c r="J25" s="389">
        <f t="shared" si="15"/>
        <v>0</v>
      </c>
      <c r="K25" s="389">
        <f t="shared" si="15"/>
        <v>193</v>
      </c>
      <c r="L25" s="423" t="s">
        <v>28</v>
      </c>
      <c r="M25" s="958"/>
    </row>
    <row r="26" spans="1:13" ht="27.75" customHeight="1" x14ac:dyDescent="0.2">
      <c r="A26" s="1212" t="s">
        <v>35</v>
      </c>
      <c r="B26" s="1217"/>
      <c r="C26" s="425">
        <f>SUM(C25,C21,C17,C13)</f>
        <v>457</v>
      </c>
      <c r="D26" s="425">
        <f t="shared" ref="D26:K26" si="16">SUM(D25,D21,D17,D13)</f>
        <v>367</v>
      </c>
      <c r="E26" s="425">
        <f t="shared" si="16"/>
        <v>824</v>
      </c>
      <c r="F26" s="425">
        <f t="shared" si="16"/>
        <v>21</v>
      </c>
      <c r="G26" s="425">
        <f t="shared" si="16"/>
        <v>32</v>
      </c>
      <c r="H26" s="425">
        <f t="shared" si="16"/>
        <v>53</v>
      </c>
      <c r="I26" s="425">
        <f t="shared" si="16"/>
        <v>478</v>
      </c>
      <c r="J26" s="425">
        <f t="shared" si="16"/>
        <v>399</v>
      </c>
      <c r="K26" s="425">
        <f t="shared" si="16"/>
        <v>877</v>
      </c>
      <c r="L26" s="1218" t="s">
        <v>14</v>
      </c>
      <c r="M26" s="1219"/>
    </row>
    <row r="27" spans="1:13" ht="15" customHeight="1" x14ac:dyDescent="0.2">
      <c r="A27" s="1214" t="s">
        <v>48</v>
      </c>
      <c r="B27" s="1214"/>
      <c r="C27" s="1214"/>
      <c r="D27" s="1214"/>
      <c r="J27" s="1216" t="s">
        <v>49</v>
      </c>
      <c r="K27" s="1216"/>
      <c r="L27" s="1216"/>
      <c r="M27" s="1216"/>
    </row>
    <row r="28" spans="1:13" ht="12" customHeight="1" x14ac:dyDescent="0.2">
      <c r="A28" s="1215" t="s">
        <v>1016</v>
      </c>
      <c r="B28" s="1215"/>
      <c r="C28" s="1215"/>
      <c r="D28" s="1215"/>
      <c r="J28" s="1213" t="s">
        <v>1021</v>
      </c>
      <c r="K28" s="1213"/>
      <c r="L28" s="1213"/>
      <c r="M28" s="1213"/>
    </row>
    <row r="29" spans="1:13" ht="12" customHeight="1" x14ac:dyDescent="0.2">
      <c r="A29" s="1215" t="s">
        <v>1017</v>
      </c>
      <c r="B29" s="1215"/>
      <c r="C29" s="1215"/>
      <c r="D29" s="1215"/>
      <c r="J29" s="1213" t="s">
        <v>1020</v>
      </c>
      <c r="K29" s="1213"/>
      <c r="L29" s="1213"/>
      <c r="M29" s="1213"/>
    </row>
    <row r="30" spans="1:13" ht="12" customHeight="1" x14ac:dyDescent="0.2">
      <c r="A30" s="1215" t="s">
        <v>1014</v>
      </c>
      <c r="B30" s="1215"/>
      <c r="C30" s="1215"/>
      <c r="D30" s="1215"/>
      <c r="J30" s="1213" t="s">
        <v>1018</v>
      </c>
      <c r="K30" s="1213"/>
      <c r="L30" s="1213"/>
      <c r="M30" s="1213"/>
    </row>
    <row r="31" spans="1:13" ht="12" customHeight="1" x14ac:dyDescent="0.2">
      <c r="A31" s="1215" t="s">
        <v>1015</v>
      </c>
      <c r="B31" s="1215"/>
      <c r="C31" s="1215"/>
      <c r="D31" s="1215"/>
      <c r="J31" s="1213" t="s">
        <v>1019</v>
      </c>
      <c r="K31" s="1213"/>
      <c r="L31" s="1213"/>
      <c r="M31" s="1213"/>
    </row>
    <row r="32" spans="1:13" x14ac:dyDescent="0.2">
      <c r="M32" s="2"/>
    </row>
    <row r="49" spans="5:5" x14ac:dyDescent="0.2">
      <c r="E49" s="191"/>
    </row>
  </sheetData>
  <mergeCells count="39">
    <mergeCell ref="A22:A25"/>
    <mergeCell ref="M9:M13"/>
    <mergeCell ref="M14:M17"/>
    <mergeCell ref="M22:M25"/>
    <mergeCell ref="J29:M29"/>
    <mergeCell ref="A26:B26"/>
    <mergeCell ref="L26:M26"/>
    <mergeCell ref="A18:A21"/>
    <mergeCell ref="M18:M21"/>
    <mergeCell ref="J30:M30"/>
    <mergeCell ref="J31:M31"/>
    <mergeCell ref="A27:D27"/>
    <mergeCell ref="A29:D29"/>
    <mergeCell ref="A30:D30"/>
    <mergeCell ref="A31:D31"/>
    <mergeCell ref="A28:D28"/>
    <mergeCell ref="J27:M27"/>
    <mergeCell ref="J28:M28"/>
    <mergeCell ref="O16:AA16"/>
    <mergeCell ref="A2:M2"/>
    <mergeCell ref="A1:M1"/>
    <mergeCell ref="A3:M3"/>
    <mergeCell ref="A4:M4"/>
    <mergeCell ref="C6:E6"/>
    <mergeCell ref="F6:H6"/>
    <mergeCell ref="I6:K6"/>
    <mergeCell ref="A9:A13"/>
    <mergeCell ref="A14:A17"/>
    <mergeCell ref="A6:B8"/>
    <mergeCell ref="C7:C8"/>
    <mergeCell ref="D7:D8"/>
    <mergeCell ref="F7:F8"/>
    <mergeCell ref="G7:G8"/>
    <mergeCell ref="E7:E8"/>
    <mergeCell ref="H7:H8"/>
    <mergeCell ref="K7:K8"/>
    <mergeCell ref="I7:I8"/>
    <mergeCell ref="J7:J8"/>
    <mergeCell ref="L6:M8"/>
  </mergeCells>
  <phoneticPr fontId="19" type="noConversion"/>
  <printOptions horizontalCentered="1" verticalCentered="1"/>
  <pageMargins left="0" right="0" top="0" bottom="0" header="0" footer="0"/>
  <pageSetup paperSize="9" orientation="landscape" r:id="rId1"/>
  <headerFooter alignWithMargins="0"/>
  <colBreaks count="1" manualBreakCount="1">
    <brk id="1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C46"/>
  <sheetViews>
    <sheetView rightToLeft="1" view="pageBreakPreview" zoomScaleNormal="100" zoomScaleSheetLayoutView="100" workbookViewId="0">
      <selection activeCell="A7" sqref="A7"/>
    </sheetView>
  </sheetViews>
  <sheetFormatPr defaultRowHeight="15" x14ac:dyDescent="0.2"/>
  <cols>
    <col min="1" max="1" width="50.28515625" style="123" customWidth="1"/>
    <col min="2" max="2" width="11.140625" style="123" customWidth="1"/>
    <col min="3" max="3" width="50.28515625" style="1" customWidth="1"/>
    <col min="4" max="256" width="9.140625" style="123"/>
    <col min="257" max="257" width="50.28515625" style="123" customWidth="1"/>
    <col min="258" max="258" width="11.140625" style="123" customWidth="1"/>
    <col min="259" max="259" width="50.28515625" style="123" customWidth="1"/>
    <col min="260" max="512" width="9.140625" style="123"/>
    <col min="513" max="513" width="50.28515625" style="123" customWidth="1"/>
    <col min="514" max="514" width="11.140625" style="123" customWidth="1"/>
    <col min="515" max="515" width="50.28515625" style="123" customWidth="1"/>
    <col min="516" max="768" width="9.140625" style="123"/>
    <col min="769" max="769" width="50.28515625" style="123" customWidth="1"/>
    <col min="770" max="770" width="11.140625" style="123" customWidth="1"/>
    <col min="771" max="771" width="50.28515625" style="123" customWidth="1"/>
    <col min="772" max="1024" width="9.140625" style="123"/>
    <col min="1025" max="1025" width="50.28515625" style="123" customWidth="1"/>
    <col min="1026" max="1026" width="11.140625" style="123" customWidth="1"/>
    <col min="1027" max="1027" width="50.28515625" style="123" customWidth="1"/>
    <col min="1028" max="1280" width="9.140625" style="123"/>
    <col min="1281" max="1281" width="50.28515625" style="123" customWidth="1"/>
    <col min="1282" max="1282" width="11.140625" style="123" customWidth="1"/>
    <col min="1283" max="1283" width="50.28515625" style="123" customWidth="1"/>
    <col min="1284" max="1536" width="9.140625" style="123"/>
    <col min="1537" max="1537" width="50.28515625" style="123" customWidth="1"/>
    <col min="1538" max="1538" width="11.140625" style="123" customWidth="1"/>
    <col min="1539" max="1539" width="50.28515625" style="123" customWidth="1"/>
    <col min="1540" max="1792" width="9.140625" style="123"/>
    <col min="1793" max="1793" width="50.28515625" style="123" customWidth="1"/>
    <col min="1794" max="1794" width="11.140625" style="123" customWidth="1"/>
    <col min="1795" max="1795" width="50.28515625" style="123" customWidth="1"/>
    <col min="1796" max="2048" width="9.140625" style="123"/>
    <col min="2049" max="2049" width="50.28515625" style="123" customWidth="1"/>
    <col min="2050" max="2050" width="11.140625" style="123" customWidth="1"/>
    <col min="2051" max="2051" width="50.28515625" style="123" customWidth="1"/>
    <col min="2052" max="2304" width="9.140625" style="123"/>
    <col min="2305" max="2305" width="50.28515625" style="123" customWidth="1"/>
    <col min="2306" max="2306" width="11.140625" style="123" customWidth="1"/>
    <col min="2307" max="2307" width="50.28515625" style="123" customWidth="1"/>
    <col min="2308" max="2560" width="9.140625" style="123"/>
    <col min="2561" max="2561" width="50.28515625" style="123" customWidth="1"/>
    <col min="2562" max="2562" width="11.140625" style="123" customWidth="1"/>
    <col min="2563" max="2563" width="50.28515625" style="123" customWidth="1"/>
    <col min="2564" max="2816" width="9.140625" style="123"/>
    <col min="2817" max="2817" width="50.28515625" style="123" customWidth="1"/>
    <col min="2818" max="2818" width="11.140625" style="123" customWidth="1"/>
    <col min="2819" max="2819" width="50.28515625" style="123" customWidth="1"/>
    <col min="2820" max="3072" width="9.140625" style="123"/>
    <col min="3073" max="3073" width="50.28515625" style="123" customWidth="1"/>
    <col min="3074" max="3074" width="11.140625" style="123" customWidth="1"/>
    <col min="3075" max="3075" width="50.28515625" style="123" customWidth="1"/>
    <col min="3076" max="3328" width="9.140625" style="123"/>
    <col min="3329" max="3329" width="50.28515625" style="123" customWidth="1"/>
    <col min="3330" max="3330" width="11.140625" style="123" customWidth="1"/>
    <col min="3331" max="3331" width="50.28515625" style="123" customWidth="1"/>
    <col min="3332" max="3584" width="9.140625" style="123"/>
    <col min="3585" max="3585" width="50.28515625" style="123" customWidth="1"/>
    <col min="3586" max="3586" width="11.140625" style="123" customWidth="1"/>
    <col min="3587" max="3587" width="50.28515625" style="123" customWidth="1"/>
    <col min="3588" max="3840" width="9.140625" style="123"/>
    <col min="3841" max="3841" width="50.28515625" style="123" customWidth="1"/>
    <col min="3842" max="3842" width="11.140625" style="123" customWidth="1"/>
    <col min="3843" max="3843" width="50.28515625" style="123" customWidth="1"/>
    <col min="3844" max="4096" width="9.140625" style="123"/>
    <col min="4097" max="4097" width="50.28515625" style="123" customWidth="1"/>
    <col min="4098" max="4098" width="11.140625" style="123" customWidth="1"/>
    <col min="4099" max="4099" width="50.28515625" style="123" customWidth="1"/>
    <col min="4100" max="4352" width="9.140625" style="123"/>
    <col min="4353" max="4353" width="50.28515625" style="123" customWidth="1"/>
    <col min="4354" max="4354" width="11.140625" style="123" customWidth="1"/>
    <col min="4355" max="4355" width="50.28515625" style="123" customWidth="1"/>
    <col min="4356" max="4608" width="9.140625" style="123"/>
    <col min="4609" max="4609" width="50.28515625" style="123" customWidth="1"/>
    <col min="4610" max="4610" width="11.140625" style="123" customWidth="1"/>
    <col min="4611" max="4611" width="50.28515625" style="123" customWidth="1"/>
    <col min="4612" max="4864" width="9.140625" style="123"/>
    <col min="4865" max="4865" width="50.28515625" style="123" customWidth="1"/>
    <col min="4866" max="4866" width="11.140625" style="123" customWidth="1"/>
    <col min="4867" max="4867" width="50.28515625" style="123" customWidth="1"/>
    <col min="4868" max="5120" width="9.140625" style="123"/>
    <col min="5121" max="5121" width="50.28515625" style="123" customWidth="1"/>
    <col min="5122" max="5122" width="11.140625" style="123" customWidth="1"/>
    <col min="5123" max="5123" width="50.28515625" style="123" customWidth="1"/>
    <col min="5124" max="5376" width="9.140625" style="123"/>
    <col min="5377" max="5377" width="50.28515625" style="123" customWidth="1"/>
    <col min="5378" max="5378" width="11.140625" style="123" customWidth="1"/>
    <col min="5379" max="5379" width="50.28515625" style="123" customWidth="1"/>
    <col min="5380" max="5632" width="9.140625" style="123"/>
    <col min="5633" max="5633" width="50.28515625" style="123" customWidth="1"/>
    <col min="5634" max="5634" width="11.140625" style="123" customWidth="1"/>
    <col min="5635" max="5635" width="50.28515625" style="123" customWidth="1"/>
    <col min="5636" max="5888" width="9.140625" style="123"/>
    <col min="5889" max="5889" width="50.28515625" style="123" customWidth="1"/>
    <col min="5890" max="5890" width="11.140625" style="123" customWidth="1"/>
    <col min="5891" max="5891" width="50.28515625" style="123" customWidth="1"/>
    <col min="5892" max="6144" width="9.140625" style="123"/>
    <col min="6145" max="6145" width="50.28515625" style="123" customWidth="1"/>
    <col min="6146" max="6146" width="11.140625" style="123" customWidth="1"/>
    <col min="6147" max="6147" width="50.28515625" style="123" customWidth="1"/>
    <col min="6148" max="6400" width="9.140625" style="123"/>
    <col min="6401" max="6401" width="50.28515625" style="123" customWidth="1"/>
    <col min="6402" max="6402" width="11.140625" style="123" customWidth="1"/>
    <col min="6403" max="6403" width="50.28515625" style="123" customWidth="1"/>
    <col min="6404" max="6656" width="9.140625" style="123"/>
    <col min="6657" max="6657" width="50.28515625" style="123" customWidth="1"/>
    <col min="6658" max="6658" width="11.140625" style="123" customWidth="1"/>
    <col min="6659" max="6659" width="50.28515625" style="123" customWidth="1"/>
    <col min="6660" max="6912" width="9.140625" style="123"/>
    <col min="6913" max="6913" width="50.28515625" style="123" customWidth="1"/>
    <col min="6914" max="6914" width="11.140625" style="123" customWidth="1"/>
    <col min="6915" max="6915" width="50.28515625" style="123" customWidth="1"/>
    <col min="6916" max="7168" width="9.140625" style="123"/>
    <col min="7169" max="7169" width="50.28515625" style="123" customWidth="1"/>
    <col min="7170" max="7170" width="11.140625" style="123" customWidth="1"/>
    <col min="7171" max="7171" width="50.28515625" style="123" customWidth="1"/>
    <col min="7172" max="7424" width="9.140625" style="123"/>
    <col min="7425" max="7425" width="50.28515625" style="123" customWidth="1"/>
    <col min="7426" max="7426" width="11.140625" style="123" customWidth="1"/>
    <col min="7427" max="7427" width="50.28515625" style="123" customWidth="1"/>
    <col min="7428" max="7680" width="9.140625" style="123"/>
    <col min="7681" max="7681" width="50.28515625" style="123" customWidth="1"/>
    <col min="7682" max="7682" width="11.140625" style="123" customWidth="1"/>
    <col min="7683" max="7683" width="50.28515625" style="123" customWidth="1"/>
    <col min="7684" max="7936" width="9.140625" style="123"/>
    <col min="7937" max="7937" width="50.28515625" style="123" customWidth="1"/>
    <col min="7938" max="7938" width="11.140625" style="123" customWidth="1"/>
    <col min="7939" max="7939" width="50.28515625" style="123" customWidth="1"/>
    <col min="7940" max="8192" width="9.140625" style="123"/>
    <col min="8193" max="8193" width="50.28515625" style="123" customWidth="1"/>
    <col min="8194" max="8194" width="11.140625" style="123" customWidth="1"/>
    <col min="8195" max="8195" width="50.28515625" style="123" customWidth="1"/>
    <col min="8196" max="8448" width="9.140625" style="123"/>
    <col min="8449" max="8449" width="50.28515625" style="123" customWidth="1"/>
    <col min="8450" max="8450" width="11.140625" style="123" customWidth="1"/>
    <col min="8451" max="8451" width="50.28515625" style="123" customWidth="1"/>
    <col min="8452" max="8704" width="9.140625" style="123"/>
    <col min="8705" max="8705" width="50.28515625" style="123" customWidth="1"/>
    <col min="8706" max="8706" width="11.140625" style="123" customWidth="1"/>
    <col min="8707" max="8707" width="50.28515625" style="123" customWidth="1"/>
    <col min="8708" max="8960" width="9.140625" style="123"/>
    <col min="8961" max="8961" width="50.28515625" style="123" customWidth="1"/>
    <col min="8962" max="8962" width="11.140625" style="123" customWidth="1"/>
    <col min="8963" max="8963" width="50.28515625" style="123" customWidth="1"/>
    <col min="8964" max="9216" width="9.140625" style="123"/>
    <col min="9217" max="9217" width="50.28515625" style="123" customWidth="1"/>
    <col min="9218" max="9218" width="11.140625" style="123" customWidth="1"/>
    <col min="9219" max="9219" width="50.28515625" style="123" customWidth="1"/>
    <col min="9220" max="9472" width="9.140625" style="123"/>
    <col min="9473" max="9473" width="50.28515625" style="123" customWidth="1"/>
    <col min="9474" max="9474" width="11.140625" style="123" customWidth="1"/>
    <col min="9475" max="9475" width="50.28515625" style="123" customWidth="1"/>
    <col min="9476" max="9728" width="9.140625" style="123"/>
    <col min="9729" max="9729" width="50.28515625" style="123" customWidth="1"/>
    <col min="9730" max="9730" width="11.140625" style="123" customWidth="1"/>
    <col min="9731" max="9731" width="50.28515625" style="123" customWidth="1"/>
    <col min="9732" max="9984" width="9.140625" style="123"/>
    <col min="9985" max="9985" width="50.28515625" style="123" customWidth="1"/>
    <col min="9986" max="9986" width="11.140625" style="123" customWidth="1"/>
    <col min="9987" max="9987" width="50.28515625" style="123" customWidth="1"/>
    <col min="9988" max="10240" width="9.140625" style="123"/>
    <col min="10241" max="10241" width="50.28515625" style="123" customWidth="1"/>
    <col min="10242" max="10242" width="11.140625" style="123" customWidth="1"/>
    <col min="10243" max="10243" width="50.28515625" style="123" customWidth="1"/>
    <col min="10244" max="10496" width="9.140625" style="123"/>
    <col min="10497" max="10497" width="50.28515625" style="123" customWidth="1"/>
    <col min="10498" max="10498" width="11.140625" style="123" customWidth="1"/>
    <col min="10499" max="10499" width="50.28515625" style="123" customWidth="1"/>
    <col min="10500" max="10752" width="9.140625" style="123"/>
    <col min="10753" max="10753" width="50.28515625" style="123" customWidth="1"/>
    <col min="10754" max="10754" width="11.140625" style="123" customWidth="1"/>
    <col min="10755" max="10755" width="50.28515625" style="123" customWidth="1"/>
    <col min="10756" max="11008" width="9.140625" style="123"/>
    <col min="11009" max="11009" width="50.28515625" style="123" customWidth="1"/>
    <col min="11010" max="11010" width="11.140625" style="123" customWidth="1"/>
    <col min="11011" max="11011" width="50.28515625" style="123" customWidth="1"/>
    <col min="11012" max="11264" width="9.140625" style="123"/>
    <col min="11265" max="11265" width="50.28515625" style="123" customWidth="1"/>
    <col min="11266" max="11266" width="11.140625" style="123" customWidth="1"/>
    <col min="11267" max="11267" width="50.28515625" style="123" customWidth="1"/>
    <col min="11268" max="11520" width="9.140625" style="123"/>
    <col min="11521" max="11521" width="50.28515625" style="123" customWidth="1"/>
    <col min="11522" max="11522" width="11.140625" style="123" customWidth="1"/>
    <col min="11523" max="11523" width="50.28515625" style="123" customWidth="1"/>
    <col min="11524" max="11776" width="9.140625" style="123"/>
    <col min="11777" max="11777" width="50.28515625" style="123" customWidth="1"/>
    <col min="11778" max="11778" width="11.140625" style="123" customWidth="1"/>
    <col min="11779" max="11779" width="50.28515625" style="123" customWidth="1"/>
    <col min="11780" max="12032" width="9.140625" style="123"/>
    <col min="12033" max="12033" width="50.28515625" style="123" customWidth="1"/>
    <col min="12034" max="12034" width="11.140625" style="123" customWidth="1"/>
    <col min="12035" max="12035" width="50.28515625" style="123" customWidth="1"/>
    <col min="12036" max="12288" width="9.140625" style="123"/>
    <col min="12289" max="12289" width="50.28515625" style="123" customWidth="1"/>
    <col min="12290" max="12290" width="11.140625" style="123" customWidth="1"/>
    <col min="12291" max="12291" width="50.28515625" style="123" customWidth="1"/>
    <col min="12292" max="12544" width="9.140625" style="123"/>
    <col min="12545" max="12545" width="50.28515625" style="123" customWidth="1"/>
    <col min="12546" max="12546" width="11.140625" style="123" customWidth="1"/>
    <col min="12547" max="12547" width="50.28515625" style="123" customWidth="1"/>
    <col min="12548" max="12800" width="9.140625" style="123"/>
    <col min="12801" max="12801" width="50.28515625" style="123" customWidth="1"/>
    <col min="12802" max="12802" width="11.140625" style="123" customWidth="1"/>
    <col min="12803" max="12803" width="50.28515625" style="123" customWidth="1"/>
    <col min="12804" max="13056" width="9.140625" style="123"/>
    <col min="13057" max="13057" width="50.28515625" style="123" customWidth="1"/>
    <col min="13058" max="13058" width="11.140625" style="123" customWidth="1"/>
    <col min="13059" max="13059" width="50.28515625" style="123" customWidth="1"/>
    <col min="13060" max="13312" width="9.140625" style="123"/>
    <col min="13313" max="13313" width="50.28515625" style="123" customWidth="1"/>
    <col min="13314" max="13314" width="11.140625" style="123" customWidth="1"/>
    <col min="13315" max="13315" width="50.28515625" style="123" customWidth="1"/>
    <col min="13316" max="13568" width="9.140625" style="123"/>
    <col min="13569" max="13569" width="50.28515625" style="123" customWidth="1"/>
    <col min="13570" max="13570" width="11.140625" style="123" customWidth="1"/>
    <col min="13571" max="13571" width="50.28515625" style="123" customWidth="1"/>
    <col min="13572" max="13824" width="9.140625" style="123"/>
    <col min="13825" max="13825" width="50.28515625" style="123" customWidth="1"/>
    <col min="13826" max="13826" width="11.140625" style="123" customWidth="1"/>
    <col min="13827" max="13827" width="50.28515625" style="123" customWidth="1"/>
    <col min="13828" max="14080" width="9.140625" style="123"/>
    <col min="14081" max="14081" width="50.28515625" style="123" customWidth="1"/>
    <col min="14082" max="14082" width="11.140625" style="123" customWidth="1"/>
    <col min="14083" max="14083" width="50.28515625" style="123" customWidth="1"/>
    <col min="14084" max="14336" width="9.140625" style="123"/>
    <col min="14337" max="14337" width="50.28515625" style="123" customWidth="1"/>
    <col min="14338" max="14338" width="11.140625" style="123" customWidth="1"/>
    <col min="14339" max="14339" width="50.28515625" style="123" customWidth="1"/>
    <col min="14340" max="14592" width="9.140625" style="123"/>
    <col min="14593" max="14593" width="50.28515625" style="123" customWidth="1"/>
    <col min="14594" max="14594" width="11.140625" style="123" customWidth="1"/>
    <col min="14595" max="14595" width="50.28515625" style="123" customWidth="1"/>
    <col min="14596" max="14848" width="9.140625" style="123"/>
    <col min="14849" max="14849" width="50.28515625" style="123" customWidth="1"/>
    <col min="14850" max="14850" width="11.140625" style="123" customWidth="1"/>
    <col min="14851" max="14851" width="50.28515625" style="123" customWidth="1"/>
    <col min="14852" max="15104" width="9.140625" style="123"/>
    <col min="15105" max="15105" width="50.28515625" style="123" customWidth="1"/>
    <col min="15106" max="15106" width="11.140625" style="123" customWidth="1"/>
    <col min="15107" max="15107" width="50.28515625" style="123" customWidth="1"/>
    <col min="15108" max="15360" width="9.140625" style="123"/>
    <col min="15361" max="15361" width="50.28515625" style="123" customWidth="1"/>
    <col min="15362" max="15362" width="11.140625" style="123" customWidth="1"/>
    <col min="15363" max="15363" width="50.28515625" style="123" customWidth="1"/>
    <col min="15364" max="15616" width="9.140625" style="123"/>
    <col min="15617" max="15617" width="50.28515625" style="123" customWidth="1"/>
    <col min="15618" max="15618" width="11.140625" style="123" customWidth="1"/>
    <col min="15619" max="15619" width="50.28515625" style="123" customWidth="1"/>
    <col min="15620" max="15872" width="9.140625" style="123"/>
    <col min="15873" max="15873" width="50.28515625" style="123" customWidth="1"/>
    <col min="15874" max="15874" width="11.140625" style="123" customWidth="1"/>
    <col min="15875" max="15875" width="50.28515625" style="123" customWidth="1"/>
    <col min="15876" max="16128" width="9.140625" style="123"/>
    <col min="16129" max="16129" width="50.28515625" style="123" customWidth="1"/>
    <col min="16130" max="16130" width="11.140625" style="123" customWidth="1"/>
    <col min="16131" max="16131" width="50.28515625" style="123" customWidth="1"/>
    <col min="16132" max="16384" width="9.140625" style="123"/>
  </cols>
  <sheetData>
    <row r="1" spans="1:3" s="125" customFormat="1" ht="26.25" customHeight="1" x14ac:dyDescent="0.25">
      <c r="A1" s="122" t="s">
        <v>333</v>
      </c>
      <c r="B1" s="123"/>
      <c r="C1" s="124" t="s">
        <v>334</v>
      </c>
    </row>
    <row r="2" spans="1:3" s="125" customFormat="1" ht="21" customHeight="1" x14ac:dyDescent="0.2">
      <c r="A2" s="126" t="s">
        <v>0</v>
      </c>
      <c r="B2" s="123"/>
      <c r="C2" s="124" t="s">
        <v>1</v>
      </c>
    </row>
    <row r="3" spans="1:3" ht="29.25" customHeight="1" x14ac:dyDescent="0.2">
      <c r="A3" s="152" t="s">
        <v>335</v>
      </c>
      <c r="B3" s="153" t="s">
        <v>363</v>
      </c>
      <c r="C3" s="154" t="s">
        <v>336</v>
      </c>
    </row>
    <row r="4" spans="1:3" s="127" customFormat="1" ht="29.25" customHeight="1" thickBot="1" x14ac:dyDescent="0.25">
      <c r="A4" s="151" t="s">
        <v>386</v>
      </c>
      <c r="B4" s="166">
        <v>1</v>
      </c>
      <c r="C4" s="144" t="s">
        <v>387</v>
      </c>
    </row>
    <row r="5" spans="1:3" s="127" customFormat="1" ht="25.5" customHeight="1" thickBot="1" x14ac:dyDescent="0.25">
      <c r="A5" s="149" t="s">
        <v>180</v>
      </c>
      <c r="B5" s="167">
        <v>2</v>
      </c>
      <c r="C5" s="145" t="s">
        <v>276</v>
      </c>
    </row>
    <row r="6" spans="1:3" ht="26.25" customHeight="1" thickBot="1" x14ac:dyDescent="0.25">
      <c r="A6" s="148" t="s">
        <v>273</v>
      </c>
      <c r="B6" s="168">
        <v>3</v>
      </c>
      <c r="C6" s="146" t="s">
        <v>292</v>
      </c>
    </row>
    <row r="7" spans="1:3" s="127" customFormat="1" ht="26.25" customHeight="1" thickBot="1" x14ac:dyDescent="0.25">
      <c r="A7" s="149" t="s">
        <v>274</v>
      </c>
      <c r="B7" s="167">
        <v>4</v>
      </c>
      <c r="C7" s="145" t="s">
        <v>275</v>
      </c>
    </row>
    <row r="8" spans="1:3" s="127" customFormat="1" ht="26.25" customHeight="1" thickBot="1" x14ac:dyDescent="0.25">
      <c r="A8" s="215" t="s">
        <v>428</v>
      </c>
      <c r="B8" s="216"/>
      <c r="C8" s="217" t="s">
        <v>427</v>
      </c>
    </row>
    <row r="9" spans="1:3" s="127" customFormat="1" ht="26.25" customHeight="1" thickBot="1" x14ac:dyDescent="0.25">
      <c r="A9" s="149" t="s">
        <v>388</v>
      </c>
      <c r="B9" s="167">
        <v>6</v>
      </c>
      <c r="C9" s="145" t="s">
        <v>389</v>
      </c>
    </row>
    <row r="10" spans="1:3" s="127" customFormat="1" ht="26.25" customHeight="1" thickBot="1" x14ac:dyDescent="0.25">
      <c r="A10" s="215" t="s">
        <v>430</v>
      </c>
      <c r="B10" s="216">
        <v>7</v>
      </c>
      <c r="C10" s="217" t="s">
        <v>431</v>
      </c>
    </row>
    <row r="11" spans="1:3" s="128" customFormat="1" ht="24.75" customHeight="1" thickBot="1" x14ac:dyDescent="0.25">
      <c r="A11" s="159" t="s">
        <v>366</v>
      </c>
      <c r="B11" s="167"/>
      <c r="C11" s="160" t="s">
        <v>337</v>
      </c>
    </row>
    <row r="12" spans="1:3" s="127" customFormat="1" ht="21.95" customHeight="1" thickBot="1" x14ac:dyDescent="0.25">
      <c r="A12" s="218" t="s">
        <v>355</v>
      </c>
      <c r="B12" s="216"/>
      <c r="C12" s="219" t="s">
        <v>356</v>
      </c>
    </row>
    <row r="13" spans="1:3" ht="24.75" customHeight="1" thickBot="1" x14ac:dyDescent="0.25">
      <c r="A13" s="148" t="s">
        <v>392</v>
      </c>
      <c r="B13" s="168">
        <v>8</v>
      </c>
      <c r="C13" s="146" t="s">
        <v>393</v>
      </c>
    </row>
    <row r="14" spans="1:3" ht="27.75" customHeight="1" thickBot="1" x14ac:dyDescent="0.25">
      <c r="A14" s="149" t="s">
        <v>277</v>
      </c>
      <c r="B14" s="168">
        <v>9</v>
      </c>
      <c r="C14" s="145" t="s">
        <v>294</v>
      </c>
    </row>
    <row r="15" spans="1:3" ht="37.5" customHeight="1" thickBot="1" x14ac:dyDescent="0.25">
      <c r="A15" s="148" t="s">
        <v>278</v>
      </c>
      <c r="B15" s="168">
        <v>10</v>
      </c>
      <c r="C15" s="146" t="s">
        <v>309</v>
      </c>
    </row>
    <row r="16" spans="1:3" ht="21.95" customHeight="1" thickBot="1" x14ac:dyDescent="0.25">
      <c r="A16" s="155" t="s">
        <v>357</v>
      </c>
      <c r="B16" s="167"/>
      <c r="C16" s="156" t="s">
        <v>358</v>
      </c>
    </row>
    <row r="17" spans="1:3" ht="23.25" thickBot="1" x14ac:dyDescent="0.25">
      <c r="A17" s="148" t="s">
        <v>280</v>
      </c>
      <c r="B17" s="168">
        <v>11</v>
      </c>
      <c r="C17" s="146" t="s">
        <v>279</v>
      </c>
    </row>
    <row r="18" spans="1:3" ht="26.25" customHeight="1" thickBot="1" x14ac:dyDescent="0.25">
      <c r="A18" s="149" t="s">
        <v>282</v>
      </c>
      <c r="B18" s="167">
        <v>12</v>
      </c>
      <c r="C18" s="145" t="s">
        <v>281</v>
      </c>
    </row>
    <row r="19" spans="1:3" ht="23.25" thickBot="1" x14ac:dyDescent="0.25">
      <c r="A19" s="148" t="s">
        <v>284</v>
      </c>
      <c r="B19" s="168">
        <v>13</v>
      </c>
      <c r="C19" s="146" t="s">
        <v>283</v>
      </c>
    </row>
    <row r="20" spans="1:3" ht="29.25" customHeight="1" thickBot="1" x14ac:dyDescent="0.25">
      <c r="A20" s="149" t="s">
        <v>285</v>
      </c>
      <c r="B20" s="167">
        <v>14</v>
      </c>
      <c r="C20" s="145" t="s">
        <v>286</v>
      </c>
    </row>
    <row r="21" spans="1:3" ht="21.95" customHeight="1" thickBot="1" x14ac:dyDescent="0.25">
      <c r="A21" s="157" t="s">
        <v>364</v>
      </c>
      <c r="B21" s="168"/>
      <c r="C21" s="158" t="s">
        <v>365</v>
      </c>
    </row>
    <row r="22" spans="1:3" ht="34.5" thickBot="1" x14ac:dyDescent="0.25">
      <c r="A22" s="149" t="s">
        <v>287</v>
      </c>
      <c r="B22" s="167">
        <v>15</v>
      </c>
      <c r="C22" s="145" t="s">
        <v>288</v>
      </c>
    </row>
    <row r="23" spans="1:3" ht="34.5" thickBot="1" x14ac:dyDescent="0.25">
      <c r="A23" s="148" t="s">
        <v>390</v>
      </c>
      <c r="B23" s="168">
        <v>16</v>
      </c>
      <c r="C23" s="146" t="s">
        <v>391</v>
      </c>
    </row>
    <row r="24" spans="1:3" s="128" customFormat="1" ht="24.75" customHeight="1" thickBot="1" x14ac:dyDescent="0.25">
      <c r="A24" s="159" t="s">
        <v>367</v>
      </c>
      <c r="B24" s="167"/>
      <c r="C24" s="160" t="s">
        <v>338</v>
      </c>
    </row>
    <row r="25" spans="1:3" ht="21.95" customHeight="1" thickBot="1" x14ac:dyDescent="0.25">
      <c r="A25" s="161" t="s">
        <v>339</v>
      </c>
      <c r="B25" s="168"/>
      <c r="C25" s="162" t="s">
        <v>340</v>
      </c>
    </row>
    <row r="26" spans="1:3" ht="18" customHeight="1" thickBot="1" x14ac:dyDescent="0.25">
      <c r="A26" s="149" t="s">
        <v>384</v>
      </c>
      <c r="B26" s="167">
        <v>17</v>
      </c>
      <c r="C26" s="145" t="s">
        <v>385</v>
      </c>
    </row>
    <row r="27" spans="1:3" ht="23.25" thickBot="1" x14ac:dyDescent="0.25">
      <c r="A27" s="148" t="s">
        <v>383</v>
      </c>
      <c r="B27" s="168">
        <v>18</v>
      </c>
      <c r="C27" s="146" t="s">
        <v>382</v>
      </c>
    </row>
    <row r="28" spans="1:3" ht="26.25" customHeight="1" thickBot="1" x14ac:dyDescent="0.25">
      <c r="A28" s="149" t="s">
        <v>289</v>
      </c>
      <c r="B28" s="167">
        <v>19</v>
      </c>
      <c r="C28" s="145" t="s">
        <v>377</v>
      </c>
    </row>
    <row r="29" spans="1:3" ht="25.5" customHeight="1" thickBot="1" x14ac:dyDescent="0.25">
      <c r="A29" s="148" t="s">
        <v>93</v>
      </c>
      <c r="B29" s="168">
        <v>20</v>
      </c>
      <c r="C29" s="146" t="s">
        <v>94</v>
      </c>
    </row>
    <row r="30" spans="1:3" ht="25.5" customHeight="1" thickBot="1" x14ac:dyDescent="0.25">
      <c r="A30" s="149" t="s">
        <v>381</v>
      </c>
      <c r="B30" s="167">
        <v>21</v>
      </c>
      <c r="C30" s="145" t="s">
        <v>395</v>
      </c>
    </row>
    <row r="31" spans="1:3" ht="23.25" thickBot="1" x14ac:dyDescent="0.25">
      <c r="A31" s="148" t="s">
        <v>380</v>
      </c>
      <c r="B31" s="168">
        <v>22</v>
      </c>
      <c r="C31" s="146" t="s">
        <v>394</v>
      </c>
    </row>
    <row r="32" spans="1:3" ht="21.95" customHeight="1" thickBot="1" x14ac:dyDescent="0.25">
      <c r="A32" s="163" t="s">
        <v>341</v>
      </c>
      <c r="B32" s="167"/>
      <c r="C32" s="164" t="s">
        <v>342</v>
      </c>
    </row>
    <row r="33" spans="1:3" ht="15.75" thickBot="1" x14ac:dyDescent="0.25">
      <c r="A33" s="148" t="s">
        <v>343</v>
      </c>
      <c r="B33" s="168">
        <v>23</v>
      </c>
      <c r="C33" s="146" t="s">
        <v>344</v>
      </c>
    </row>
    <row r="34" spans="1:3" ht="15.75" thickBot="1" x14ac:dyDescent="0.25">
      <c r="A34" s="149" t="s">
        <v>379</v>
      </c>
      <c r="B34" s="167">
        <v>24</v>
      </c>
      <c r="C34" s="145" t="s">
        <v>332</v>
      </c>
    </row>
    <row r="35" spans="1:3" ht="26.25" thickBot="1" x14ac:dyDescent="0.25">
      <c r="A35" s="148" t="s">
        <v>345</v>
      </c>
      <c r="B35" s="168">
        <v>25</v>
      </c>
      <c r="C35" s="146" t="s">
        <v>346</v>
      </c>
    </row>
    <row r="36" spans="1:3" ht="21.95" customHeight="1" thickBot="1" x14ac:dyDescent="0.25">
      <c r="A36" s="163" t="s">
        <v>347</v>
      </c>
      <c r="B36" s="167"/>
      <c r="C36" s="165" t="s">
        <v>348</v>
      </c>
    </row>
    <row r="37" spans="1:3" ht="23.25" thickBot="1" x14ac:dyDescent="0.25">
      <c r="A37" s="148" t="s">
        <v>374</v>
      </c>
      <c r="B37" s="168">
        <v>26</v>
      </c>
      <c r="C37" s="146" t="s">
        <v>359</v>
      </c>
    </row>
    <row r="38" spans="1:3" ht="26.25" thickBot="1" x14ac:dyDescent="0.25">
      <c r="A38" s="149" t="s">
        <v>375</v>
      </c>
      <c r="B38" s="167">
        <v>27</v>
      </c>
      <c r="C38" s="145" t="s">
        <v>291</v>
      </c>
    </row>
    <row r="39" spans="1:3" ht="23.25" thickBot="1" x14ac:dyDescent="0.25">
      <c r="A39" s="148" t="s">
        <v>349</v>
      </c>
      <c r="B39" s="168">
        <v>28</v>
      </c>
      <c r="C39" s="146" t="s">
        <v>249</v>
      </c>
    </row>
    <row r="40" spans="1:3" ht="23.25" thickBot="1" x14ac:dyDescent="0.25">
      <c r="A40" s="149" t="s">
        <v>378</v>
      </c>
      <c r="B40" s="167">
        <v>29</v>
      </c>
      <c r="C40" s="145" t="s">
        <v>350</v>
      </c>
    </row>
    <row r="41" spans="1:3" ht="23.25" thickBot="1" x14ac:dyDescent="0.25">
      <c r="A41" s="148" t="s">
        <v>351</v>
      </c>
      <c r="B41" s="168">
        <v>30</v>
      </c>
      <c r="C41" s="146" t="s">
        <v>269</v>
      </c>
    </row>
    <row r="42" spans="1:3" ht="23.25" thickBot="1" x14ac:dyDescent="0.25">
      <c r="A42" s="149" t="s">
        <v>352</v>
      </c>
      <c r="B42" s="167">
        <v>31</v>
      </c>
      <c r="C42" s="145" t="s">
        <v>271</v>
      </c>
    </row>
    <row r="43" spans="1:3" ht="22.5" x14ac:dyDescent="0.2">
      <c r="A43" s="150" t="s">
        <v>353</v>
      </c>
      <c r="B43" s="169">
        <v>32</v>
      </c>
      <c r="C43" s="147" t="s">
        <v>354</v>
      </c>
    </row>
    <row r="44" spans="1:3" ht="15.75" x14ac:dyDescent="0.2">
      <c r="A44" s="129"/>
      <c r="C44" s="130"/>
    </row>
    <row r="45" spans="1:3" ht="15.75" x14ac:dyDescent="0.2">
      <c r="A45" s="129"/>
      <c r="C45" s="130"/>
    </row>
    <row r="46" spans="1:3" ht="15.75" x14ac:dyDescent="0.2">
      <c r="A46" s="129"/>
      <c r="C46" s="130"/>
    </row>
  </sheetData>
  <pageMargins left="0.7" right="0.7" top="0.75" bottom="0.75" header="0.3" footer="0.3"/>
  <pageSetup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20"/>
  <sheetViews>
    <sheetView showGridLines="0" rightToLeft="1" view="pageBreakPreview" zoomScaleNormal="100" zoomScaleSheetLayoutView="100" workbookViewId="0">
      <selection activeCell="L13" sqref="L13:M13"/>
    </sheetView>
  </sheetViews>
  <sheetFormatPr defaultColWidth="9.140625" defaultRowHeight="12.75" x14ac:dyDescent="0.2"/>
  <cols>
    <col min="1" max="1" width="13.42578125" style="12" customWidth="1"/>
    <col min="2" max="2" width="10.28515625" style="12" customWidth="1"/>
    <col min="3" max="14" width="7.7109375" style="12" customWidth="1"/>
    <col min="15" max="15" width="11.5703125" style="12" customWidth="1"/>
    <col min="16" max="16" width="12.85546875" style="12" customWidth="1"/>
    <col min="17" max="16384" width="9.140625" style="26"/>
  </cols>
  <sheetData>
    <row r="1" spans="1:16" ht="24" customHeight="1" x14ac:dyDescent="0.2">
      <c r="A1" s="948" t="s">
        <v>804</v>
      </c>
      <c r="B1" s="948"/>
      <c r="C1" s="948"/>
      <c r="D1" s="948"/>
      <c r="E1" s="948"/>
      <c r="F1" s="948"/>
      <c r="G1" s="948"/>
      <c r="H1" s="948"/>
      <c r="I1" s="948"/>
      <c r="J1" s="948"/>
      <c r="K1" s="948"/>
      <c r="L1" s="948"/>
      <c r="M1" s="948"/>
      <c r="N1" s="948"/>
      <c r="O1" s="948"/>
      <c r="P1" s="948"/>
    </row>
    <row r="2" spans="1:16" s="27" customFormat="1" ht="20.100000000000001" customHeight="1" x14ac:dyDescent="0.2">
      <c r="A2" s="951" t="s">
        <v>1315</v>
      </c>
      <c r="B2" s="951"/>
      <c r="C2" s="951"/>
      <c r="D2" s="951"/>
      <c r="E2" s="951"/>
      <c r="F2" s="951"/>
      <c r="G2" s="951"/>
      <c r="H2" s="951"/>
      <c r="I2" s="951"/>
      <c r="J2" s="951"/>
      <c r="K2" s="951"/>
      <c r="L2" s="951"/>
      <c r="M2" s="951"/>
      <c r="N2" s="951"/>
      <c r="O2" s="951"/>
      <c r="P2" s="951"/>
    </row>
    <row r="3" spans="1:16" ht="34.5" customHeight="1" x14ac:dyDescent="0.2">
      <c r="A3" s="935" t="s">
        <v>805</v>
      </c>
      <c r="B3" s="935"/>
      <c r="C3" s="935"/>
      <c r="D3" s="935"/>
      <c r="E3" s="935"/>
      <c r="F3" s="935"/>
      <c r="G3" s="935"/>
      <c r="H3" s="935"/>
      <c r="I3" s="935"/>
      <c r="J3" s="935"/>
      <c r="K3" s="935"/>
      <c r="L3" s="935"/>
      <c r="M3" s="935"/>
      <c r="N3" s="935"/>
      <c r="O3" s="935"/>
      <c r="P3" s="935"/>
    </row>
    <row r="4" spans="1:16" ht="20.100000000000001" customHeight="1" x14ac:dyDescent="0.2">
      <c r="A4" s="935" t="s">
        <v>1316</v>
      </c>
      <c r="B4" s="935"/>
      <c r="C4" s="935"/>
      <c r="D4" s="935"/>
      <c r="E4" s="935"/>
      <c r="F4" s="935"/>
      <c r="G4" s="935"/>
      <c r="H4" s="935"/>
      <c r="I4" s="935"/>
      <c r="J4" s="935"/>
      <c r="K4" s="935"/>
      <c r="L4" s="935"/>
      <c r="M4" s="935"/>
      <c r="N4" s="935"/>
      <c r="O4" s="935"/>
      <c r="P4" s="935"/>
    </row>
    <row r="5" spans="1:16" ht="20.100000000000001" customHeight="1" x14ac:dyDescent="0.2">
      <c r="A5" s="10" t="s">
        <v>547</v>
      </c>
      <c r="B5" s="10"/>
      <c r="C5" s="13"/>
      <c r="D5" s="13"/>
      <c r="E5" s="13"/>
      <c r="F5" s="13"/>
      <c r="G5" s="13"/>
      <c r="H5" s="13"/>
      <c r="I5" s="13"/>
      <c r="J5" s="13"/>
      <c r="K5" s="13"/>
      <c r="L5" s="13"/>
      <c r="M5" s="13"/>
      <c r="N5" s="13"/>
      <c r="O5" s="13"/>
      <c r="P5" s="24" t="s">
        <v>546</v>
      </c>
    </row>
    <row r="6" spans="1:16" s="177" customFormat="1" ht="25.5" customHeight="1" thickBot="1" x14ac:dyDescent="0.25">
      <c r="A6" s="1239" t="s">
        <v>511</v>
      </c>
      <c r="B6" s="1243" t="s">
        <v>512</v>
      </c>
      <c r="C6" s="1251" t="s">
        <v>936</v>
      </c>
      <c r="D6" s="1252"/>
      <c r="E6" s="1253"/>
      <c r="F6" s="1251" t="s">
        <v>1104</v>
      </c>
      <c r="G6" s="1252"/>
      <c r="H6" s="1253"/>
      <c r="I6" s="1242" t="s">
        <v>1169</v>
      </c>
      <c r="J6" s="1242"/>
      <c r="K6" s="1242"/>
      <c r="L6" s="1242" t="s">
        <v>1310</v>
      </c>
      <c r="M6" s="1242"/>
      <c r="N6" s="1242"/>
      <c r="O6" s="1246" t="s">
        <v>513</v>
      </c>
      <c r="P6" s="1236" t="s">
        <v>514</v>
      </c>
    </row>
    <row r="7" spans="1:16" s="177" customFormat="1" ht="19.5" customHeight="1" thickBot="1" x14ac:dyDescent="0.25">
      <c r="A7" s="1240"/>
      <c r="B7" s="1244"/>
      <c r="C7" s="556" t="s">
        <v>9</v>
      </c>
      <c r="D7" s="556" t="s">
        <v>515</v>
      </c>
      <c r="E7" s="556" t="s">
        <v>7</v>
      </c>
      <c r="F7" s="556" t="s">
        <v>9</v>
      </c>
      <c r="G7" s="556" t="s">
        <v>515</v>
      </c>
      <c r="H7" s="556" t="s">
        <v>7</v>
      </c>
      <c r="I7" s="556" t="s">
        <v>9</v>
      </c>
      <c r="J7" s="556" t="s">
        <v>515</v>
      </c>
      <c r="K7" s="556" t="s">
        <v>7</v>
      </c>
      <c r="L7" s="556" t="s">
        <v>9</v>
      </c>
      <c r="M7" s="556" t="s">
        <v>515</v>
      </c>
      <c r="N7" s="556" t="s">
        <v>7</v>
      </c>
      <c r="O7" s="1247"/>
      <c r="P7" s="1237"/>
    </row>
    <row r="8" spans="1:16" s="177" customFormat="1" ht="19.5" customHeight="1" x14ac:dyDescent="0.2">
      <c r="A8" s="1241"/>
      <c r="B8" s="1245"/>
      <c r="C8" s="269" t="s">
        <v>516</v>
      </c>
      <c r="D8" s="269" t="s">
        <v>517</v>
      </c>
      <c r="E8" s="269" t="s">
        <v>8</v>
      </c>
      <c r="F8" s="269" t="s">
        <v>516</v>
      </c>
      <c r="G8" s="269" t="s">
        <v>517</v>
      </c>
      <c r="H8" s="269" t="s">
        <v>8</v>
      </c>
      <c r="I8" s="269" t="s">
        <v>516</v>
      </c>
      <c r="J8" s="269" t="s">
        <v>517</v>
      </c>
      <c r="K8" s="269" t="s">
        <v>8</v>
      </c>
      <c r="L8" s="269" t="s">
        <v>516</v>
      </c>
      <c r="M8" s="269" t="s">
        <v>517</v>
      </c>
      <c r="N8" s="269" t="s">
        <v>8</v>
      </c>
      <c r="O8" s="1248"/>
      <c r="P8" s="1238"/>
    </row>
    <row r="9" spans="1:16" ht="24.95" customHeight="1" thickBot="1" x14ac:dyDescent="0.25">
      <c r="A9" s="1249" t="s">
        <v>1291</v>
      </c>
      <c r="B9" s="744" t="s">
        <v>977</v>
      </c>
      <c r="C9" s="308">
        <v>13</v>
      </c>
      <c r="D9" s="308">
        <v>40</v>
      </c>
      <c r="E9" s="309">
        <f>C9+D9</f>
        <v>53</v>
      </c>
      <c r="F9" s="308">
        <v>19</v>
      </c>
      <c r="G9" s="308">
        <v>50</v>
      </c>
      <c r="H9" s="309">
        <f>F9+G9</f>
        <v>69</v>
      </c>
      <c r="I9" s="308">
        <v>47</v>
      </c>
      <c r="J9" s="308">
        <v>55</v>
      </c>
      <c r="K9" s="309">
        <f>I9+J9</f>
        <v>102</v>
      </c>
      <c r="L9" s="308">
        <v>73</v>
      </c>
      <c r="M9" s="308">
        <v>40</v>
      </c>
      <c r="N9" s="309">
        <f>L9+M9</f>
        <v>113</v>
      </c>
      <c r="O9" s="745" t="s">
        <v>88</v>
      </c>
      <c r="P9" s="1233" t="s">
        <v>1289</v>
      </c>
    </row>
    <row r="10" spans="1:16" ht="24.95" customHeight="1" thickBot="1" x14ac:dyDescent="0.25">
      <c r="A10" s="1250"/>
      <c r="B10" s="746" t="s">
        <v>978</v>
      </c>
      <c r="C10" s="339">
        <v>1</v>
      </c>
      <c r="D10" s="339">
        <v>10</v>
      </c>
      <c r="E10" s="747">
        <f>C10+D10</f>
        <v>11</v>
      </c>
      <c r="F10" s="339">
        <v>1</v>
      </c>
      <c r="G10" s="339">
        <v>13</v>
      </c>
      <c r="H10" s="747">
        <f>F10+G10</f>
        <v>14</v>
      </c>
      <c r="I10" s="339">
        <v>5</v>
      </c>
      <c r="J10" s="339">
        <v>12</v>
      </c>
      <c r="K10" s="747">
        <f>I10+J10</f>
        <v>17</v>
      </c>
      <c r="L10" s="339">
        <v>1</v>
      </c>
      <c r="M10" s="339">
        <v>4</v>
      </c>
      <c r="N10" s="747">
        <f>L10+M10</f>
        <v>5</v>
      </c>
      <c r="O10" s="748" t="s">
        <v>819</v>
      </c>
      <c r="P10" s="1234"/>
    </row>
    <row r="11" spans="1:16" ht="24.95" customHeight="1" thickBot="1" x14ac:dyDescent="0.25">
      <c r="A11" s="1250"/>
      <c r="B11" s="803" t="s">
        <v>7</v>
      </c>
      <c r="C11" s="812">
        <f t="shared" ref="C11:K11" si="0">SUM(C9:C10)</f>
        <v>14</v>
      </c>
      <c r="D11" s="812">
        <f t="shared" si="0"/>
        <v>50</v>
      </c>
      <c r="E11" s="812">
        <f t="shared" si="0"/>
        <v>64</v>
      </c>
      <c r="F11" s="812">
        <f t="shared" si="0"/>
        <v>20</v>
      </c>
      <c r="G11" s="812">
        <f t="shared" si="0"/>
        <v>63</v>
      </c>
      <c r="H11" s="812">
        <f t="shared" si="0"/>
        <v>83</v>
      </c>
      <c r="I11" s="812">
        <f t="shared" si="0"/>
        <v>52</v>
      </c>
      <c r="J11" s="812">
        <f t="shared" si="0"/>
        <v>67</v>
      </c>
      <c r="K11" s="812">
        <f t="shared" si="0"/>
        <v>119</v>
      </c>
      <c r="L11" s="812">
        <f t="shared" ref="L11:N11" si="1">SUM(L9:L10)</f>
        <v>74</v>
      </c>
      <c r="M11" s="812">
        <f t="shared" si="1"/>
        <v>44</v>
      </c>
      <c r="N11" s="812">
        <f t="shared" si="1"/>
        <v>118</v>
      </c>
      <c r="O11" s="813" t="s">
        <v>8</v>
      </c>
      <c r="P11" s="1235"/>
    </row>
    <row r="12" spans="1:16" ht="24.95" customHeight="1" thickBot="1" x14ac:dyDescent="0.25">
      <c r="A12" s="1222" t="s">
        <v>1292</v>
      </c>
      <c r="B12" s="749" t="s">
        <v>977</v>
      </c>
      <c r="C12" s="335">
        <v>36</v>
      </c>
      <c r="D12" s="335">
        <v>96</v>
      </c>
      <c r="E12" s="336">
        <f>SUM(C12:D12)</f>
        <v>132</v>
      </c>
      <c r="F12" s="335">
        <v>96</v>
      </c>
      <c r="G12" s="335">
        <v>120</v>
      </c>
      <c r="H12" s="336">
        <f>SUM(F12:G12)</f>
        <v>216</v>
      </c>
      <c r="I12" s="335">
        <v>98</v>
      </c>
      <c r="J12" s="335">
        <v>124</v>
      </c>
      <c r="K12" s="336">
        <f>SUM(I12:J12)</f>
        <v>222</v>
      </c>
      <c r="L12" s="335">
        <v>188</v>
      </c>
      <c r="M12" s="335">
        <v>234</v>
      </c>
      <c r="N12" s="336">
        <f>SUM(L12:M12)</f>
        <v>422</v>
      </c>
      <c r="O12" s="750" t="s">
        <v>88</v>
      </c>
      <c r="P12" s="1224" t="s">
        <v>1290</v>
      </c>
    </row>
    <row r="13" spans="1:16" ht="24.95" customHeight="1" thickBot="1" x14ac:dyDescent="0.25">
      <c r="A13" s="1222"/>
      <c r="B13" s="751" t="s">
        <v>978</v>
      </c>
      <c r="C13" s="302">
        <v>22</v>
      </c>
      <c r="D13" s="302">
        <v>58</v>
      </c>
      <c r="E13" s="325">
        <f>SUM(C13:D13)</f>
        <v>80</v>
      </c>
      <c r="F13" s="302">
        <v>56</v>
      </c>
      <c r="G13" s="302">
        <v>99</v>
      </c>
      <c r="H13" s="325">
        <f>SUM(F13:G13)</f>
        <v>155</v>
      </c>
      <c r="I13" s="302">
        <v>59</v>
      </c>
      <c r="J13" s="302">
        <v>118</v>
      </c>
      <c r="K13" s="325">
        <f>SUM(I13:J13)</f>
        <v>177</v>
      </c>
      <c r="L13" s="302">
        <v>53</v>
      </c>
      <c r="M13" s="302">
        <v>64</v>
      </c>
      <c r="N13" s="325">
        <f>SUM(L13:M13)</f>
        <v>117</v>
      </c>
      <c r="O13" s="752" t="s">
        <v>819</v>
      </c>
      <c r="P13" s="1225"/>
    </row>
    <row r="14" spans="1:16" ht="24.95" customHeight="1" x14ac:dyDescent="0.2">
      <c r="A14" s="1223"/>
      <c r="B14" s="800" t="s">
        <v>7</v>
      </c>
      <c r="C14" s="814">
        <f t="shared" ref="C14:K14" si="2">SUM(C12:C13)</f>
        <v>58</v>
      </c>
      <c r="D14" s="814">
        <f t="shared" si="2"/>
        <v>154</v>
      </c>
      <c r="E14" s="814">
        <f t="shared" si="2"/>
        <v>212</v>
      </c>
      <c r="F14" s="814">
        <f t="shared" si="2"/>
        <v>152</v>
      </c>
      <c r="G14" s="814">
        <f t="shared" si="2"/>
        <v>219</v>
      </c>
      <c r="H14" s="814">
        <f t="shared" si="2"/>
        <v>371</v>
      </c>
      <c r="I14" s="814">
        <f t="shared" si="2"/>
        <v>157</v>
      </c>
      <c r="J14" s="814">
        <f t="shared" si="2"/>
        <v>242</v>
      </c>
      <c r="K14" s="814">
        <f t="shared" si="2"/>
        <v>399</v>
      </c>
      <c r="L14" s="814">
        <f t="shared" ref="L14:N14" si="3">SUM(L12:L13)</f>
        <v>241</v>
      </c>
      <c r="M14" s="814">
        <f t="shared" si="3"/>
        <v>298</v>
      </c>
      <c r="N14" s="814">
        <f t="shared" si="3"/>
        <v>539</v>
      </c>
      <c r="O14" s="815" t="s">
        <v>8</v>
      </c>
      <c r="P14" s="1226"/>
    </row>
    <row r="15" spans="1:16" ht="24.95" customHeight="1" thickBot="1" x14ac:dyDescent="0.25">
      <c r="A15" s="1227" t="s">
        <v>26</v>
      </c>
      <c r="B15" s="744" t="s">
        <v>977</v>
      </c>
      <c r="C15" s="309">
        <f t="shared" ref="C15:K15" si="4">SUM(C9+C12)</f>
        <v>49</v>
      </c>
      <c r="D15" s="309">
        <f t="shared" si="4"/>
        <v>136</v>
      </c>
      <c r="E15" s="309">
        <f t="shared" si="4"/>
        <v>185</v>
      </c>
      <c r="F15" s="309">
        <f t="shared" si="4"/>
        <v>115</v>
      </c>
      <c r="G15" s="309">
        <f t="shared" si="4"/>
        <v>170</v>
      </c>
      <c r="H15" s="309">
        <f t="shared" si="4"/>
        <v>285</v>
      </c>
      <c r="I15" s="309">
        <f t="shared" si="4"/>
        <v>145</v>
      </c>
      <c r="J15" s="309">
        <f t="shared" si="4"/>
        <v>179</v>
      </c>
      <c r="K15" s="309">
        <f t="shared" si="4"/>
        <v>324</v>
      </c>
      <c r="L15" s="309">
        <f t="shared" ref="L15:N16" si="5">SUM(L9+L12)</f>
        <v>261</v>
      </c>
      <c r="M15" s="309">
        <f t="shared" si="5"/>
        <v>274</v>
      </c>
      <c r="N15" s="309">
        <f t="shared" si="5"/>
        <v>535</v>
      </c>
      <c r="O15" s="753" t="s">
        <v>88</v>
      </c>
      <c r="P15" s="1230" t="s">
        <v>496</v>
      </c>
    </row>
    <row r="16" spans="1:16" ht="24.95" customHeight="1" x14ac:dyDescent="0.2">
      <c r="A16" s="1228"/>
      <c r="B16" s="746" t="s">
        <v>978</v>
      </c>
      <c r="C16" s="618">
        <f t="shared" ref="C16:K16" si="6">SUM(C10+C13)</f>
        <v>23</v>
      </c>
      <c r="D16" s="618">
        <f t="shared" si="6"/>
        <v>68</v>
      </c>
      <c r="E16" s="618">
        <f t="shared" si="6"/>
        <v>91</v>
      </c>
      <c r="F16" s="618">
        <f t="shared" si="6"/>
        <v>57</v>
      </c>
      <c r="G16" s="618">
        <f t="shared" si="6"/>
        <v>112</v>
      </c>
      <c r="H16" s="618">
        <f t="shared" si="6"/>
        <v>169</v>
      </c>
      <c r="I16" s="618">
        <f t="shared" si="6"/>
        <v>64</v>
      </c>
      <c r="J16" s="618">
        <f t="shared" si="6"/>
        <v>130</v>
      </c>
      <c r="K16" s="618">
        <f t="shared" si="6"/>
        <v>194</v>
      </c>
      <c r="L16" s="618">
        <f t="shared" si="5"/>
        <v>54</v>
      </c>
      <c r="M16" s="618">
        <f t="shared" si="5"/>
        <v>68</v>
      </c>
      <c r="N16" s="618">
        <f t="shared" si="5"/>
        <v>122</v>
      </c>
      <c r="O16" s="748" t="s">
        <v>819</v>
      </c>
      <c r="P16" s="1231"/>
    </row>
    <row r="17" spans="1:16" ht="24.95" customHeight="1" x14ac:dyDescent="0.2">
      <c r="A17" s="1229"/>
      <c r="B17" s="803" t="s">
        <v>7</v>
      </c>
      <c r="C17" s="812">
        <f t="shared" ref="C17:K17" si="7">SUM(C15:C16)</f>
        <v>72</v>
      </c>
      <c r="D17" s="812">
        <f t="shared" si="7"/>
        <v>204</v>
      </c>
      <c r="E17" s="812">
        <f t="shared" si="7"/>
        <v>276</v>
      </c>
      <c r="F17" s="812">
        <f t="shared" si="7"/>
        <v>172</v>
      </c>
      <c r="G17" s="812">
        <f t="shared" si="7"/>
        <v>282</v>
      </c>
      <c r="H17" s="812">
        <f t="shared" si="7"/>
        <v>454</v>
      </c>
      <c r="I17" s="812">
        <f t="shared" si="7"/>
        <v>209</v>
      </c>
      <c r="J17" s="812">
        <f t="shared" si="7"/>
        <v>309</v>
      </c>
      <c r="K17" s="812">
        <f t="shared" si="7"/>
        <v>518</v>
      </c>
      <c r="L17" s="812">
        <f t="shared" ref="L17:N17" si="8">SUM(L15:L16)</f>
        <v>315</v>
      </c>
      <c r="M17" s="812">
        <f t="shared" si="8"/>
        <v>342</v>
      </c>
      <c r="N17" s="812">
        <f t="shared" si="8"/>
        <v>657</v>
      </c>
      <c r="O17" s="813" t="s">
        <v>8</v>
      </c>
      <c r="P17" s="1232"/>
    </row>
    <row r="18" spans="1:16" ht="13.5" customHeight="1" x14ac:dyDescent="0.2">
      <c r="A18" s="1220" t="s">
        <v>801</v>
      </c>
      <c r="B18" s="1220"/>
      <c r="C18" s="1220"/>
      <c r="D18" s="1220"/>
      <c r="E18" s="1220"/>
      <c r="F18" s="1220"/>
      <c r="J18" s="1153" t="s">
        <v>803</v>
      </c>
      <c r="K18" s="1153"/>
      <c r="L18" s="1153"/>
      <c r="M18" s="1153"/>
      <c r="N18" s="1153"/>
      <c r="O18" s="1153"/>
      <c r="P18" s="1154"/>
    </row>
    <row r="19" spans="1:16" x14ac:dyDescent="0.2">
      <c r="A19" s="1221" t="s">
        <v>802</v>
      </c>
      <c r="B19" s="1221"/>
      <c r="C19" s="1221"/>
      <c r="D19" s="1221"/>
      <c r="E19" s="1221"/>
      <c r="F19" s="1221"/>
      <c r="J19" s="1155" t="s">
        <v>1022</v>
      </c>
      <c r="K19" s="1155"/>
      <c r="L19" s="1155"/>
      <c r="M19" s="1155"/>
      <c r="N19" s="1155"/>
      <c r="O19" s="1155"/>
      <c r="P19" s="1155"/>
    </row>
    <row r="20" spans="1:16" x14ac:dyDescent="0.2">
      <c r="C20" s="239"/>
      <c r="D20" s="239"/>
      <c r="F20" s="239"/>
      <c r="G20" s="239"/>
      <c r="I20" s="239"/>
      <c r="J20" s="239"/>
      <c r="L20" s="239"/>
      <c r="M20" s="239"/>
    </row>
  </sheetData>
  <mergeCells count="22">
    <mergeCell ref="P9:P11"/>
    <mergeCell ref="P6:P8"/>
    <mergeCell ref="A1:P1"/>
    <mergeCell ref="A2:P2"/>
    <mergeCell ref="A3:P3"/>
    <mergeCell ref="A4:P4"/>
    <mergeCell ref="A6:A8"/>
    <mergeCell ref="L6:N6"/>
    <mergeCell ref="I6:K6"/>
    <mergeCell ref="B6:B8"/>
    <mergeCell ref="O6:O8"/>
    <mergeCell ref="A9:A11"/>
    <mergeCell ref="F6:H6"/>
    <mergeCell ref="C6:E6"/>
    <mergeCell ref="A18:F18"/>
    <mergeCell ref="A19:F19"/>
    <mergeCell ref="J18:P18"/>
    <mergeCell ref="J19:P19"/>
    <mergeCell ref="A12:A14"/>
    <mergeCell ref="P12:P14"/>
    <mergeCell ref="A15:A17"/>
    <mergeCell ref="P15:P17"/>
  </mergeCells>
  <printOptions horizontalCentered="1" verticalCentered="1"/>
  <pageMargins left="0" right="0" top="0.74803149606299213" bottom="0" header="0" footer="0"/>
  <pageSetup paperSize="9" scale="9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29"/>
  <sheetViews>
    <sheetView showGridLines="0" rightToLeft="1" view="pageBreakPreview" zoomScaleNormal="100" zoomScaleSheetLayoutView="100" workbookViewId="0">
      <selection activeCell="G22" sqref="G22"/>
    </sheetView>
  </sheetViews>
  <sheetFormatPr defaultColWidth="9.140625" defaultRowHeight="12.75" x14ac:dyDescent="0.2"/>
  <cols>
    <col min="1" max="1" width="30.28515625" style="12" customWidth="1"/>
    <col min="2" max="11" width="9.85546875" style="12" customWidth="1"/>
    <col min="12" max="12" width="31.28515625" style="12" customWidth="1"/>
    <col min="13" max="16384" width="9.140625" style="26"/>
  </cols>
  <sheetData>
    <row r="1" spans="1:12" ht="24" customHeight="1" x14ac:dyDescent="0.2">
      <c r="A1" s="948" t="s">
        <v>1303</v>
      </c>
      <c r="B1" s="948"/>
      <c r="C1" s="948"/>
      <c r="D1" s="948"/>
      <c r="E1" s="948"/>
      <c r="F1" s="948"/>
      <c r="G1" s="948"/>
      <c r="H1" s="948"/>
      <c r="I1" s="948"/>
      <c r="J1" s="948"/>
      <c r="K1" s="948"/>
      <c r="L1" s="948"/>
    </row>
    <row r="2" spans="1:12" s="27" customFormat="1" ht="20.100000000000001" customHeight="1" x14ac:dyDescent="0.2">
      <c r="A2" s="951" t="s">
        <v>1311</v>
      </c>
      <c r="B2" s="951"/>
      <c r="C2" s="951"/>
      <c r="D2" s="951"/>
      <c r="E2" s="951"/>
      <c r="F2" s="951"/>
      <c r="G2" s="951"/>
      <c r="H2" s="951"/>
      <c r="I2" s="951"/>
      <c r="J2" s="951"/>
      <c r="K2" s="951"/>
      <c r="L2" s="951"/>
    </row>
    <row r="3" spans="1:12" ht="20.100000000000001" customHeight="1" x14ac:dyDescent="0.2">
      <c r="A3" s="935" t="s">
        <v>1302</v>
      </c>
      <c r="B3" s="935"/>
      <c r="C3" s="935"/>
      <c r="D3" s="935"/>
      <c r="E3" s="935"/>
      <c r="F3" s="935"/>
      <c r="G3" s="935"/>
      <c r="H3" s="935"/>
      <c r="I3" s="935"/>
      <c r="J3" s="935"/>
      <c r="K3" s="935"/>
      <c r="L3" s="935"/>
    </row>
    <row r="4" spans="1:12" ht="20.100000000000001" customHeight="1" x14ac:dyDescent="0.2">
      <c r="A4" s="935" t="s">
        <v>1317</v>
      </c>
      <c r="B4" s="935"/>
      <c r="C4" s="935"/>
      <c r="D4" s="935"/>
      <c r="E4" s="935"/>
      <c r="F4" s="935"/>
      <c r="G4" s="935"/>
      <c r="H4" s="935"/>
      <c r="I4" s="935"/>
      <c r="J4" s="935"/>
      <c r="K4" s="935"/>
      <c r="L4" s="935"/>
    </row>
    <row r="5" spans="1:12" ht="20.100000000000001" customHeight="1" x14ac:dyDescent="0.2">
      <c r="A5" s="10" t="s">
        <v>806</v>
      </c>
      <c r="B5" s="13"/>
      <c r="C5" s="13"/>
      <c r="D5" s="13"/>
      <c r="E5" s="13"/>
      <c r="F5" s="13"/>
      <c r="G5" s="13"/>
      <c r="H5" s="13"/>
      <c r="I5" s="13"/>
      <c r="J5" s="13"/>
      <c r="K5" s="13"/>
      <c r="L5" s="24" t="s">
        <v>548</v>
      </c>
    </row>
    <row r="6" spans="1:12" s="177" customFormat="1" ht="20.25" customHeight="1" thickBot="1" x14ac:dyDescent="0.25">
      <c r="A6" s="938" t="s">
        <v>859</v>
      </c>
      <c r="B6" s="940" t="s">
        <v>625</v>
      </c>
      <c r="C6" s="941"/>
      <c r="D6" s="940" t="s">
        <v>936</v>
      </c>
      <c r="E6" s="941"/>
      <c r="F6" s="940" t="s">
        <v>1104</v>
      </c>
      <c r="G6" s="941"/>
      <c r="H6" s="1130" t="s">
        <v>1169</v>
      </c>
      <c r="I6" s="1130"/>
      <c r="J6" s="1130" t="s">
        <v>1310</v>
      </c>
      <c r="K6" s="1130"/>
      <c r="L6" s="949" t="s">
        <v>917</v>
      </c>
    </row>
    <row r="7" spans="1:12" s="177" customFormat="1" ht="16.5" customHeight="1" thickBot="1" x14ac:dyDescent="0.25">
      <c r="A7" s="1128"/>
      <c r="B7" s="268" t="s">
        <v>9</v>
      </c>
      <c r="C7" s="268" t="s">
        <v>515</v>
      </c>
      <c r="D7" s="268" t="s">
        <v>9</v>
      </c>
      <c r="E7" s="268" t="s">
        <v>515</v>
      </c>
      <c r="F7" s="268" t="s">
        <v>9</v>
      </c>
      <c r="G7" s="268" t="s">
        <v>515</v>
      </c>
      <c r="H7" s="268" t="s">
        <v>9</v>
      </c>
      <c r="I7" s="268" t="s">
        <v>515</v>
      </c>
      <c r="J7" s="268" t="s">
        <v>9</v>
      </c>
      <c r="K7" s="268" t="s">
        <v>515</v>
      </c>
      <c r="L7" s="1137"/>
    </row>
    <row r="8" spans="1:12" s="177" customFormat="1" ht="16.5" customHeight="1" x14ac:dyDescent="0.2">
      <c r="A8" s="939"/>
      <c r="B8" s="269" t="s">
        <v>516</v>
      </c>
      <c r="C8" s="269" t="s">
        <v>517</v>
      </c>
      <c r="D8" s="269" t="s">
        <v>516</v>
      </c>
      <c r="E8" s="269" t="s">
        <v>517</v>
      </c>
      <c r="F8" s="269" t="s">
        <v>516</v>
      </c>
      <c r="G8" s="269" t="s">
        <v>517</v>
      </c>
      <c r="H8" s="269" t="s">
        <v>516</v>
      </c>
      <c r="I8" s="269" t="s">
        <v>517</v>
      </c>
      <c r="J8" s="269" t="s">
        <v>516</v>
      </c>
      <c r="K8" s="269" t="s">
        <v>517</v>
      </c>
      <c r="L8" s="950"/>
    </row>
    <row r="9" spans="1:12" ht="21" customHeight="1" thickBot="1" x14ac:dyDescent="0.25">
      <c r="A9" s="376" t="s">
        <v>66</v>
      </c>
      <c r="B9" s="395">
        <v>85</v>
      </c>
      <c r="C9" s="395">
        <v>1694</v>
      </c>
      <c r="D9" s="395">
        <v>74</v>
      </c>
      <c r="E9" s="395">
        <v>1929</v>
      </c>
      <c r="F9" s="395">
        <v>132</v>
      </c>
      <c r="G9" s="395">
        <v>2095</v>
      </c>
      <c r="H9" s="395">
        <v>138</v>
      </c>
      <c r="I9" s="395">
        <v>2257</v>
      </c>
      <c r="J9" s="395">
        <v>231</v>
      </c>
      <c r="K9" s="395">
        <v>2602</v>
      </c>
      <c r="L9" s="410" t="s">
        <v>67</v>
      </c>
    </row>
    <row r="10" spans="1:12" ht="21" customHeight="1" thickBot="1" x14ac:dyDescent="0.25">
      <c r="A10" s="364" t="s">
        <v>457</v>
      </c>
      <c r="B10" s="397">
        <v>1064</v>
      </c>
      <c r="C10" s="397">
        <v>5058</v>
      </c>
      <c r="D10" s="397">
        <v>1091</v>
      </c>
      <c r="E10" s="397">
        <v>5389</v>
      </c>
      <c r="F10" s="397">
        <v>1005</v>
      </c>
      <c r="G10" s="397">
        <v>5504</v>
      </c>
      <c r="H10" s="397">
        <v>971</v>
      </c>
      <c r="I10" s="397">
        <v>5796</v>
      </c>
      <c r="J10" s="397">
        <v>897</v>
      </c>
      <c r="K10" s="397">
        <v>5799</v>
      </c>
      <c r="L10" s="420" t="s">
        <v>134</v>
      </c>
    </row>
    <row r="11" spans="1:12" ht="21" customHeight="1" thickBot="1" x14ac:dyDescent="0.25">
      <c r="A11" s="359" t="s">
        <v>68</v>
      </c>
      <c r="B11" s="396">
        <v>200</v>
      </c>
      <c r="C11" s="396">
        <v>843</v>
      </c>
      <c r="D11" s="396">
        <v>177</v>
      </c>
      <c r="E11" s="396">
        <v>956</v>
      </c>
      <c r="F11" s="396">
        <v>143</v>
      </c>
      <c r="G11" s="396">
        <v>845</v>
      </c>
      <c r="H11" s="396">
        <v>109</v>
      </c>
      <c r="I11" s="396">
        <v>778</v>
      </c>
      <c r="J11" s="396">
        <v>128</v>
      </c>
      <c r="K11" s="396">
        <v>955</v>
      </c>
      <c r="L11" s="409" t="s">
        <v>69</v>
      </c>
    </row>
    <row r="12" spans="1:12" ht="21" customHeight="1" thickBot="1" x14ac:dyDescent="0.25">
      <c r="A12" s="364" t="s">
        <v>70</v>
      </c>
      <c r="B12" s="397">
        <v>1396</v>
      </c>
      <c r="C12" s="397">
        <v>1442</v>
      </c>
      <c r="D12" s="397">
        <v>1389</v>
      </c>
      <c r="E12" s="397">
        <v>1443</v>
      </c>
      <c r="F12" s="397">
        <v>1334</v>
      </c>
      <c r="G12" s="397">
        <v>1615</v>
      </c>
      <c r="H12" s="397">
        <v>1460</v>
      </c>
      <c r="I12" s="397">
        <v>1770</v>
      </c>
      <c r="J12" s="397">
        <v>1666</v>
      </c>
      <c r="K12" s="397">
        <v>1937</v>
      </c>
      <c r="L12" s="420" t="s">
        <v>71</v>
      </c>
    </row>
    <row r="13" spans="1:12" ht="21" customHeight="1" thickBot="1" x14ac:dyDescent="0.25">
      <c r="A13" s="359" t="s">
        <v>72</v>
      </c>
      <c r="B13" s="396">
        <v>1345</v>
      </c>
      <c r="C13" s="396">
        <v>3203</v>
      </c>
      <c r="D13" s="396">
        <v>1288</v>
      </c>
      <c r="E13" s="396">
        <v>3214</v>
      </c>
      <c r="F13" s="396">
        <v>1274</v>
      </c>
      <c r="G13" s="396">
        <v>3269</v>
      </c>
      <c r="H13" s="396">
        <v>1232</v>
      </c>
      <c r="I13" s="396">
        <v>3423</v>
      </c>
      <c r="J13" s="396">
        <v>1204</v>
      </c>
      <c r="K13" s="396">
        <v>3363</v>
      </c>
      <c r="L13" s="409" t="s">
        <v>807</v>
      </c>
    </row>
    <row r="14" spans="1:12" ht="21" customHeight="1" thickBot="1" x14ac:dyDescent="0.25">
      <c r="A14" s="364" t="s">
        <v>135</v>
      </c>
      <c r="B14" s="397">
        <v>400</v>
      </c>
      <c r="C14" s="397">
        <v>947</v>
      </c>
      <c r="D14" s="397">
        <v>445</v>
      </c>
      <c r="E14" s="397">
        <v>1147</v>
      </c>
      <c r="F14" s="397">
        <v>472</v>
      </c>
      <c r="G14" s="397">
        <v>1306</v>
      </c>
      <c r="H14" s="397">
        <v>481</v>
      </c>
      <c r="I14" s="397">
        <v>1431</v>
      </c>
      <c r="J14" s="397">
        <v>496</v>
      </c>
      <c r="K14" s="397">
        <v>1498</v>
      </c>
      <c r="L14" s="420" t="s">
        <v>136</v>
      </c>
    </row>
    <row r="15" spans="1:12" ht="21" customHeight="1" thickBot="1" x14ac:dyDescent="0.25">
      <c r="A15" s="359" t="s">
        <v>445</v>
      </c>
      <c r="B15" s="396">
        <v>0</v>
      </c>
      <c r="C15" s="396">
        <v>177</v>
      </c>
      <c r="D15" s="396">
        <v>0</v>
      </c>
      <c r="E15" s="396">
        <v>204</v>
      </c>
      <c r="F15" s="396">
        <v>0</v>
      </c>
      <c r="G15" s="396">
        <v>196</v>
      </c>
      <c r="H15" s="396">
        <v>0</v>
      </c>
      <c r="I15" s="396">
        <v>226</v>
      </c>
      <c r="J15" s="396">
        <v>23</v>
      </c>
      <c r="K15" s="396">
        <v>256</v>
      </c>
      <c r="L15" s="409" t="s">
        <v>607</v>
      </c>
    </row>
    <row r="16" spans="1:12" ht="21" customHeight="1" thickBot="1" x14ac:dyDescent="0.25">
      <c r="A16" s="364" t="s">
        <v>1223</v>
      </c>
      <c r="B16" s="397">
        <v>46</v>
      </c>
      <c r="C16" s="397">
        <v>126</v>
      </c>
      <c r="D16" s="397">
        <v>61</v>
      </c>
      <c r="E16" s="397">
        <v>169</v>
      </c>
      <c r="F16" s="397">
        <v>86</v>
      </c>
      <c r="G16" s="397">
        <v>215</v>
      </c>
      <c r="H16" s="397">
        <v>114</v>
      </c>
      <c r="I16" s="397">
        <v>279</v>
      </c>
      <c r="J16" s="397">
        <v>136</v>
      </c>
      <c r="K16" s="397">
        <v>318</v>
      </c>
      <c r="L16" s="420" t="s">
        <v>1224</v>
      </c>
    </row>
    <row r="17" spans="1:19" ht="21" customHeight="1" thickBot="1" x14ac:dyDescent="0.25">
      <c r="A17" s="359" t="s">
        <v>1225</v>
      </c>
      <c r="B17" s="396">
        <v>0</v>
      </c>
      <c r="C17" s="396">
        <v>456</v>
      </c>
      <c r="D17" s="396">
        <v>0</v>
      </c>
      <c r="E17" s="396">
        <v>509</v>
      </c>
      <c r="F17" s="396">
        <v>0</v>
      </c>
      <c r="G17" s="396">
        <v>503</v>
      </c>
      <c r="H17" s="396">
        <v>0</v>
      </c>
      <c r="I17" s="396">
        <v>505</v>
      </c>
      <c r="J17" s="396">
        <v>0</v>
      </c>
      <c r="K17" s="396">
        <v>567</v>
      </c>
      <c r="L17" s="409" t="s">
        <v>1226</v>
      </c>
    </row>
    <row r="18" spans="1:19" ht="21" customHeight="1" thickBot="1" x14ac:dyDescent="0.25">
      <c r="A18" s="364" t="s">
        <v>1227</v>
      </c>
      <c r="B18" s="397" t="s">
        <v>397</v>
      </c>
      <c r="C18" s="397" t="s">
        <v>397</v>
      </c>
      <c r="D18" s="397" t="s">
        <v>397</v>
      </c>
      <c r="E18" s="397" t="s">
        <v>397</v>
      </c>
      <c r="F18" s="397" t="s">
        <v>397</v>
      </c>
      <c r="G18" s="397" t="s">
        <v>397</v>
      </c>
      <c r="H18" s="397">
        <v>8</v>
      </c>
      <c r="I18" s="397">
        <v>25</v>
      </c>
      <c r="J18" s="397">
        <v>14</v>
      </c>
      <c r="K18" s="397">
        <v>45</v>
      </c>
      <c r="L18" s="420" t="s">
        <v>1228</v>
      </c>
    </row>
    <row r="19" spans="1:19" ht="21" customHeight="1" thickBot="1" x14ac:dyDescent="0.25">
      <c r="A19" s="359" t="s">
        <v>132</v>
      </c>
      <c r="B19" s="396">
        <v>84</v>
      </c>
      <c r="C19" s="396">
        <v>201</v>
      </c>
      <c r="D19" s="396">
        <v>108</v>
      </c>
      <c r="E19" s="396">
        <v>136</v>
      </c>
      <c r="F19" s="396">
        <v>66</v>
      </c>
      <c r="G19" s="396">
        <v>186</v>
      </c>
      <c r="H19" s="396">
        <v>49</v>
      </c>
      <c r="I19" s="396">
        <v>117</v>
      </c>
      <c r="J19" s="396">
        <v>343</v>
      </c>
      <c r="K19" s="396">
        <v>109</v>
      </c>
      <c r="L19" s="409" t="s">
        <v>131</v>
      </c>
    </row>
    <row r="20" spans="1:19" ht="27" customHeight="1" thickBot="1" x14ac:dyDescent="0.25">
      <c r="A20" s="364" t="s">
        <v>1229</v>
      </c>
      <c r="B20" s="397">
        <v>395</v>
      </c>
      <c r="C20" s="397">
        <v>642</v>
      </c>
      <c r="D20" s="397">
        <v>445</v>
      </c>
      <c r="E20" s="397">
        <v>706</v>
      </c>
      <c r="F20" s="397">
        <v>477</v>
      </c>
      <c r="G20" s="397">
        <v>751</v>
      </c>
      <c r="H20" s="397">
        <v>478</v>
      </c>
      <c r="I20" s="397">
        <v>814</v>
      </c>
      <c r="J20" s="397">
        <v>541</v>
      </c>
      <c r="K20" s="397">
        <v>801</v>
      </c>
      <c r="L20" s="420" t="s">
        <v>1230</v>
      </c>
    </row>
    <row r="21" spans="1:19" ht="24.95" customHeight="1" thickBot="1" x14ac:dyDescent="0.25">
      <c r="A21" s="359" t="s">
        <v>721</v>
      </c>
      <c r="B21" s="396">
        <v>1323</v>
      </c>
      <c r="C21" s="396">
        <v>3248</v>
      </c>
      <c r="D21" s="396">
        <v>1613</v>
      </c>
      <c r="E21" s="396">
        <v>3568</v>
      </c>
      <c r="F21" s="396">
        <v>1331</v>
      </c>
      <c r="G21" s="396">
        <v>3789</v>
      </c>
      <c r="H21" s="396">
        <v>1327</v>
      </c>
      <c r="I21" s="396">
        <v>3717</v>
      </c>
      <c r="J21" s="396">
        <v>1475</v>
      </c>
      <c r="K21" s="396">
        <v>3783</v>
      </c>
      <c r="L21" s="409" t="s">
        <v>1023</v>
      </c>
    </row>
    <row r="22" spans="1:19" ht="28.5" customHeight="1" thickBot="1" x14ac:dyDescent="0.25">
      <c r="A22" s="364" t="s">
        <v>1033</v>
      </c>
      <c r="B22" s="397">
        <v>50</v>
      </c>
      <c r="C22" s="397">
        <v>1</v>
      </c>
      <c r="D22" s="397">
        <v>38</v>
      </c>
      <c r="E22" s="397">
        <v>1</v>
      </c>
      <c r="F22" s="397">
        <v>141</v>
      </c>
      <c r="G22" s="397">
        <v>2</v>
      </c>
      <c r="H22" s="397">
        <v>157</v>
      </c>
      <c r="I22" s="397">
        <v>13</v>
      </c>
      <c r="J22" s="397">
        <v>147</v>
      </c>
      <c r="K22" s="397">
        <v>15</v>
      </c>
      <c r="L22" s="420" t="s">
        <v>957</v>
      </c>
      <c r="S22" s="26">
        <v>23929</v>
      </c>
    </row>
    <row r="23" spans="1:19" ht="21" customHeight="1" thickBot="1" x14ac:dyDescent="0.25">
      <c r="A23" s="359" t="s">
        <v>1322</v>
      </c>
      <c r="B23" s="396" t="s">
        <v>397</v>
      </c>
      <c r="C23" s="396" t="s">
        <v>397</v>
      </c>
      <c r="D23" s="396" t="s">
        <v>397</v>
      </c>
      <c r="E23" s="396" t="s">
        <v>397</v>
      </c>
      <c r="F23" s="396" t="s">
        <v>397</v>
      </c>
      <c r="G23" s="396" t="s">
        <v>397</v>
      </c>
      <c r="H23" s="396" t="s">
        <v>397</v>
      </c>
      <c r="I23" s="396" t="s">
        <v>397</v>
      </c>
      <c r="J23" s="396">
        <v>359</v>
      </c>
      <c r="K23" s="396">
        <v>60</v>
      </c>
      <c r="L23" s="409" t="s">
        <v>1323</v>
      </c>
    </row>
    <row r="24" spans="1:19" ht="28.5" customHeight="1" thickBot="1" x14ac:dyDescent="0.25">
      <c r="A24" s="364" t="s">
        <v>1324</v>
      </c>
      <c r="B24" s="397" t="s">
        <v>397</v>
      </c>
      <c r="C24" s="397" t="s">
        <v>397</v>
      </c>
      <c r="D24" s="397" t="s">
        <v>397</v>
      </c>
      <c r="E24" s="397" t="s">
        <v>397</v>
      </c>
      <c r="F24" s="397" t="s">
        <v>397</v>
      </c>
      <c r="G24" s="397" t="s">
        <v>397</v>
      </c>
      <c r="H24" s="397" t="s">
        <v>397</v>
      </c>
      <c r="I24" s="397" t="s">
        <v>397</v>
      </c>
      <c r="J24" s="397">
        <v>2317</v>
      </c>
      <c r="K24" s="397">
        <v>2097</v>
      </c>
      <c r="L24" s="420" t="s">
        <v>1325</v>
      </c>
    </row>
    <row r="25" spans="1:19" ht="28.5" customHeight="1" thickBot="1" x14ac:dyDescent="0.25">
      <c r="A25" s="359" t="s">
        <v>1231</v>
      </c>
      <c r="B25" s="396" t="s">
        <v>397</v>
      </c>
      <c r="C25" s="396" t="s">
        <v>397</v>
      </c>
      <c r="D25" s="396" t="s">
        <v>397</v>
      </c>
      <c r="E25" s="396" t="s">
        <v>397</v>
      </c>
      <c r="F25" s="396" t="s">
        <v>397</v>
      </c>
      <c r="G25" s="396" t="s">
        <v>397</v>
      </c>
      <c r="H25" s="396">
        <v>37</v>
      </c>
      <c r="I25" s="396">
        <v>40</v>
      </c>
      <c r="J25" s="396">
        <v>48</v>
      </c>
      <c r="K25" s="396">
        <v>25</v>
      </c>
      <c r="L25" s="409" t="s">
        <v>1232</v>
      </c>
      <c r="S25" s="26">
        <v>10326</v>
      </c>
    </row>
    <row r="26" spans="1:19" ht="37.5" customHeight="1" x14ac:dyDescent="0.2">
      <c r="A26" s="754" t="s">
        <v>1233</v>
      </c>
      <c r="B26" s="442" t="s">
        <v>397</v>
      </c>
      <c r="C26" s="442" t="s">
        <v>397</v>
      </c>
      <c r="D26" s="442" t="s">
        <v>397</v>
      </c>
      <c r="E26" s="442" t="s">
        <v>397</v>
      </c>
      <c r="F26" s="442" t="s">
        <v>397</v>
      </c>
      <c r="G26" s="442" t="s">
        <v>397</v>
      </c>
      <c r="H26" s="442">
        <v>15</v>
      </c>
      <c r="I26" s="442">
        <v>10</v>
      </c>
      <c r="J26" s="442" t="s">
        <v>397</v>
      </c>
      <c r="K26" s="442" t="s">
        <v>397</v>
      </c>
      <c r="L26" s="755" t="s">
        <v>1234</v>
      </c>
    </row>
    <row r="27" spans="1:19" ht="24.95" customHeight="1" x14ac:dyDescent="0.2">
      <c r="A27" s="793" t="s">
        <v>27</v>
      </c>
      <c r="B27" s="794">
        <f>SUM(B9:B26)</f>
        <v>6388</v>
      </c>
      <c r="C27" s="794">
        <f t="shared" ref="C27:J27" si="0">SUM(C9:C26)</f>
        <v>18038</v>
      </c>
      <c r="D27" s="794">
        <f t="shared" si="0"/>
        <v>6729</v>
      </c>
      <c r="E27" s="794">
        <f t="shared" si="0"/>
        <v>19371</v>
      </c>
      <c r="F27" s="794">
        <f t="shared" si="0"/>
        <v>6461</v>
      </c>
      <c r="G27" s="794">
        <f t="shared" si="0"/>
        <v>20276</v>
      </c>
      <c r="H27" s="794">
        <f>SUM(H9:H26)</f>
        <v>6576</v>
      </c>
      <c r="I27" s="794">
        <f>SUM(I9:I26)</f>
        <v>21201</v>
      </c>
      <c r="J27" s="794">
        <f t="shared" si="0"/>
        <v>10025</v>
      </c>
      <c r="K27" s="794">
        <f>SUM(K9:K26)</f>
        <v>24230</v>
      </c>
      <c r="L27" s="795" t="s">
        <v>8</v>
      </c>
    </row>
    <row r="28" spans="1:19" ht="15" customHeight="1" x14ac:dyDescent="0.2">
      <c r="A28" s="1255" t="s">
        <v>1293</v>
      </c>
      <c r="B28" s="1255"/>
      <c r="C28" s="1255"/>
      <c r="D28" s="1255"/>
      <c r="H28" s="1254" t="s">
        <v>1235</v>
      </c>
      <c r="I28" s="1254"/>
      <c r="J28" s="1254"/>
      <c r="K28" s="1254"/>
      <c r="L28" s="1254"/>
    </row>
    <row r="29" spans="1:19" ht="25.5" customHeight="1" x14ac:dyDescent="0.2">
      <c r="A29" s="1256" t="s">
        <v>1326</v>
      </c>
      <c r="B29" s="1256"/>
      <c r="C29" s="1256"/>
      <c r="D29" s="1256"/>
      <c r="E29" s="1257" t="s">
        <v>1327</v>
      </c>
      <c r="F29" s="1257"/>
      <c r="G29" s="1257"/>
      <c r="H29" s="1257"/>
      <c r="I29" s="1257"/>
      <c r="J29" s="1257"/>
      <c r="K29" s="1257"/>
      <c r="L29" s="1257"/>
    </row>
  </sheetData>
  <mergeCells count="15">
    <mergeCell ref="H28:L28"/>
    <mergeCell ref="A28:D28"/>
    <mergeCell ref="A29:D29"/>
    <mergeCell ref="E29:L29"/>
    <mergeCell ref="A1:L1"/>
    <mergeCell ref="D6:E6"/>
    <mergeCell ref="A3:L3"/>
    <mergeCell ref="J6:K6"/>
    <mergeCell ref="A6:A8"/>
    <mergeCell ref="A2:L2"/>
    <mergeCell ref="A4:L4"/>
    <mergeCell ref="L6:L8"/>
    <mergeCell ref="F6:G6"/>
    <mergeCell ref="B6:C6"/>
    <mergeCell ref="H6:I6"/>
  </mergeCells>
  <phoneticPr fontId="19" type="noConversion"/>
  <printOptions horizontalCentered="1"/>
  <pageMargins left="0" right="0" top="0.74803149606299213" bottom="0" header="0" footer="0"/>
  <pageSetup paperSize="9" scale="7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3"/>
  <sheetViews>
    <sheetView showGridLines="0" rightToLeft="1" view="pageBreakPreview" zoomScaleNormal="100" zoomScaleSheetLayoutView="100" workbookViewId="0">
      <selection activeCell="C39" sqref="C39"/>
    </sheetView>
  </sheetViews>
  <sheetFormatPr defaultColWidth="9.140625" defaultRowHeight="12.75" x14ac:dyDescent="0.2"/>
  <cols>
    <col min="1" max="1" width="16.42578125" style="12" customWidth="1"/>
    <col min="2" max="2" width="19.140625" style="12" customWidth="1"/>
    <col min="3" max="5" width="14" style="12" customWidth="1"/>
    <col min="6" max="6" width="19.42578125" style="12" customWidth="1"/>
    <col min="7" max="7" width="16.42578125" style="2" customWidth="1"/>
    <col min="8" max="16384" width="9.140625" style="26"/>
  </cols>
  <sheetData>
    <row r="1" spans="1:7" ht="23.25" x14ac:dyDescent="0.2">
      <c r="A1" s="948" t="s">
        <v>808</v>
      </c>
      <c r="B1" s="948"/>
      <c r="C1" s="948"/>
      <c r="D1" s="948"/>
      <c r="E1" s="948"/>
      <c r="F1" s="948"/>
      <c r="G1" s="948"/>
    </row>
    <row r="2" spans="1:7" s="27" customFormat="1" ht="20.100000000000001" customHeight="1" x14ac:dyDescent="0.2">
      <c r="A2" s="951" t="s">
        <v>1313</v>
      </c>
      <c r="B2" s="951"/>
      <c r="C2" s="951"/>
      <c r="D2" s="951"/>
      <c r="E2" s="951"/>
      <c r="F2" s="951"/>
      <c r="G2" s="951"/>
    </row>
    <row r="3" spans="1:7" ht="37.5" customHeight="1" x14ac:dyDescent="0.2">
      <c r="A3" s="935" t="s">
        <v>809</v>
      </c>
      <c r="B3" s="935"/>
      <c r="C3" s="935"/>
      <c r="D3" s="935"/>
      <c r="E3" s="935"/>
      <c r="F3" s="935"/>
      <c r="G3" s="935"/>
    </row>
    <row r="4" spans="1:7" ht="20.100000000000001" customHeight="1" x14ac:dyDescent="0.2">
      <c r="A4" s="936" t="s">
        <v>1314</v>
      </c>
      <c r="B4" s="936"/>
      <c r="C4" s="936"/>
      <c r="D4" s="936"/>
      <c r="E4" s="936"/>
      <c r="F4" s="936"/>
      <c r="G4" s="936"/>
    </row>
    <row r="5" spans="1:7" ht="20.100000000000001" customHeight="1" x14ac:dyDescent="0.2">
      <c r="A5" s="10" t="s">
        <v>549</v>
      </c>
      <c r="B5" s="10"/>
      <c r="C5" s="13"/>
      <c r="D5" s="13"/>
      <c r="E5" s="13"/>
      <c r="F5" s="13"/>
      <c r="G5" s="24" t="s">
        <v>550</v>
      </c>
    </row>
    <row r="6" spans="1:7" ht="14.25" customHeight="1" thickBot="1" x14ac:dyDescent="0.25">
      <c r="A6" s="1261" t="s">
        <v>1024</v>
      </c>
      <c r="B6" s="1261"/>
      <c r="C6" s="1279" t="s">
        <v>608</v>
      </c>
      <c r="D6" s="1279" t="s">
        <v>609</v>
      </c>
      <c r="E6" s="1279" t="s">
        <v>372</v>
      </c>
      <c r="F6" s="1258" t="s">
        <v>1307</v>
      </c>
      <c r="G6" s="1258"/>
    </row>
    <row r="7" spans="1:7" s="177" customFormat="1" ht="14.25" customHeight="1" thickBot="1" x14ac:dyDescent="0.25">
      <c r="A7" s="1262"/>
      <c r="B7" s="1262"/>
      <c r="C7" s="1280"/>
      <c r="D7" s="1280"/>
      <c r="E7" s="1280"/>
      <c r="F7" s="1259"/>
      <c r="G7" s="1259"/>
    </row>
    <row r="8" spans="1:7" s="177" customFormat="1" ht="14.25" customHeight="1" x14ac:dyDescent="0.2">
      <c r="A8" s="1263"/>
      <c r="B8" s="1263"/>
      <c r="C8" s="1281"/>
      <c r="D8" s="1281"/>
      <c r="E8" s="1281"/>
      <c r="F8" s="1260"/>
      <c r="G8" s="1260"/>
    </row>
    <row r="9" spans="1:7" ht="16.5" customHeight="1" thickBot="1" x14ac:dyDescent="0.25">
      <c r="A9" s="943" t="s">
        <v>316</v>
      </c>
      <c r="B9" s="376" t="s">
        <v>50</v>
      </c>
      <c r="C9" s="300">
        <v>5369</v>
      </c>
      <c r="D9" s="300">
        <v>17208</v>
      </c>
      <c r="E9" s="391">
        <f t="shared" ref="E9:E14" si="0">SUM(C9+D9)</f>
        <v>22577</v>
      </c>
      <c r="F9" s="410" t="s">
        <v>51</v>
      </c>
      <c r="G9" s="1266" t="s">
        <v>503</v>
      </c>
    </row>
    <row r="10" spans="1:7" ht="16.5" customHeight="1" thickBot="1" x14ac:dyDescent="0.25">
      <c r="A10" s="937"/>
      <c r="B10" s="364" t="s">
        <v>1098</v>
      </c>
      <c r="C10" s="275">
        <v>12</v>
      </c>
      <c r="D10" s="275">
        <v>77</v>
      </c>
      <c r="E10" s="385">
        <f t="shared" si="0"/>
        <v>89</v>
      </c>
      <c r="F10" s="420" t="s">
        <v>58</v>
      </c>
      <c r="G10" s="1267"/>
    </row>
    <row r="11" spans="1:7" ht="16.5" customHeight="1" thickBot="1" x14ac:dyDescent="0.25">
      <c r="A11" s="937"/>
      <c r="B11" s="359" t="s">
        <v>52</v>
      </c>
      <c r="C11" s="277">
        <v>85</v>
      </c>
      <c r="D11" s="277">
        <v>165</v>
      </c>
      <c r="E11" s="384">
        <f t="shared" si="0"/>
        <v>250</v>
      </c>
      <c r="F11" s="409" t="s">
        <v>53</v>
      </c>
      <c r="G11" s="1267"/>
    </row>
    <row r="12" spans="1:7" ht="16.5" customHeight="1" thickBot="1" x14ac:dyDescent="0.25">
      <c r="A12" s="937"/>
      <c r="B12" s="364" t="s">
        <v>73</v>
      </c>
      <c r="C12" s="275">
        <v>23</v>
      </c>
      <c r="D12" s="275">
        <v>61</v>
      </c>
      <c r="E12" s="385">
        <f t="shared" si="0"/>
        <v>84</v>
      </c>
      <c r="F12" s="420" t="s">
        <v>74</v>
      </c>
      <c r="G12" s="1267"/>
    </row>
    <row r="13" spans="1:7" ht="16.5" customHeight="1" thickBot="1" x14ac:dyDescent="0.25">
      <c r="A13" s="937"/>
      <c r="B13" s="359" t="s">
        <v>54</v>
      </c>
      <c r="C13" s="277">
        <v>115</v>
      </c>
      <c r="D13" s="277">
        <v>513</v>
      </c>
      <c r="E13" s="384">
        <f t="shared" si="0"/>
        <v>628</v>
      </c>
      <c r="F13" s="409" t="s">
        <v>55</v>
      </c>
      <c r="G13" s="1267"/>
    </row>
    <row r="14" spans="1:7" ht="16.5" customHeight="1" thickBot="1" x14ac:dyDescent="0.25">
      <c r="A14" s="937"/>
      <c r="B14" s="370" t="s">
        <v>56</v>
      </c>
      <c r="C14" s="302">
        <v>53</v>
      </c>
      <c r="D14" s="302">
        <v>125</v>
      </c>
      <c r="E14" s="386">
        <f t="shared" si="0"/>
        <v>178</v>
      </c>
      <c r="F14" s="421" t="s">
        <v>57</v>
      </c>
      <c r="G14" s="1267"/>
    </row>
    <row r="15" spans="1:7" ht="16.5" customHeight="1" x14ac:dyDescent="0.2">
      <c r="A15" s="1265"/>
      <c r="B15" s="617" t="s">
        <v>7</v>
      </c>
      <c r="C15" s="618">
        <f>SUM(C9:C14)</f>
        <v>5657</v>
      </c>
      <c r="D15" s="618">
        <f t="shared" ref="D15:E15" si="1">SUM(D9:D14)</f>
        <v>18149</v>
      </c>
      <c r="E15" s="618">
        <f t="shared" si="1"/>
        <v>23806</v>
      </c>
      <c r="F15" s="619" t="s">
        <v>8</v>
      </c>
      <c r="G15" s="1268"/>
    </row>
    <row r="16" spans="1:7" ht="16.5" customHeight="1" thickBot="1" x14ac:dyDescent="0.25">
      <c r="A16" s="1272" t="s">
        <v>317</v>
      </c>
      <c r="B16" s="620" t="s">
        <v>75</v>
      </c>
      <c r="C16" s="600">
        <v>80</v>
      </c>
      <c r="D16" s="600">
        <v>145</v>
      </c>
      <c r="E16" s="278">
        <f>SUM(C16:D16)</f>
        <v>225</v>
      </c>
      <c r="F16" s="621" t="s">
        <v>76</v>
      </c>
      <c r="G16" s="1269" t="s">
        <v>612</v>
      </c>
    </row>
    <row r="17" spans="1:7" ht="16.5" customHeight="1" thickBot="1" x14ac:dyDescent="0.25">
      <c r="A17" s="1273"/>
      <c r="B17" s="359" t="s">
        <v>59</v>
      </c>
      <c r="C17" s="277">
        <v>409</v>
      </c>
      <c r="D17" s="277">
        <v>793</v>
      </c>
      <c r="E17" s="310">
        <f t="shared" ref="E17:E28" si="2">SUM(C17:D17)</f>
        <v>1202</v>
      </c>
      <c r="F17" s="409" t="s">
        <v>60</v>
      </c>
      <c r="G17" s="1270"/>
    </row>
    <row r="18" spans="1:7" ht="16.5" customHeight="1" thickBot="1" x14ac:dyDescent="0.25">
      <c r="A18" s="1273"/>
      <c r="B18" s="364" t="s">
        <v>61</v>
      </c>
      <c r="C18" s="275">
        <v>364</v>
      </c>
      <c r="D18" s="275">
        <v>577</v>
      </c>
      <c r="E18" s="276">
        <f t="shared" si="2"/>
        <v>941</v>
      </c>
      <c r="F18" s="420" t="s">
        <v>62</v>
      </c>
      <c r="G18" s="1270"/>
    </row>
    <row r="19" spans="1:7" ht="16.5" customHeight="1" thickBot="1" x14ac:dyDescent="0.25">
      <c r="A19" s="1273"/>
      <c r="B19" s="359" t="s">
        <v>63</v>
      </c>
      <c r="C19" s="277">
        <v>413</v>
      </c>
      <c r="D19" s="277">
        <v>615</v>
      </c>
      <c r="E19" s="310">
        <f t="shared" si="2"/>
        <v>1028</v>
      </c>
      <c r="F19" s="409" t="s">
        <v>64</v>
      </c>
      <c r="G19" s="1270"/>
    </row>
    <row r="20" spans="1:7" ht="16.5" customHeight="1" thickBot="1" x14ac:dyDescent="0.25">
      <c r="A20" s="1273"/>
      <c r="B20" s="364" t="s">
        <v>81</v>
      </c>
      <c r="C20" s="275">
        <v>727</v>
      </c>
      <c r="D20" s="275">
        <v>676</v>
      </c>
      <c r="E20" s="276">
        <f t="shared" si="2"/>
        <v>1403</v>
      </c>
      <c r="F20" s="420" t="s">
        <v>82</v>
      </c>
      <c r="G20" s="1270"/>
    </row>
    <row r="21" spans="1:7" ht="16.5" customHeight="1" thickBot="1" x14ac:dyDescent="0.25">
      <c r="A21" s="1273"/>
      <c r="B21" s="359" t="s">
        <v>77</v>
      </c>
      <c r="C21" s="277">
        <v>294</v>
      </c>
      <c r="D21" s="277">
        <v>447</v>
      </c>
      <c r="E21" s="310">
        <f t="shared" si="2"/>
        <v>741</v>
      </c>
      <c r="F21" s="409" t="s">
        <v>78</v>
      </c>
      <c r="G21" s="1270"/>
    </row>
    <row r="22" spans="1:7" ht="16.5" customHeight="1" thickBot="1" x14ac:dyDescent="0.25">
      <c r="A22" s="1273"/>
      <c r="B22" s="364" t="s">
        <v>79</v>
      </c>
      <c r="C22" s="275">
        <v>40</v>
      </c>
      <c r="D22" s="275">
        <v>55</v>
      </c>
      <c r="E22" s="276">
        <f t="shared" si="2"/>
        <v>95</v>
      </c>
      <c r="F22" s="420" t="s">
        <v>80</v>
      </c>
      <c r="G22" s="1270"/>
    </row>
    <row r="23" spans="1:7" ht="16.5" customHeight="1" thickBot="1" x14ac:dyDescent="0.25">
      <c r="A23" s="1273"/>
      <c r="B23" s="359" t="s">
        <v>83</v>
      </c>
      <c r="C23" s="277">
        <v>343</v>
      </c>
      <c r="D23" s="277">
        <v>533</v>
      </c>
      <c r="E23" s="310">
        <f t="shared" si="2"/>
        <v>876</v>
      </c>
      <c r="F23" s="409" t="s">
        <v>84</v>
      </c>
      <c r="G23" s="1270"/>
    </row>
    <row r="24" spans="1:7" ht="16.5" customHeight="1" thickBot="1" x14ac:dyDescent="0.25">
      <c r="A24" s="1273"/>
      <c r="B24" s="364" t="s">
        <v>310</v>
      </c>
      <c r="C24" s="275">
        <v>66</v>
      </c>
      <c r="D24" s="275">
        <v>134</v>
      </c>
      <c r="E24" s="276">
        <f t="shared" si="2"/>
        <v>200</v>
      </c>
      <c r="F24" s="420" t="s">
        <v>65</v>
      </c>
      <c r="G24" s="1270"/>
    </row>
    <row r="25" spans="1:7" ht="16.5" customHeight="1" thickBot="1" x14ac:dyDescent="0.25">
      <c r="A25" s="1273"/>
      <c r="B25" s="359" t="s">
        <v>311</v>
      </c>
      <c r="C25" s="277">
        <v>76</v>
      </c>
      <c r="D25" s="277">
        <v>75</v>
      </c>
      <c r="E25" s="310">
        <f t="shared" si="2"/>
        <v>151</v>
      </c>
      <c r="F25" s="409" t="s">
        <v>312</v>
      </c>
      <c r="G25" s="1270"/>
    </row>
    <row r="26" spans="1:7" ht="16.5" customHeight="1" thickBot="1" x14ac:dyDescent="0.25">
      <c r="A26" s="1273"/>
      <c r="B26" s="364" t="s">
        <v>86</v>
      </c>
      <c r="C26" s="275">
        <v>41</v>
      </c>
      <c r="D26" s="275">
        <v>75</v>
      </c>
      <c r="E26" s="276">
        <f t="shared" si="2"/>
        <v>116</v>
      </c>
      <c r="F26" s="420" t="s">
        <v>87</v>
      </c>
      <c r="G26" s="1270"/>
    </row>
    <row r="27" spans="1:7" ht="16.5" customHeight="1" thickBot="1" x14ac:dyDescent="0.25">
      <c r="A27" s="1273"/>
      <c r="B27" s="359" t="s">
        <v>85</v>
      </c>
      <c r="C27" s="277">
        <v>43</v>
      </c>
      <c r="D27" s="277">
        <v>28</v>
      </c>
      <c r="E27" s="310">
        <f t="shared" si="2"/>
        <v>71</v>
      </c>
      <c r="F27" s="409" t="s">
        <v>313</v>
      </c>
      <c r="G27" s="1270"/>
    </row>
    <row r="28" spans="1:7" ht="16.5" customHeight="1" thickBot="1" x14ac:dyDescent="0.25">
      <c r="A28" s="1273"/>
      <c r="B28" s="370" t="s">
        <v>1076</v>
      </c>
      <c r="C28" s="302">
        <v>85</v>
      </c>
      <c r="D28" s="302">
        <v>147</v>
      </c>
      <c r="E28" s="325">
        <f t="shared" si="2"/>
        <v>232</v>
      </c>
      <c r="F28" s="421" t="s">
        <v>610</v>
      </c>
      <c r="G28" s="1270"/>
    </row>
    <row r="29" spans="1:7" ht="16.5" customHeight="1" x14ac:dyDescent="0.2">
      <c r="A29" s="1274"/>
      <c r="B29" s="427" t="s">
        <v>7</v>
      </c>
      <c r="C29" s="329">
        <f>SUM(C16:C28)</f>
        <v>2981</v>
      </c>
      <c r="D29" s="329">
        <f t="shared" ref="D29:E29" si="3">SUM(D16:D28)</f>
        <v>4300</v>
      </c>
      <c r="E29" s="329">
        <f t="shared" si="3"/>
        <v>7281</v>
      </c>
      <c r="F29" s="423" t="s">
        <v>8</v>
      </c>
      <c r="G29" s="1271"/>
    </row>
    <row r="30" spans="1:7" ht="16.5" customHeight="1" thickBot="1" x14ac:dyDescent="0.25">
      <c r="A30" s="1275" t="s">
        <v>318</v>
      </c>
      <c r="B30" s="426" t="s">
        <v>204</v>
      </c>
      <c r="C30" s="335">
        <v>33</v>
      </c>
      <c r="D30" s="335">
        <v>72</v>
      </c>
      <c r="E30" s="336">
        <f>SUM(C30:D30)</f>
        <v>105</v>
      </c>
      <c r="F30" s="422" t="s">
        <v>203</v>
      </c>
      <c r="G30" s="1266" t="s">
        <v>611</v>
      </c>
    </row>
    <row r="31" spans="1:7" ht="16.5" customHeight="1" thickBot="1" x14ac:dyDescent="0.25">
      <c r="A31" s="1276"/>
      <c r="B31" s="359" t="s">
        <v>202</v>
      </c>
      <c r="C31" s="277">
        <v>20</v>
      </c>
      <c r="D31" s="277">
        <v>22</v>
      </c>
      <c r="E31" s="310">
        <f t="shared" ref="E31:E36" si="4">SUM(C31:D31)</f>
        <v>42</v>
      </c>
      <c r="F31" s="409" t="s">
        <v>201</v>
      </c>
      <c r="G31" s="1267"/>
    </row>
    <row r="32" spans="1:7" ht="16.5" customHeight="1" thickBot="1" x14ac:dyDescent="0.25">
      <c r="A32" s="1276"/>
      <c r="B32" s="364" t="s">
        <v>267</v>
      </c>
      <c r="C32" s="275">
        <v>26</v>
      </c>
      <c r="D32" s="275">
        <v>49</v>
      </c>
      <c r="E32" s="276">
        <f t="shared" si="4"/>
        <v>75</v>
      </c>
      <c r="F32" s="420" t="s">
        <v>266</v>
      </c>
      <c r="G32" s="1267"/>
    </row>
    <row r="33" spans="1:8" ht="16.5" customHeight="1" thickBot="1" x14ac:dyDescent="0.25">
      <c r="A33" s="1276"/>
      <c r="B33" s="359" t="s">
        <v>198</v>
      </c>
      <c r="C33" s="277">
        <v>198</v>
      </c>
      <c r="D33" s="277">
        <v>303</v>
      </c>
      <c r="E33" s="310">
        <f t="shared" si="4"/>
        <v>501</v>
      </c>
      <c r="F33" s="409" t="s">
        <v>197</v>
      </c>
      <c r="G33" s="1267"/>
    </row>
    <row r="34" spans="1:8" ht="16.5" customHeight="1" thickBot="1" x14ac:dyDescent="0.25">
      <c r="A34" s="1276"/>
      <c r="B34" s="364" t="s">
        <v>196</v>
      </c>
      <c r="C34" s="275">
        <v>207</v>
      </c>
      <c r="D34" s="275">
        <v>451</v>
      </c>
      <c r="E34" s="276">
        <f t="shared" si="4"/>
        <v>658</v>
      </c>
      <c r="F34" s="420" t="s">
        <v>195</v>
      </c>
      <c r="G34" s="1267"/>
    </row>
    <row r="35" spans="1:8" ht="16.5" customHeight="1" thickBot="1" x14ac:dyDescent="0.25">
      <c r="A35" s="1276"/>
      <c r="B35" s="359" t="s">
        <v>314</v>
      </c>
      <c r="C35" s="277">
        <v>267</v>
      </c>
      <c r="D35" s="277">
        <v>380</v>
      </c>
      <c r="E35" s="310">
        <f t="shared" si="4"/>
        <v>647</v>
      </c>
      <c r="F35" s="409" t="s">
        <v>194</v>
      </c>
      <c r="G35" s="1267"/>
    </row>
    <row r="36" spans="1:8" ht="16.5" customHeight="1" thickBot="1" x14ac:dyDescent="0.25">
      <c r="A36" s="1276"/>
      <c r="B36" s="370" t="s">
        <v>193</v>
      </c>
      <c r="C36" s="302">
        <v>636</v>
      </c>
      <c r="D36" s="302">
        <v>504</v>
      </c>
      <c r="E36" s="325">
        <f t="shared" si="4"/>
        <v>1140</v>
      </c>
      <c r="F36" s="421" t="s">
        <v>192</v>
      </c>
      <c r="G36" s="1267"/>
    </row>
    <row r="37" spans="1:8" ht="16.5" customHeight="1" x14ac:dyDescent="0.2">
      <c r="A37" s="1277"/>
      <c r="B37" s="824" t="s">
        <v>7</v>
      </c>
      <c r="C37" s="329">
        <f>SUM(C30:C36)</f>
        <v>1387</v>
      </c>
      <c r="D37" s="329">
        <f t="shared" ref="D37:E37" si="5">SUM(D30:D36)</f>
        <v>1781</v>
      </c>
      <c r="E37" s="329">
        <f t="shared" si="5"/>
        <v>3168</v>
      </c>
      <c r="F37" s="423" t="s">
        <v>8</v>
      </c>
      <c r="G37" s="1268"/>
    </row>
    <row r="38" spans="1:8" ht="24.75" customHeight="1" x14ac:dyDescent="0.2">
      <c r="A38" s="1212" t="s">
        <v>26</v>
      </c>
      <c r="B38" s="1217"/>
      <c r="C38" s="425">
        <f>C15+C29+C37</f>
        <v>10025</v>
      </c>
      <c r="D38" s="425">
        <f>D15+D29+D37</f>
        <v>24230</v>
      </c>
      <c r="E38" s="425">
        <f>E15+E29+E37</f>
        <v>34255</v>
      </c>
      <c r="F38" s="1218" t="s">
        <v>14</v>
      </c>
      <c r="G38" s="1219"/>
      <c r="H38" s="843"/>
    </row>
    <row r="39" spans="1:8" ht="42.75" customHeight="1" x14ac:dyDescent="0.2">
      <c r="A39" s="1278" t="s">
        <v>1371</v>
      </c>
      <c r="B39" s="1278"/>
      <c r="C39" s="194"/>
      <c r="D39" s="1264" t="s">
        <v>1372</v>
      </c>
      <c r="E39" s="1264"/>
      <c r="F39" s="1264"/>
      <c r="G39" s="1264"/>
    </row>
    <row r="40" spans="1:8" x14ac:dyDescent="0.2">
      <c r="C40" s="235"/>
      <c r="D40" s="235"/>
      <c r="E40" s="235"/>
      <c r="F40" s="235"/>
    </row>
    <row r="41" spans="1:8" x14ac:dyDescent="0.2">
      <c r="C41" s="235"/>
      <c r="D41" s="235"/>
    </row>
    <row r="42" spans="1:8" x14ac:dyDescent="0.2">
      <c r="C42" s="235"/>
      <c r="D42" s="235"/>
      <c r="E42" s="235"/>
      <c r="F42" s="235"/>
    </row>
    <row r="43" spans="1:8" x14ac:dyDescent="0.2">
      <c r="C43" s="235"/>
      <c r="D43" s="235"/>
      <c r="E43" s="235"/>
      <c r="F43" s="235"/>
    </row>
  </sheetData>
  <mergeCells count="19">
    <mergeCell ref="A1:G1"/>
    <mergeCell ref="E6:E8"/>
    <mergeCell ref="C6:C8"/>
    <mergeCell ref="D6:D8"/>
    <mergeCell ref="A4:G4"/>
    <mergeCell ref="A2:G2"/>
    <mergeCell ref="A3:G3"/>
    <mergeCell ref="A38:B38"/>
    <mergeCell ref="F38:G38"/>
    <mergeCell ref="F6:G8"/>
    <mergeCell ref="A6:B8"/>
    <mergeCell ref="D39:G39"/>
    <mergeCell ref="A9:A15"/>
    <mergeCell ref="G9:G15"/>
    <mergeCell ref="G16:G29"/>
    <mergeCell ref="A16:A29"/>
    <mergeCell ref="A30:A37"/>
    <mergeCell ref="G30:G37"/>
    <mergeCell ref="A39:B39"/>
  </mergeCells>
  <phoneticPr fontId="19" type="noConversion"/>
  <printOptions horizontalCentered="1" verticalCentered="1"/>
  <pageMargins left="0" right="0" top="0" bottom="0" header="0" footer="0"/>
  <pageSetup paperSize="9" scale="8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78"/>
  <sheetViews>
    <sheetView showGridLines="0" rightToLeft="1" view="pageBreakPreview" zoomScaleNormal="100" zoomScaleSheetLayoutView="100" workbookViewId="0">
      <selection activeCell="G49" sqref="G49"/>
    </sheetView>
  </sheetViews>
  <sheetFormatPr defaultColWidth="9.140625" defaultRowHeight="12.75" x14ac:dyDescent="0.2"/>
  <cols>
    <col min="1" max="1" width="11.140625" style="65" customWidth="1"/>
    <col min="2" max="2" width="27.28515625" style="65" customWidth="1"/>
    <col min="3" max="11" width="7.85546875" style="65" customWidth="1"/>
    <col min="12" max="12" width="32.28515625" style="65" customWidth="1"/>
    <col min="13" max="13" width="11.28515625" style="65" customWidth="1"/>
    <col min="14" max="16384" width="9.140625" style="50"/>
  </cols>
  <sheetData>
    <row r="1" spans="1:13" s="54" customFormat="1" ht="20.25" x14ac:dyDescent="0.2">
      <c r="A1" s="948" t="s">
        <v>811</v>
      </c>
      <c r="B1" s="948"/>
      <c r="C1" s="948"/>
      <c r="D1" s="948"/>
      <c r="E1" s="948"/>
      <c r="F1" s="948"/>
      <c r="G1" s="948"/>
      <c r="H1" s="948"/>
      <c r="I1" s="948"/>
      <c r="J1" s="948"/>
      <c r="K1" s="948"/>
      <c r="L1" s="948"/>
      <c r="M1" s="948"/>
    </row>
    <row r="2" spans="1:13" s="55" customFormat="1" ht="20.25" x14ac:dyDescent="0.2">
      <c r="A2" s="951" t="s">
        <v>1313</v>
      </c>
      <c r="B2" s="951"/>
      <c r="C2" s="951"/>
      <c r="D2" s="951"/>
      <c r="E2" s="951"/>
      <c r="F2" s="951"/>
      <c r="G2" s="951"/>
      <c r="H2" s="951"/>
      <c r="I2" s="951"/>
      <c r="J2" s="951"/>
      <c r="K2" s="951"/>
      <c r="L2" s="951"/>
      <c r="M2" s="951"/>
    </row>
    <row r="3" spans="1:13" ht="30.75" customHeight="1" x14ac:dyDescent="0.2">
      <c r="A3" s="935" t="s">
        <v>812</v>
      </c>
      <c r="B3" s="935"/>
      <c r="C3" s="935"/>
      <c r="D3" s="935"/>
      <c r="E3" s="935"/>
      <c r="F3" s="935"/>
      <c r="G3" s="935"/>
      <c r="H3" s="935"/>
      <c r="I3" s="935"/>
      <c r="J3" s="935"/>
      <c r="K3" s="935"/>
      <c r="L3" s="935"/>
      <c r="M3" s="935"/>
    </row>
    <row r="4" spans="1:13" ht="15.75" x14ac:dyDescent="0.2">
      <c r="A4" s="936" t="s">
        <v>1310</v>
      </c>
      <c r="B4" s="936"/>
      <c r="C4" s="936"/>
      <c r="D4" s="936"/>
      <c r="E4" s="936"/>
      <c r="F4" s="936"/>
      <c r="G4" s="936"/>
      <c r="H4" s="936"/>
      <c r="I4" s="936"/>
      <c r="J4" s="936"/>
      <c r="K4" s="936"/>
      <c r="L4" s="936"/>
      <c r="M4" s="936"/>
    </row>
    <row r="5" spans="1:13" ht="20.100000000000001" customHeight="1" x14ac:dyDescent="0.2">
      <c r="A5" s="10" t="s">
        <v>551</v>
      </c>
      <c r="B5" s="10"/>
      <c r="C5" s="13"/>
      <c r="D5" s="13"/>
      <c r="E5" s="13"/>
      <c r="F5" s="13"/>
      <c r="G5" s="13"/>
      <c r="H5" s="13"/>
      <c r="I5" s="13"/>
      <c r="J5" s="13"/>
      <c r="K5" s="13"/>
      <c r="L5" s="13"/>
      <c r="M5" s="24" t="s">
        <v>552</v>
      </c>
    </row>
    <row r="6" spans="1:13" s="136" customFormat="1" ht="24" customHeight="1" thickBot="1" x14ac:dyDescent="0.25">
      <c r="A6" s="1261" t="s">
        <v>1031</v>
      </c>
      <c r="B6" s="1261"/>
      <c r="C6" s="945" t="s">
        <v>988</v>
      </c>
      <c r="D6" s="945"/>
      <c r="E6" s="945"/>
      <c r="F6" s="945" t="s">
        <v>987</v>
      </c>
      <c r="G6" s="945"/>
      <c r="H6" s="945"/>
      <c r="I6" s="1287" t="s">
        <v>372</v>
      </c>
      <c r="J6" s="1287"/>
      <c r="K6" s="1212"/>
      <c r="L6" s="1258" t="s">
        <v>1027</v>
      </c>
      <c r="M6" s="1258"/>
    </row>
    <row r="7" spans="1:13" s="136" customFormat="1" ht="17.25" customHeight="1" thickBot="1" x14ac:dyDescent="0.25">
      <c r="A7" s="1262"/>
      <c r="B7" s="1262"/>
      <c r="C7" s="379" t="s">
        <v>9</v>
      </c>
      <c r="D7" s="379" t="s">
        <v>515</v>
      </c>
      <c r="E7" s="379" t="s">
        <v>7</v>
      </c>
      <c r="F7" s="379" t="s">
        <v>9</v>
      </c>
      <c r="G7" s="379" t="s">
        <v>515</v>
      </c>
      <c r="H7" s="379" t="s">
        <v>7</v>
      </c>
      <c r="I7" s="379" t="s">
        <v>9</v>
      </c>
      <c r="J7" s="379" t="s">
        <v>515</v>
      </c>
      <c r="K7" s="379" t="s">
        <v>7</v>
      </c>
      <c r="L7" s="1259"/>
      <c r="M7" s="1259"/>
    </row>
    <row r="8" spans="1:13" s="136" customFormat="1" ht="12" customHeight="1" x14ac:dyDescent="0.2">
      <c r="A8" s="1263"/>
      <c r="B8" s="1263"/>
      <c r="C8" s="380" t="s">
        <v>516</v>
      </c>
      <c r="D8" s="380" t="s">
        <v>517</v>
      </c>
      <c r="E8" s="380" t="s">
        <v>8</v>
      </c>
      <c r="F8" s="380" t="s">
        <v>516</v>
      </c>
      <c r="G8" s="380" t="s">
        <v>517</v>
      </c>
      <c r="H8" s="380" t="s">
        <v>8</v>
      </c>
      <c r="I8" s="380" t="s">
        <v>516</v>
      </c>
      <c r="J8" s="380" t="s">
        <v>517</v>
      </c>
      <c r="K8" s="380" t="s">
        <v>8</v>
      </c>
      <c r="L8" s="1260"/>
      <c r="M8" s="1260"/>
    </row>
    <row r="9" spans="1:13" s="136" customFormat="1" ht="15" x14ac:dyDescent="0.2">
      <c r="A9" s="1288" t="s">
        <v>1025</v>
      </c>
      <c r="B9" s="1289"/>
      <c r="C9" s="594"/>
      <c r="D9" s="594"/>
      <c r="E9" s="594"/>
      <c r="F9" s="594"/>
      <c r="G9" s="594"/>
      <c r="H9" s="594"/>
      <c r="I9" s="594"/>
      <c r="J9" s="594"/>
      <c r="K9" s="594"/>
      <c r="L9" s="1290" t="s">
        <v>1026</v>
      </c>
      <c r="M9" s="1291"/>
    </row>
    <row r="10" spans="1:13" s="136" customFormat="1" ht="13.5" thickBot="1" x14ac:dyDescent="0.25">
      <c r="A10" s="591"/>
      <c r="B10" s="700" t="s">
        <v>410</v>
      </c>
      <c r="C10" s="403">
        <v>235</v>
      </c>
      <c r="D10" s="403">
        <v>419</v>
      </c>
      <c r="E10" s="701">
        <f>C10+D10</f>
        <v>654</v>
      </c>
      <c r="F10" s="403">
        <v>25</v>
      </c>
      <c r="G10" s="403">
        <v>27</v>
      </c>
      <c r="H10" s="701">
        <f>F10+G10</f>
        <v>52</v>
      </c>
      <c r="I10" s="701">
        <f>SUM(C10+F10)</f>
        <v>260</v>
      </c>
      <c r="J10" s="701">
        <f>SUM(D10+G10)</f>
        <v>446</v>
      </c>
      <c r="K10" s="701">
        <f>SUM(I10:J10)</f>
        <v>706</v>
      </c>
      <c r="L10" s="592" t="s">
        <v>411</v>
      </c>
      <c r="M10" s="593"/>
    </row>
    <row r="11" spans="1:13" s="136" customFormat="1" x14ac:dyDescent="0.2">
      <c r="A11" s="702"/>
      <c r="B11" s="703" t="s">
        <v>1097</v>
      </c>
      <c r="C11" s="704">
        <v>0</v>
      </c>
      <c r="D11" s="704">
        <v>0</v>
      </c>
      <c r="E11" s="705">
        <f>SUM(C11:D11)</f>
        <v>0</v>
      </c>
      <c r="F11" s="704">
        <v>0</v>
      </c>
      <c r="G11" s="704">
        <v>0</v>
      </c>
      <c r="H11" s="705">
        <f>SUM(F11:G11)</f>
        <v>0</v>
      </c>
      <c r="I11" s="705">
        <f t="shared" ref="I11:J11" si="0">SUM(C11+F11)</f>
        <v>0</v>
      </c>
      <c r="J11" s="705">
        <f t="shared" si="0"/>
        <v>0</v>
      </c>
      <c r="K11" s="705">
        <f t="shared" ref="K11" si="1">SUM(I11:J11)</f>
        <v>0</v>
      </c>
      <c r="L11" s="598" t="s">
        <v>1032</v>
      </c>
      <c r="M11" s="599"/>
    </row>
    <row r="12" spans="1:13" s="136" customFormat="1" ht="13.5" thickBot="1" x14ac:dyDescent="0.25">
      <c r="A12" s="591"/>
      <c r="B12" s="700" t="s">
        <v>1352</v>
      </c>
      <c r="C12" s="403">
        <v>27</v>
      </c>
      <c r="D12" s="403">
        <v>5</v>
      </c>
      <c r="E12" s="701">
        <f>C12+D12</f>
        <v>32</v>
      </c>
      <c r="F12" s="403">
        <v>24</v>
      </c>
      <c r="G12" s="403">
        <v>8</v>
      </c>
      <c r="H12" s="701">
        <f>F12+G12</f>
        <v>32</v>
      </c>
      <c r="I12" s="701">
        <f>SUM(C12+F12)</f>
        <v>51</v>
      </c>
      <c r="J12" s="701">
        <f>SUM(D12+G12)</f>
        <v>13</v>
      </c>
      <c r="K12" s="701">
        <f>SUM(I12:J12)</f>
        <v>64</v>
      </c>
      <c r="L12" s="592" t="s">
        <v>1323</v>
      </c>
      <c r="M12" s="593"/>
    </row>
    <row r="13" spans="1:13" s="136" customFormat="1" ht="22.5" x14ac:dyDescent="0.2">
      <c r="A13" s="702"/>
      <c r="B13" s="703" t="s">
        <v>1343</v>
      </c>
      <c r="C13" s="704">
        <v>102</v>
      </c>
      <c r="D13" s="704">
        <v>39</v>
      </c>
      <c r="E13" s="705">
        <f>SUM(C13:D13)</f>
        <v>141</v>
      </c>
      <c r="F13" s="704">
        <v>263</v>
      </c>
      <c r="G13" s="704">
        <v>338</v>
      </c>
      <c r="H13" s="705">
        <f>SUM(F13:G13)</f>
        <v>601</v>
      </c>
      <c r="I13" s="705">
        <f t="shared" ref="I13" si="2">SUM(C13+F13)</f>
        <v>365</v>
      </c>
      <c r="J13" s="705">
        <f t="shared" ref="J13" si="3">SUM(D13+G13)</f>
        <v>377</v>
      </c>
      <c r="K13" s="705">
        <f t="shared" ref="K13" si="4">SUM(I13:J13)</f>
        <v>742</v>
      </c>
      <c r="L13" s="598" t="s">
        <v>1325</v>
      </c>
      <c r="M13" s="599"/>
    </row>
    <row r="14" spans="1:13" s="136" customFormat="1" ht="15.75" thickBot="1" x14ac:dyDescent="0.25">
      <c r="A14" s="1285" t="s">
        <v>240</v>
      </c>
      <c r="B14" s="1286"/>
      <c r="C14" s="719"/>
      <c r="D14" s="719"/>
      <c r="E14" s="720"/>
      <c r="F14" s="719"/>
      <c r="G14" s="719"/>
      <c r="H14" s="720"/>
      <c r="I14" s="721"/>
      <c r="J14" s="721"/>
      <c r="K14" s="721"/>
      <c r="L14" s="1292" t="s">
        <v>926</v>
      </c>
      <c r="M14" s="1293"/>
    </row>
    <row r="15" spans="1:13" ht="13.5" thickBot="1" x14ac:dyDescent="0.25">
      <c r="A15" s="706"/>
      <c r="B15" s="707" t="s">
        <v>89</v>
      </c>
      <c r="C15" s="708">
        <v>6</v>
      </c>
      <c r="D15" s="708">
        <v>259</v>
      </c>
      <c r="E15" s="709">
        <f t="shared" ref="E15:E23" si="5">C15+D15</f>
        <v>265</v>
      </c>
      <c r="F15" s="708">
        <v>16</v>
      </c>
      <c r="G15" s="708">
        <v>68</v>
      </c>
      <c r="H15" s="709">
        <f t="shared" ref="H15:H23" si="6">F15+G15</f>
        <v>84</v>
      </c>
      <c r="I15" s="709">
        <f t="shared" ref="I15:J23" si="7">SUM(C15+F15)</f>
        <v>22</v>
      </c>
      <c r="J15" s="709">
        <f t="shared" si="7"/>
        <v>327</v>
      </c>
      <c r="K15" s="709">
        <f t="shared" ref="K15:K23" si="8">SUM(I15:J15)</f>
        <v>349</v>
      </c>
      <c r="L15" s="595" t="s">
        <v>90</v>
      </c>
      <c r="M15" s="596"/>
    </row>
    <row r="16" spans="1:13" ht="13.5" thickBot="1" x14ac:dyDescent="0.25">
      <c r="A16" s="710"/>
      <c r="B16" s="711" t="s">
        <v>1028</v>
      </c>
      <c r="C16" s="397">
        <v>117</v>
      </c>
      <c r="D16" s="397">
        <v>819</v>
      </c>
      <c r="E16" s="712">
        <f t="shared" si="5"/>
        <v>936</v>
      </c>
      <c r="F16" s="397">
        <v>48</v>
      </c>
      <c r="G16" s="397">
        <v>175</v>
      </c>
      <c r="H16" s="712">
        <f t="shared" si="6"/>
        <v>223</v>
      </c>
      <c r="I16" s="712">
        <f t="shared" si="7"/>
        <v>165</v>
      </c>
      <c r="J16" s="712">
        <f t="shared" si="7"/>
        <v>994</v>
      </c>
      <c r="K16" s="712">
        <f t="shared" si="8"/>
        <v>1159</v>
      </c>
      <c r="L16" s="428" t="s">
        <v>137</v>
      </c>
      <c r="M16" s="590"/>
    </row>
    <row r="17" spans="1:22" ht="13.5" thickBot="1" x14ac:dyDescent="0.25">
      <c r="A17" s="713"/>
      <c r="B17" s="707" t="s">
        <v>91</v>
      </c>
      <c r="C17" s="708">
        <v>5</v>
      </c>
      <c r="D17" s="708">
        <v>66</v>
      </c>
      <c r="E17" s="709">
        <f t="shared" si="5"/>
        <v>71</v>
      </c>
      <c r="F17" s="708">
        <v>11</v>
      </c>
      <c r="G17" s="708">
        <v>30</v>
      </c>
      <c r="H17" s="709">
        <f t="shared" si="6"/>
        <v>41</v>
      </c>
      <c r="I17" s="709">
        <f t="shared" si="7"/>
        <v>16</v>
      </c>
      <c r="J17" s="709">
        <f t="shared" si="7"/>
        <v>96</v>
      </c>
      <c r="K17" s="709">
        <f t="shared" si="8"/>
        <v>112</v>
      </c>
      <c r="L17" s="595" t="s">
        <v>153</v>
      </c>
      <c r="M17" s="597"/>
    </row>
    <row r="18" spans="1:22" ht="13.5" thickBot="1" x14ac:dyDescent="0.25">
      <c r="A18" s="710"/>
      <c r="B18" s="711" t="s">
        <v>92</v>
      </c>
      <c r="C18" s="397">
        <v>29</v>
      </c>
      <c r="D18" s="397">
        <v>128</v>
      </c>
      <c r="E18" s="712">
        <f t="shared" si="5"/>
        <v>157</v>
      </c>
      <c r="F18" s="397">
        <v>137</v>
      </c>
      <c r="G18" s="397">
        <v>69</v>
      </c>
      <c r="H18" s="712">
        <f t="shared" si="6"/>
        <v>206</v>
      </c>
      <c r="I18" s="712">
        <f t="shared" si="7"/>
        <v>166</v>
      </c>
      <c r="J18" s="712">
        <f t="shared" si="7"/>
        <v>197</v>
      </c>
      <c r="K18" s="712">
        <f t="shared" si="8"/>
        <v>363</v>
      </c>
      <c r="L18" s="428" t="s">
        <v>154</v>
      </c>
      <c r="M18" s="590"/>
    </row>
    <row r="19" spans="1:22" ht="13.5" thickBot="1" x14ac:dyDescent="0.25">
      <c r="A19" s="713"/>
      <c r="B19" s="707" t="s">
        <v>156</v>
      </c>
      <c r="C19" s="708">
        <v>127</v>
      </c>
      <c r="D19" s="708">
        <v>427</v>
      </c>
      <c r="E19" s="709">
        <f t="shared" si="5"/>
        <v>554</v>
      </c>
      <c r="F19" s="708">
        <v>75</v>
      </c>
      <c r="G19" s="708">
        <v>80</v>
      </c>
      <c r="H19" s="709">
        <f t="shared" si="6"/>
        <v>155</v>
      </c>
      <c r="I19" s="709">
        <f t="shared" si="7"/>
        <v>202</v>
      </c>
      <c r="J19" s="709">
        <f t="shared" si="7"/>
        <v>507</v>
      </c>
      <c r="K19" s="709">
        <f t="shared" si="8"/>
        <v>709</v>
      </c>
      <c r="L19" s="595" t="s">
        <v>155</v>
      </c>
      <c r="M19" s="597"/>
    </row>
    <row r="20" spans="1:22" ht="13.5" thickBot="1" x14ac:dyDescent="0.25">
      <c r="A20" s="710"/>
      <c r="B20" s="711" t="s">
        <v>138</v>
      </c>
      <c r="C20" s="397">
        <v>78</v>
      </c>
      <c r="D20" s="397">
        <v>192</v>
      </c>
      <c r="E20" s="712">
        <f t="shared" si="5"/>
        <v>270</v>
      </c>
      <c r="F20" s="397">
        <v>8</v>
      </c>
      <c r="G20" s="397">
        <v>29</v>
      </c>
      <c r="H20" s="712">
        <f t="shared" si="6"/>
        <v>37</v>
      </c>
      <c r="I20" s="712">
        <f t="shared" si="7"/>
        <v>86</v>
      </c>
      <c r="J20" s="712">
        <f t="shared" si="7"/>
        <v>221</v>
      </c>
      <c r="K20" s="712">
        <f t="shared" si="8"/>
        <v>307</v>
      </c>
      <c r="L20" s="428" t="s">
        <v>139</v>
      </c>
      <c r="M20" s="590"/>
      <c r="P20" s="837"/>
      <c r="Q20" s="837"/>
      <c r="R20" s="837"/>
      <c r="S20" s="837"/>
    </row>
    <row r="21" spans="1:22" ht="13.5" thickBot="1" x14ac:dyDescent="0.25">
      <c r="A21" s="713"/>
      <c r="B21" s="707" t="s">
        <v>1029</v>
      </c>
      <c r="C21" s="708">
        <v>0</v>
      </c>
      <c r="D21" s="708">
        <v>14</v>
      </c>
      <c r="E21" s="709">
        <f t="shared" si="5"/>
        <v>14</v>
      </c>
      <c r="F21" s="708">
        <v>0</v>
      </c>
      <c r="G21" s="708">
        <v>65</v>
      </c>
      <c r="H21" s="709">
        <f t="shared" si="6"/>
        <v>65</v>
      </c>
      <c r="I21" s="709">
        <f t="shared" si="7"/>
        <v>0</v>
      </c>
      <c r="J21" s="709">
        <f t="shared" si="7"/>
        <v>79</v>
      </c>
      <c r="K21" s="709">
        <f t="shared" si="8"/>
        <v>79</v>
      </c>
      <c r="L21" s="595" t="s">
        <v>670</v>
      </c>
      <c r="M21" s="597"/>
    </row>
    <row r="22" spans="1:22" ht="13.5" thickBot="1" x14ac:dyDescent="0.25">
      <c r="A22" s="710"/>
      <c r="B22" s="714" t="s">
        <v>321</v>
      </c>
      <c r="C22" s="399">
        <v>0</v>
      </c>
      <c r="D22" s="399">
        <v>4</v>
      </c>
      <c r="E22" s="715">
        <f t="shared" si="5"/>
        <v>4</v>
      </c>
      <c r="F22" s="399">
        <v>0</v>
      </c>
      <c r="G22" s="399">
        <v>27</v>
      </c>
      <c r="H22" s="715">
        <f t="shared" si="6"/>
        <v>27</v>
      </c>
      <c r="I22" s="715">
        <f t="shared" si="7"/>
        <v>0</v>
      </c>
      <c r="J22" s="715">
        <f t="shared" si="7"/>
        <v>31</v>
      </c>
      <c r="K22" s="715">
        <f t="shared" si="8"/>
        <v>31</v>
      </c>
      <c r="L22" s="606" t="s">
        <v>613</v>
      </c>
      <c r="M22" s="590"/>
    </row>
    <row r="23" spans="1:22" ht="26.25" thickBot="1" x14ac:dyDescent="0.25">
      <c r="A23" s="829"/>
      <c r="B23" s="716" t="s">
        <v>1131</v>
      </c>
      <c r="C23" s="717">
        <v>18</v>
      </c>
      <c r="D23" s="717">
        <v>0</v>
      </c>
      <c r="E23" s="718">
        <f t="shared" si="5"/>
        <v>18</v>
      </c>
      <c r="F23" s="717">
        <v>1</v>
      </c>
      <c r="G23" s="717">
        <v>0</v>
      </c>
      <c r="H23" s="718">
        <f t="shared" si="6"/>
        <v>1</v>
      </c>
      <c r="I23" s="718">
        <f t="shared" si="7"/>
        <v>19</v>
      </c>
      <c r="J23" s="718">
        <f t="shared" si="7"/>
        <v>0</v>
      </c>
      <c r="K23" s="718">
        <f t="shared" si="8"/>
        <v>19</v>
      </c>
      <c r="L23" s="622" t="s">
        <v>1130</v>
      </c>
      <c r="M23" s="833"/>
    </row>
    <row r="24" spans="1:22" s="136" customFormat="1" ht="13.5" thickBot="1" x14ac:dyDescent="0.25">
      <c r="A24" s="831"/>
      <c r="B24" s="828" t="s">
        <v>1328</v>
      </c>
      <c r="C24" s="399">
        <v>3</v>
      </c>
      <c r="D24" s="399">
        <v>13</v>
      </c>
      <c r="E24" s="715">
        <f t="shared" ref="E24:E28" si="9">C24+D24</f>
        <v>16</v>
      </c>
      <c r="F24" s="399">
        <v>12</v>
      </c>
      <c r="G24" s="399">
        <v>18</v>
      </c>
      <c r="H24" s="715">
        <f t="shared" ref="H24:H28" si="10">F24+G24</f>
        <v>30</v>
      </c>
      <c r="I24" s="715">
        <f t="shared" ref="I24:I28" si="11">SUM(C24+F24)</f>
        <v>15</v>
      </c>
      <c r="J24" s="715">
        <f t="shared" ref="J24:J28" si="12">SUM(D24+G24)</f>
        <v>31</v>
      </c>
      <c r="K24" s="715">
        <f t="shared" ref="K24:K28" si="13">SUM(I24:J24)</f>
        <v>46</v>
      </c>
      <c r="L24" s="832" t="s">
        <v>1329</v>
      </c>
      <c r="M24" s="834"/>
    </row>
    <row r="25" spans="1:22" ht="39" thickBot="1" x14ac:dyDescent="0.25">
      <c r="A25" s="829"/>
      <c r="B25" s="716" t="s">
        <v>1340</v>
      </c>
      <c r="C25" s="717">
        <v>7</v>
      </c>
      <c r="D25" s="717">
        <v>10</v>
      </c>
      <c r="E25" s="718">
        <f t="shared" si="9"/>
        <v>17</v>
      </c>
      <c r="F25" s="717">
        <v>2</v>
      </c>
      <c r="G25" s="717">
        <v>11</v>
      </c>
      <c r="H25" s="718">
        <f t="shared" si="10"/>
        <v>13</v>
      </c>
      <c r="I25" s="718">
        <f t="shared" si="11"/>
        <v>9</v>
      </c>
      <c r="J25" s="718">
        <f t="shared" si="12"/>
        <v>21</v>
      </c>
      <c r="K25" s="718">
        <f t="shared" si="13"/>
        <v>30</v>
      </c>
      <c r="L25" s="622" t="s">
        <v>1339</v>
      </c>
      <c r="M25" s="833"/>
    </row>
    <row r="26" spans="1:22" ht="39" thickBot="1" x14ac:dyDescent="0.25">
      <c r="A26" s="831"/>
      <c r="B26" s="828" t="s">
        <v>1342</v>
      </c>
      <c r="C26" s="399">
        <v>1</v>
      </c>
      <c r="D26" s="399">
        <v>2</v>
      </c>
      <c r="E26" s="715">
        <f t="shared" ref="E26" si="14">C26+D26</f>
        <v>3</v>
      </c>
      <c r="F26" s="399">
        <v>1</v>
      </c>
      <c r="G26" s="399">
        <v>9</v>
      </c>
      <c r="H26" s="715">
        <f t="shared" ref="H26" si="15">F26+G26</f>
        <v>10</v>
      </c>
      <c r="I26" s="715">
        <f t="shared" ref="I26" si="16">SUM(C26+F26)</f>
        <v>2</v>
      </c>
      <c r="J26" s="715">
        <f t="shared" ref="J26" si="17">SUM(D26+G26)</f>
        <v>11</v>
      </c>
      <c r="K26" s="715">
        <f t="shared" ref="K26" si="18">SUM(I26:J26)</f>
        <v>13</v>
      </c>
      <c r="L26" s="832" t="s">
        <v>1341</v>
      </c>
      <c r="M26" s="834"/>
    </row>
    <row r="27" spans="1:22" ht="23.25" thickBot="1" x14ac:dyDescent="0.25">
      <c r="A27" s="835"/>
      <c r="B27" s="716" t="s">
        <v>1344</v>
      </c>
      <c r="C27" s="717">
        <v>65</v>
      </c>
      <c r="D27" s="717">
        <v>100</v>
      </c>
      <c r="E27" s="718">
        <f t="shared" si="9"/>
        <v>165</v>
      </c>
      <c r="F27" s="717">
        <v>5</v>
      </c>
      <c r="G27" s="717">
        <v>5</v>
      </c>
      <c r="H27" s="718">
        <f t="shared" si="10"/>
        <v>10</v>
      </c>
      <c r="I27" s="718">
        <f t="shared" si="11"/>
        <v>70</v>
      </c>
      <c r="J27" s="718">
        <f t="shared" si="12"/>
        <v>105</v>
      </c>
      <c r="K27" s="718">
        <f t="shared" si="13"/>
        <v>175</v>
      </c>
      <c r="L27" s="622" t="s">
        <v>1345</v>
      </c>
      <c r="M27" s="836"/>
    </row>
    <row r="28" spans="1:22" ht="34.5" thickBot="1" x14ac:dyDescent="0.25">
      <c r="A28" s="831"/>
      <c r="B28" s="828" t="s">
        <v>1348</v>
      </c>
      <c r="C28" s="399">
        <v>0</v>
      </c>
      <c r="D28" s="399">
        <v>7</v>
      </c>
      <c r="E28" s="715">
        <f t="shared" si="9"/>
        <v>7</v>
      </c>
      <c r="F28" s="399">
        <v>0</v>
      </c>
      <c r="G28" s="399">
        <v>1</v>
      </c>
      <c r="H28" s="715">
        <f t="shared" si="10"/>
        <v>1</v>
      </c>
      <c r="I28" s="715">
        <f t="shared" si="11"/>
        <v>0</v>
      </c>
      <c r="J28" s="715">
        <f t="shared" si="12"/>
        <v>8</v>
      </c>
      <c r="K28" s="715">
        <f t="shared" si="13"/>
        <v>8</v>
      </c>
      <c r="L28" s="832" t="s">
        <v>1346</v>
      </c>
      <c r="M28" s="834"/>
    </row>
    <row r="29" spans="1:22" s="136" customFormat="1" ht="36" customHeight="1" x14ac:dyDescent="0.2">
      <c r="A29" s="830"/>
      <c r="B29" s="716" t="s">
        <v>1349</v>
      </c>
      <c r="C29" s="717">
        <v>5</v>
      </c>
      <c r="D29" s="717">
        <v>17</v>
      </c>
      <c r="E29" s="718">
        <f t="shared" ref="E29" si="19">C29+D29</f>
        <v>22</v>
      </c>
      <c r="F29" s="717">
        <v>2</v>
      </c>
      <c r="G29" s="717">
        <v>3</v>
      </c>
      <c r="H29" s="718">
        <f t="shared" ref="H29" si="20">F29+G29</f>
        <v>5</v>
      </c>
      <c r="I29" s="718">
        <f t="shared" ref="I29" si="21">SUM(C29+F29)</f>
        <v>7</v>
      </c>
      <c r="J29" s="718">
        <f t="shared" ref="J29" si="22">SUM(D29+G29)</f>
        <v>20</v>
      </c>
      <c r="K29" s="718">
        <f t="shared" ref="K29" si="23">SUM(I29:J29)</f>
        <v>27</v>
      </c>
      <c r="L29" s="622" t="s">
        <v>1347</v>
      </c>
      <c r="M29" s="910"/>
    </row>
    <row r="30" spans="1:22" s="136" customFormat="1" ht="15.75" thickBot="1" x14ac:dyDescent="0.25">
      <c r="A30" s="907" t="s">
        <v>1100</v>
      </c>
      <c r="B30" s="907"/>
      <c r="C30" s="403"/>
      <c r="D30" s="403"/>
      <c r="E30" s="701"/>
      <c r="F30" s="403"/>
      <c r="G30" s="403"/>
      <c r="H30" s="701"/>
      <c r="I30" s="701"/>
      <c r="J30" s="701"/>
      <c r="K30" s="701"/>
      <c r="L30" s="908"/>
      <c r="M30" s="909" t="s">
        <v>237</v>
      </c>
      <c r="S30" s="136">
        <v>15</v>
      </c>
      <c r="T30" s="136">
        <v>5</v>
      </c>
      <c r="U30" s="136">
        <v>33</v>
      </c>
      <c r="V30" s="136">
        <v>20</v>
      </c>
    </row>
    <row r="31" spans="1:22" ht="13.5" thickBot="1" x14ac:dyDescent="0.25">
      <c r="A31" s="897"/>
      <c r="B31" s="707" t="s">
        <v>1030</v>
      </c>
      <c r="C31" s="708">
        <v>0</v>
      </c>
      <c r="D31" s="708">
        <v>9</v>
      </c>
      <c r="E31" s="709">
        <f>C31+D31</f>
        <v>9</v>
      </c>
      <c r="F31" s="708">
        <v>0</v>
      </c>
      <c r="G31" s="708">
        <v>21</v>
      </c>
      <c r="H31" s="709">
        <f>F31+G31</f>
        <v>21</v>
      </c>
      <c r="I31" s="709">
        <f>SUM(C31+F31)</f>
        <v>0</v>
      </c>
      <c r="J31" s="709">
        <f>SUM(D31+G31)</f>
        <v>30</v>
      </c>
      <c r="K31" s="709">
        <f>SUM(I31:J31)</f>
        <v>30</v>
      </c>
      <c r="L31" s="595" t="s">
        <v>627</v>
      </c>
      <c r="M31" s="898"/>
    </row>
    <row r="32" spans="1:22" ht="13.5" thickBot="1" x14ac:dyDescent="0.25">
      <c r="A32" s="899"/>
      <c r="B32" s="711" t="s">
        <v>626</v>
      </c>
      <c r="C32" s="397">
        <v>0</v>
      </c>
      <c r="D32" s="397">
        <v>12</v>
      </c>
      <c r="E32" s="712">
        <f>C32+D32</f>
        <v>12</v>
      </c>
      <c r="F32" s="397">
        <v>23</v>
      </c>
      <c r="G32" s="397">
        <v>9</v>
      </c>
      <c r="H32" s="712">
        <f t="shared" ref="H32:H72" si="24">F32+G32</f>
        <v>32</v>
      </c>
      <c r="I32" s="712">
        <f t="shared" ref="I32:J51" si="25">SUM(C32+F32)</f>
        <v>23</v>
      </c>
      <c r="J32" s="712">
        <f t="shared" si="25"/>
        <v>21</v>
      </c>
      <c r="K32" s="712">
        <f>SUM(I32:J32)</f>
        <v>44</v>
      </c>
      <c r="L32" s="428" t="s">
        <v>628</v>
      </c>
      <c r="M32" s="900"/>
      <c r="P32" s="837"/>
      <c r="Q32" s="837"/>
      <c r="R32" s="837"/>
      <c r="S32" s="837"/>
    </row>
    <row r="33" spans="1:19" ht="13.5" thickBot="1" x14ac:dyDescent="0.25">
      <c r="A33" s="897"/>
      <c r="B33" s="707" t="s">
        <v>1330</v>
      </c>
      <c r="C33" s="708">
        <v>0</v>
      </c>
      <c r="D33" s="708">
        <v>1</v>
      </c>
      <c r="E33" s="709">
        <f>C33+D33</f>
        <v>1</v>
      </c>
      <c r="F33" s="708">
        <v>3</v>
      </c>
      <c r="G33" s="708">
        <v>7</v>
      </c>
      <c r="H33" s="709">
        <f t="shared" si="24"/>
        <v>10</v>
      </c>
      <c r="I33" s="709">
        <f t="shared" si="25"/>
        <v>3</v>
      </c>
      <c r="J33" s="709">
        <f t="shared" si="25"/>
        <v>8</v>
      </c>
      <c r="K33" s="709">
        <f>SUM(I33:J33)</f>
        <v>11</v>
      </c>
      <c r="L33" s="595" t="s">
        <v>1331</v>
      </c>
      <c r="M33" s="898"/>
    </row>
    <row r="34" spans="1:19" ht="22.5" x14ac:dyDescent="0.2">
      <c r="A34" s="901"/>
      <c r="B34" s="902" t="s">
        <v>1231</v>
      </c>
      <c r="C34" s="903">
        <v>15</v>
      </c>
      <c r="D34" s="903">
        <v>5</v>
      </c>
      <c r="E34" s="904">
        <f>C34+D34</f>
        <v>20</v>
      </c>
      <c r="F34" s="903">
        <v>33</v>
      </c>
      <c r="G34" s="903">
        <v>20</v>
      </c>
      <c r="H34" s="904">
        <f t="shared" ref="H34" si="26">F34+G34</f>
        <v>53</v>
      </c>
      <c r="I34" s="904">
        <f t="shared" ref="I34" si="27">SUM(C34+F34)</f>
        <v>48</v>
      </c>
      <c r="J34" s="904">
        <f t="shared" ref="J34" si="28">SUM(D34+G34)</f>
        <v>25</v>
      </c>
      <c r="K34" s="904">
        <f>SUM(I34:J34)</f>
        <v>73</v>
      </c>
      <c r="L34" s="905" t="s">
        <v>1232</v>
      </c>
      <c r="M34" s="906"/>
      <c r="P34" s="837"/>
      <c r="Q34" s="837"/>
      <c r="R34" s="837"/>
      <c r="S34" s="837"/>
    </row>
    <row r="35" spans="1:19" ht="15.75" thickBot="1" x14ac:dyDescent="0.25">
      <c r="A35" s="891" t="s">
        <v>1101</v>
      </c>
      <c r="B35" s="892"/>
      <c r="C35" s="893"/>
      <c r="D35" s="893"/>
      <c r="E35" s="894"/>
      <c r="F35" s="893"/>
      <c r="G35" s="893"/>
      <c r="H35" s="894"/>
      <c r="I35" s="894"/>
      <c r="J35" s="894"/>
      <c r="K35" s="894"/>
      <c r="L35" s="895"/>
      <c r="M35" s="896" t="s">
        <v>629</v>
      </c>
    </row>
    <row r="36" spans="1:19" ht="13.5" thickBot="1" x14ac:dyDescent="0.25">
      <c r="A36" s="710"/>
      <c r="B36" s="711" t="s">
        <v>641</v>
      </c>
      <c r="C36" s="397">
        <v>1</v>
      </c>
      <c r="D36" s="397">
        <v>5</v>
      </c>
      <c r="E36" s="712">
        <f t="shared" ref="E36:E72" si="29">C36+D36</f>
        <v>6</v>
      </c>
      <c r="F36" s="397">
        <v>1</v>
      </c>
      <c r="G36" s="397">
        <v>11</v>
      </c>
      <c r="H36" s="712">
        <f t="shared" si="24"/>
        <v>12</v>
      </c>
      <c r="I36" s="712">
        <f t="shared" si="25"/>
        <v>2</v>
      </c>
      <c r="J36" s="712">
        <f t="shared" si="25"/>
        <v>16</v>
      </c>
      <c r="K36" s="712">
        <f t="shared" ref="K36:K51" si="30">SUM(I36:J36)</f>
        <v>18</v>
      </c>
      <c r="L36" s="428" t="s">
        <v>643</v>
      </c>
      <c r="M36" s="590"/>
      <c r="P36" s="837"/>
      <c r="Q36" s="837"/>
      <c r="R36" s="837"/>
      <c r="S36" s="837"/>
    </row>
    <row r="37" spans="1:19" ht="13.5" thickBot="1" x14ac:dyDescent="0.25">
      <c r="A37" s="713"/>
      <c r="B37" s="707" t="s">
        <v>642</v>
      </c>
      <c r="C37" s="708">
        <v>0</v>
      </c>
      <c r="D37" s="708">
        <v>5</v>
      </c>
      <c r="E37" s="709">
        <f>C37+D37</f>
        <v>5</v>
      </c>
      <c r="F37" s="708">
        <v>0</v>
      </c>
      <c r="G37" s="708">
        <v>10</v>
      </c>
      <c r="H37" s="709">
        <f t="shared" si="24"/>
        <v>10</v>
      </c>
      <c r="I37" s="709">
        <f t="shared" si="25"/>
        <v>0</v>
      </c>
      <c r="J37" s="709">
        <f t="shared" si="25"/>
        <v>15</v>
      </c>
      <c r="K37" s="709">
        <f t="shared" si="30"/>
        <v>15</v>
      </c>
      <c r="L37" s="595" t="s">
        <v>644</v>
      </c>
      <c r="M37" s="597"/>
    </row>
    <row r="38" spans="1:19" ht="13.5" thickBot="1" x14ac:dyDescent="0.25">
      <c r="A38" s="710"/>
      <c r="B38" s="711" t="s">
        <v>626</v>
      </c>
      <c r="C38" s="397">
        <v>0</v>
      </c>
      <c r="D38" s="397">
        <v>2</v>
      </c>
      <c r="E38" s="712">
        <f>C38+D38</f>
        <v>2</v>
      </c>
      <c r="F38" s="397">
        <v>0</v>
      </c>
      <c r="G38" s="397">
        <v>5</v>
      </c>
      <c r="H38" s="712">
        <f t="shared" si="24"/>
        <v>5</v>
      </c>
      <c r="I38" s="712">
        <f t="shared" si="25"/>
        <v>0</v>
      </c>
      <c r="J38" s="712">
        <f t="shared" si="25"/>
        <v>7</v>
      </c>
      <c r="K38" s="712">
        <f t="shared" si="30"/>
        <v>7</v>
      </c>
      <c r="L38" s="428" t="s">
        <v>628</v>
      </c>
      <c r="M38" s="590"/>
      <c r="P38" s="837"/>
      <c r="Q38" s="837"/>
      <c r="R38" s="837"/>
      <c r="S38" s="837"/>
    </row>
    <row r="39" spans="1:19" ht="13.5" thickBot="1" x14ac:dyDescent="0.25">
      <c r="A39" s="713"/>
      <c r="B39" s="707" t="s">
        <v>1236</v>
      </c>
      <c r="C39" s="708">
        <v>0</v>
      </c>
      <c r="D39" s="708">
        <v>0</v>
      </c>
      <c r="E39" s="709">
        <f>C39+D39</f>
        <v>0</v>
      </c>
      <c r="F39" s="708">
        <v>2</v>
      </c>
      <c r="G39" s="708">
        <v>5</v>
      </c>
      <c r="H39" s="709">
        <f t="shared" si="24"/>
        <v>7</v>
      </c>
      <c r="I39" s="709">
        <f t="shared" si="25"/>
        <v>2</v>
      </c>
      <c r="J39" s="709">
        <f t="shared" si="25"/>
        <v>5</v>
      </c>
      <c r="K39" s="709">
        <f t="shared" si="30"/>
        <v>7</v>
      </c>
      <c r="L39" s="595" t="s">
        <v>946</v>
      </c>
      <c r="M39" s="597"/>
    </row>
    <row r="40" spans="1:19" ht="13.5" thickBot="1" x14ac:dyDescent="0.25">
      <c r="A40" s="710"/>
      <c r="B40" s="711" t="s">
        <v>1237</v>
      </c>
      <c r="C40" s="397">
        <v>0</v>
      </c>
      <c r="D40" s="397">
        <v>3</v>
      </c>
      <c r="E40" s="712">
        <f t="shared" si="29"/>
        <v>3</v>
      </c>
      <c r="F40" s="397">
        <v>1</v>
      </c>
      <c r="G40" s="397">
        <v>6</v>
      </c>
      <c r="H40" s="712">
        <f t="shared" si="24"/>
        <v>7</v>
      </c>
      <c r="I40" s="712">
        <f t="shared" si="25"/>
        <v>1</v>
      </c>
      <c r="J40" s="712">
        <f t="shared" si="25"/>
        <v>9</v>
      </c>
      <c r="K40" s="712">
        <f t="shared" si="30"/>
        <v>10</v>
      </c>
      <c r="L40" s="428" t="s">
        <v>634</v>
      </c>
      <c r="M40" s="590"/>
      <c r="P40" s="837"/>
      <c r="Q40" s="837"/>
      <c r="R40" s="837"/>
      <c r="S40" s="837"/>
    </row>
    <row r="41" spans="1:19" ht="13.5" thickBot="1" x14ac:dyDescent="0.25">
      <c r="A41" s="713"/>
      <c r="B41" s="707" t="s">
        <v>1332</v>
      </c>
      <c r="C41" s="708">
        <v>20</v>
      </c>
      <c r="D41" s="708">
        <v>0</v>
      </c>
      <c r="E41" s="709">
        <f>C41+D41</f>
        <v>20</v>
      </c>
      <c r="F41" s="708">
        <v>2</v>
      </c>
      <c r="G41" s="708">
        <v>0</v>
      </c>
      <c r="H41" s="709">
        <f t="shared" si="24"/>
        <v>2</v>
      </c>
      <c r="I41" s="709">
        <f t="shared" si="25"/>
        <v>22</v>
      </c>
      <c r="J41" s="709">
        <f t="shared" si="25"/>
        <v>0</v>
      </c>
      <c r="K41" s="709">
        <f t="shared" si="30"/>
        <v>22</v>
      </c>
      <c r="L41" s="595" t="s">
        <v>1333</v>
      </c>
      <c r="M41" s="597"/>
    </row>
    <row r="42" spans="1:19" ht="13.5" thickBot="1" x14ac:dyDescent="0.25">
      <c r="A42" s="710"/>
      <c r="B42" s="711" t="s">
        <v>631</v>
      </c>
      <c r="C42" s="397">
        <v>0</v>
      </c>
      <c r="D42" s="397">
        <v>0</v>
      </c>
      <c r="E42" s="712">
        <f t="shared" si="29"/>
        <v>0</v>
      </c>
      <c r="F42" s="397">
        <v>3</v>
      </c>
      <c r="G42" s="397">
        <v>6</v>
      </c>
      <c r="H42" s="712">
        <f t="shared" si="24"/>
        <v>9</v>
      </c>
      <c r="I42" s="712">
        <f t="shared" si="25"/>
        <v>3</v>
      </c>
      <c r="J42" s="712">
        <f t="shared" si="25"/>
        <v>6</v>
      </c>
      <c r="K42" s="712">
        <f t="shared" si="30"/>
        <v>9</v>
      </c>
      <c r="L42" s="428" t="s">
        <v>636</v>
      </c>
      <c r="M42" s="590"/>
      <c r="P42" s="837"/>
      <c r="Q42" s="837"/>
      <c r="R42" s="837"/>
      <c r="S42" s="837"/>
    </row>
    <row r="43" spans="1:19" ht="13.5" thickBot="1" x14ac:dyDescent="0.25">
      <c r="A43" s="713"/>
      <c r="B43" s="707" t="s">
        <v>632</v>
      </c>
      <c r="C43" s="708">
        <v>1</v>
      </c>
      <c r="D43" s="708">
        <v>3</v>
      </c>
      <c r="E43" s="709">
        <f>C43+D43</f>
        <v>4</v>
      </c>
      <c r="F43" s="708">
        <v>1</v>
      </c>
      <c r="G43" s="708">
        <v>3</v>
      </c>
      <c r="H43" s="709">
        <f>F43+G43</f>
        <v>4</v>
      </c>
      <c r="I43" s="709">
        <f t="shared" si="25"/>
        <v>2</v>
      </c>
      <c r="J43" s="709">
        <f t="shared" si="25"/>
        <v>6</v>
      </c>
      <c r="K43" s="709">
        <f t="shared" si="30"/>
        <v>8</v>
      </c>
      <c r="L43" s="595" t="s">
        <v>637</v>
      </c>
      <c r="M43" s="597"/>
    </row>
    <row r="44" spans="1:19" ht="13.5" thickBot="1" x14ac:dyDescent="0.25">
      <c r="A44" s="710"/>
      <c r="B44" s="711" t="s">
        <v>633</v>
      </c>
      <c r="C44" s="397">
        <v>0</v>
      </c>
      <c r="D44" s="397">
        <v>0</v>
      </c>
      <c r="E44" s="712">
        <f t="shared" si="29"/>
        <v>0</v>
      </c>
      <c r="F44" s="397">
        <v>2</v>
      </c>
      <c r="G44" s="397">
        <v>7</v>
      </c>
      <c r="H44" s="712">
        <f t="shared" si="24"/>
        <v>9</v>
      </c>
      <c r="I44" s="712">
        <f t="shared" si="25"/>
        <v>2</v>
      </c>
      <c r="J44" s="712">
        <f t="shared" si="25"/>
        <v>7</v>
      </c>
      <c r="K44" s="712">
        <f t="shared" si="30"/>
        <v>9</v>
      </c>
      <c r="L44" s="428" t="s">
        <v>1238</v>
      </c>
      <c r="M44" s="590"/>
      <c r="P44" s="837"/>
      <c r="Q44" s="837"/>
      <c r="R44" s="837"/>
      <c r="S44" s="837"/>
    </row>
    <row r="45" spans="1:19" ht="13.5" thickBot="1" x14ac:dyDescent="0.25">
      <c r="A45" s="713"/>
      <c r="B45" s="707" t="s">
        <v>638</v>
      </c>
      <c r="C45" s="708">
        <v>0</v>
      </c>
      <c r="D45" s="708">
        <v>2</v>
      </c>
      <c r="E45" s="709">
        <f t="shared" si="29"/>
        <v>2</v>
      </c>
      <c r="F45" s="708">
        <v>2</v>
      </c>
      <c r="G45" s="708">
        <v>7</v>
      </c>
      <c r="H45" s="709">
        <f>F45+G45</f>
        <v>9</v>
      </c>
      <c r="I45" s="709">
        <f t="shared" si="25"/>
        <v>2</v>
      </c>
      <c r="J45" s="709">
        <f t="shared" si="25"/>
        <v>9</v>
      </c>
      <c r="K45" s="709">
        <f t="shared" si="30"/>
        <v>11</v>
      </c>
      <c r="L45" s="595" t="s">
        <v>639</v>
      </c>
      <c r="M45" s="597"/>
    </row>
    <row r="46" spans="1:19" ht="13.5" thickBot="1" x14ac:dyDescent="0.25">
      <c r="A46" s="710"/>
      <c r="B46" s="711" t="s">
        <v>1239</v>
      </c>
      <c r="C46" s="397">
        <v>1</v>
      </c>
      <c r="D46" s="397">
        <v>1</v>
      </c>
      <c r="E46" s="712">
        <f t="shared" si="29"/>
        <v>2</v>
      </c>
      <c r="F46" s="397">
        <v>1</v>
      </c>
      <c r="G46" s="397">
        <v>5</v>
      </c>
      <c r="H46" s="712">
        <f>F46+G46</f>
        <v>6</v>
      </c>
      <c r="I46" s="712">
        <f t="shared" si="25"/>
        <v>2</v>
      </c>
      <c r="J46" s="712">
        <f t="shared" si="25"/>
        <v>6</v>
      </c>
      <c r="K46" s="712">
        <f t="shared" si="30"/>
        <v>8</v>
      </c>
      <c r="L46" s="428" t="s">
        <v>640</v>
      </c>
      <c r="M46" s="590"/>
      <c r="P46" s="837"/>
      <c r="Q46" s="837"/>
      <c r="R46" s="837"/>
      <c r="S46" s="837"/>
    </row>
    <row r="47" spans="1:19" ht="13.5" thickBot="1" x14ac:dyDescent="0.25">
      <c r="A47" s="713"/>
      <c r="B47" s="707" t="s">
        <v>947</v>
      </c>
      <c r="C47" s="708">
        <v>1</v>
      </c>
      <c r="D47" s="708">
        <v>5</v>
      </c>
      <c r="E47" s="709">
        <f t="shared" si="29"/>
        <v>6</v>
      </c>
      <c r="F47" s="708">
        <v>1</v>
      </c>
      <c r="G47" s="708">
        <v>7</v>
      </c>
      <c r="H47" s="709">
        <f>F47+G47</f>
        <v>8</v>
      </c>
      <c r="I47" s="709">
        <f t="shared" si="25"/>
        <v>2</v>
      </c>
      <c r="J47" s="709">
        <f t="shared" si="25"/>
        <v>12</v>
      </c>
      <c r="K47" s="709">
        <f t="shared" si="30"/>
        <v>14</v>
      </c>
      <c r="L47" s="595" t="s">
        <v>948</v>
      </c>
      <c r="M47" s="597"/>
    </row>
    <row r="48" spans="1:19" ht="13.5" thickBot="1" x14ac:dyDescent="0.25">
      <c r="A48" s="710"/>
      <c r="B48" s="711" t="s">
        <v>645</v>
      </c>
      <c r="C48" s="397">
        <v>0</v>
      </c>
      <c r="D48" s="397">
        <v>0</v>
      </c>
      <c r="E48" s="712">
        <f t="shared" si="29"/>
        <v>0</v>
      </c>
      <c r="F48" s="397">
        <v>1</v>
      </c>
      <c r="G48" s="397">
        <v>0</v>
      </c>
      <c r="H48" s="712">
        <f>F48+G48</f>
        <v>1</v>
      </c>
      <c r="I48" s="712">
        <f t="shared" si="25"/>
        <v>1</v>
      </c>
      <c r="J48" s="712">
        <f t="shared" si="25"/>
        <v>0</v>
      </c>
      <c r="K48" s="712">
        <f t="shared" si="30"/>
        <v>1</v>
      </c>
      <c r="L48" s="428" t="s">
        <v>651</v>
      </c>
      <c r="M48" s="590"/>
      <c r="P48" s="837"/>
      <c r="Q48" s="837"/>
      <c r="R48" s="837"/>
      <c r="S48" s="837"/>
    </row>
    <row r="49" spans="1:19" ht="13.5" thickBot="1" x14ac:dyDescent="0.25">
      <c r="A49" s="713"/>
      <c r="B49" s="707" t="s">
        <v>646</v>
      </c>
      <c r="C49" s="708"/>
      <c r="D49" s="708">
        <v>3</v>
      </c>
      <c r="E49" s="709">
        <f>C49+D49</f>
        <v>3</v>
      </c>
      <c r="F49" s="708">
        <v>8</v>
      </c>
      <c r="G49" s="708">
        <v>6</v>
      </c>
      <c r="H49" s="709">
        <f>F49+G49</f>
        <v>14</v>
      </c>
      <c r="I49" s="709">
        <f t="shared" si="25"/>
        <v>8</v>
      </c>
      <c r="J49" s="709">
        <f t="shared" si="25"/>
        <v>9</v>
      </c>
      <c r="K49" s="709">
        <f t="shared" si="30"/>
        <v>17</v>
      </c>
      <c r="L49" s="595" t="s">
        <v>652</v>
      </c>
      <c r="M49" s="597"/>
    </row>
    <row r="50" spans="1:19" ht="13.5" thickBot="1" x14ac:dyDescent="0.25">
      <c r="A50" s="710"/>
      <c r="B50" s="711" t="s">
        <v>647</v>
      </c>
      <c r="C50" s="397">
        <v>1</v>
      </c>
      <c r="D50" s="397">
        <v>0</v>
      </c>
      <c r="E50" s="712">
        <f t="shared" si="29"/>
        <v>1</v>
      </c>
      <c r="F50" s="397">
        <v>4</v>
      </c>
      <c r="G50" s="397">
        <v>4</v>
      </c>
      <c r="H50" s="712">
        <f t="shared" si="24"/>
        <v>8</v>
      </c>
      <c r="I50" s="712">
        <f t="shared" si="25"/>
        <v>5</v>
      </c>
      <c r="J50" s="712">
        <f t="shared" si="25"/>
        <v>4</v>
      </c>
      <c r="K50" s="712">
        <f t="shared" si="30"/>
        <v>9</v>
      </c>
      <c r="L50" s="428" t="s">
        <v>653</v>
      </c>
      <c r="M50" s="590"/>
      <c r="P50" s="837"/>
      <c r="Q50" s="837"/>
      <c r="R50" s="837"/>
      <c r="S50" s="837"/>
    </row>
    <row r="51" spans="1:19" ht="13.5" thickBot="1" x14ac:dyDescent="0.25">
      <c r="A51" s="713"/>
      <c r="B51" s="707" t="s">
        <v>1105</v>
      </c>
      <c r="C51" s="708">
        <v>5</v>
      </c>
      <c r="D51" s="708">
        <v>8</v>
      </c>
      <c r="E51" s="709">
        <f t="shared" si="29"/>
        <v>13</v>
      </c>
      <c r="F51" s="708">
        <v>6</v>
      </c>
      <c r="G51" s="708">
        <v>5</v>
      </c>
      <c r="H51" s="709">
        <f t="shared" si="24"/>
        <v>11</v>
      </c>
      <c r="I51" s="709">
        <f t="shared" si="25"/>
        <v>11</v>
      </c>
      <c r="J51" s="709">
        <f t="shared" si="25"/>
        <v>13</v>
      </c>
      <c r="K51" s="709">
        <f t="shared" si="30"/>
        <v>24</v>
      </c>
      <c r="L51" s="595" t="s">
        <v>654</v>
      </c>
      <c r="M51" s="597"/>
    </row>
    <row r="52" spans="1:19" ht="13.5" thickBot="1" x14ac:dyDescent="0.25">
      <c r="A52" s="710"/>
      <c r="B52" s="711" t="s">
        <v>648</v>
      </c>
      <c r="C52" s="397">
        <v>0</v>
      </c>
      <c r="D52" s="397">
        <v>0</v>
      </c>
      <c r="E52" s="712">
        <f t="shared" si="29"/>
        <v>0</v>
      </c>
      <c r="F52" s="397">
        <v>4</v>
      </c>
      <c r="G52" s="397">
        <v>3</v>
      </c>
      <c r="H52" s="712">
        <f t="shared" si="24"/>
        <v>7</v>
      </c>
      <c r="I52" s="712">
        <f t="shared" ref="I52:J72" si="31">SUM(C52+F52)</f>
        <v>4</v>
      </c>
      <c r="J52" s="712">
        <f t="shared" si="31"/>
        <v>3</v>
      </c>
      <c r="K52" s="712">
        <f t="shared" ref="K52:K72" si="32">SUM(I52:J52)</f>
        <v>7</v>
      </c>
      <c r="L52" s="428" t="s">
        <v>655</v>
      </c>
      <c r="M52" s="590"/>
      <c r="P52" s="837"/>
      <c r="Q52" s="837"/>
      <c r="R52" s="837"/>
      <c r="S52" s="837"/>
    </row>
    <row r="53" spans="1:19" ht="13.5" thickBot="1" x14ac:dyDescent="0.25">
      <c r="A53" s="713"/>
      <c r="B53" s="707" t="s">
        <v>649</v>
      </c>
      <c r="C53" s="708">
        <v>0</v>
      </c>
      <c r="D53" s="708">
        <v>0</v>
      </c>
      <c r="E53" s="709">
        <f t="shared" si="29"/>
        <v>0</v>
      </c>
      <c r="F53" s="708">
        <v>10</v>
      </c>
      <c r="G53" s="708">
        <v>1</v>
      </c>
      <c r="H53" s="709">
        <f t="shared" si="24"/>
        <v>11</v>
      </c>
      <c r="I53" s="709">
        <f t="shared" si="31"/>
        <v>10</v>
      </c>
      <c r="J53" s="709">
        <f t="shared" si="31"/>
        <v>1</v>
      </c>
      <c r="K53" s="709">
        <f t="shared" si="32"/>
        <v>11</v>
      </c>
      <c r="L53" s="595" t="s">
        <v>656</v>
      </c>
      <c r="M53" s="597"/>
    </row>
    <row r="54" spans="1:19" ht="13.5" thickBot="1" x14ac:dyDescent="0.25">
      <c r="A54" s="710"/>
      <c r="B54" s="711" t="s">
        <v>650</v>
      </c>
      <c r="C54" s="397">
        <v>0</v>
      </c>
      <c r="D54" s="397">
        <v>1</v>
      </c>
      <c r="E54" s="712">
        <f t="shared" si="29"/>
        <v>1</v>
      </c>
      <c r="F54" s="397">
        <v>0</v>
      </c>
      <c r="G54" s="397">
        <v>2</v>
      </c>
      <c r="H54" s="712">
        <f t="shared" si="24"/>
        <v>2</v>
      </c>
      <c r="I54" s="712">
        <f t="shared" si="31"/>
        <v>0</v>
      </c>
      <c r="J54" s="712">
        <f t="shared" si="31"/>
        <v>3</v>
      </c>
      <c r="K54" s="712">
        <f t="shared" si="32"/>
        <v>3</v>
      </c>
      <c r="L54" s="428" t="s">
        <v>657</v>
      </c>
      <c r="M54" s="590"/>
      <c r="P54" s="837"/>
      <c r="Q54" s="837"/>
      <c r="R54" s="837"/>
      <c r="S54" s="837"/>
    </row>
    <row r="55" spans="1:19" ht="13.5" thickBot="1" x14ac:dyDescent="0.25">
      <c r="A55" s="713"/>
      <c r="B55" s="707" t="s">
        <v>630</v>
      </c>
      <c r="C55" s="708">
        <v>0</v>
      </c>
      <c r="D55" s="708">
        <v>5</v>
      </c>
      <c r="E55" s="709">
        <f t="shared" si="29"/>
        <v>5</v>
      </c>
      <c r="F55" s="708">
        <v>0</v>
      </c>
      <c r="G55" s="708">
        <v>6</v>
      </c>
      <c r="H55" s="709">
        <f t="shared" si="24"/>
        <v>6</v>
      </c>
      <c r="I55" s="709">
        <f t="shared" si="31"/>
        <v>0</v>
      </c>
      <c r="J55" s="709">
        <f t="shared" si="31"/>
        <v>11</v>
      </c>
      <c r="K55" s="709">
        <f t="shared" si="32"/>
        <v>11</v>
      </c>
      <c r="L55" s="595" t="s">
        <v>635</v>
      </c>
      <c r="M55" s="597"/>
    </row>
    <row r="56" spans="1:19" ht="13.5" thickBot="1" x14ac:dyDescent="0.25">
      <c r="A56" s="710"/>
      <c r="B56" s="711" t="s">
        <v>1334</v>
      </c>
      <c r="C56" s="397">
        <v>0</v>
      </c>
      <c r="D56" s="397">
        <v>0</v>
      </c>
      <c r="E56" s="712">
        <f t="shared" si="29"/>
        <v>0</v>
      </c>
      <c r="F56" s="397">
        <v>0</v>
      </c>
      <c r="G56" s="397">
        <v>2</v>
      </c>
      <c r="H56" s="712">
        <f t="shared" si="24"/>
        <v>2</v>
      </c>
      <c r="I56" s="712">
        <f t="shared" si="31"/>
        <v>0</v>
      </c>
      <c r="J56" s="712">
        <f t="shared" si="31"/>
        <v>2</v>
      </c>
      <c r="K56" s="712">
        <f t="shared" si="32"/>
        <v>2</v>
      </c>
      <c r="L56" s="428" t="s">
        <v>1335</v>
      </c>
      <c r="M56" s="590"/>
      <c r="P56" s="837"/>
      <c r="Q56" s="837"/>
      <c r="R56" s="837"/>
      <c r="S56" s="837"/>
    </row>
    <row r="57" spans="1:19" ht="13.5" thickBot="1" x14ac:dyDescent="0.25">
      <c r="A57" s="713"/>
      <c r="B57" s="707" t="s">
        <v>658</v>
      </c>
      <c r="C57" s="708">
        <v>0</v>
      </c>
      <c r="D57" s="708">
        <v>0</v>
      </c>
      <c r="E57" s="709">
        <f t="shared" si="29"/>
        <v>0</v>
      </c>
      <c r="F57" s="708">
        <v>3</v>
      </c>
      <c r="G57" s="708">
        <v>4</v>
      </c>
      <c r="H57" s="709">
        <f t="shared" si="24"/>
        <v>7</v>
      </c>
      <c r="I57" s="709">
        <f t="shared" si="31"/>
        <v>3</v>
      </c>
      <c r="J57" s="709">
        <f t="shared" si="31"/>
        <v>4</v>
      </c>
      <c r="K57" s="709">
        <f t="shared" si="32"/>
        <v>7</v>
      </c>
      <c r="L57" s="595" t="s">
        <v>659</v>
      </c>
      <c r="M57" s="597"/>
    </row>
    <row r="58" spans="1:19" ht="13.5" thickBot="1" x14ac:dyDescent="0.25">
      <c r="A58" s="710"/>
      <c r="B58" s="711" t="s">
        <v>660</v>
      </c>
      <c r="C58" s="397">
        <v>5</v>
      </c>
      <c r="D58" s="397">
        <v>11</v>
      </c>
      <c r="E58" s="712">
        <f t="shared" si="29"/>
        <v>16</v>
      </c>
      <c r="F58" s="397">
        <v>0</v>
      </c>
      <c r="G58" s="397">
        <v>3</v>
      </c>
      <c r="H58" s="712">
        <f t="shared" si="24"/>
        <v>3</v>
      </c>
      <c r="I58" s="712">
        <f t="shared" si="31"/>
        <v>5</v>
      </c>
      <c r="J58" s="712">
        <f t="shared" si="31"/>
        <v>14</v>
      </c>
      <c r="K58" s="712">
        <f t="shared" si="32"/>
        <v>19</v>
      </c>
      <c r="L58" s="428" t="s">
        <v>662</v>
      </c>
      <c r="M58" s="590"/>
      <c r="P58" s="837"/>
      <c r="Q58" s="837"/>
      <c r="R58" s="837"/>
      <c r="S58" s="837"/>
    </row>
    <row r="59" spans="1:19" ht="13.5" thickBot="1" x14ac:dyDescent="0.25">
      <c r="A59" s="713"/>
      <c r="B59" s="707" t="s">
        <v>661</v>
      </c>
      <c r="C59" s="708">
        <v>13</v>
      </c>
      <c r="D59" s="708">
        <v>9</v>
      </c>
      <c r="E59" s="709">
        <f t="shared" si="29"/>
        <v>22</v>
      </c>
      <c r="F59" s="708">
        <v>0</v>
      </c>
      <c r="G59" s="708">
        <v>1</v>
      </c>
      <c r="H59" s="709">
        <f t="shared" si="24"/>
        <v>1</v>
      </c>
      <c r="I59" s="709">
        <f t="shared" si="31"/>
        <v>13</v>
      </c>
      <c r="J59" s="709">
        <f t="shared" si="31"/>
        <v>10</v>
      </c>
      <c r="K59" s="709">
        <f t="shared" si="32"/>
        <v>23</v>
      </c>
      <c r="L59" s="595" t="s">
        <v>663</v>
      </c>
      <c r="M59" s="597"/>
    </row>
    <row r="60" spans="1:19" ht="13.5" thickBot="1" x14ac:dyDescent="0.25">
      <c r="A60" s="710"/>
      <c r="B60" s="711" t="s">
        <v>664</v>
      </c>
      <c r="C60" s="397">
        <v>0</v>
      </c>
      <c r="D60" s="397">
        <v>0</v>
      </c>
      <c r="E60" s="712">
        <f t="shared" si="29"/>
        <v>0</v>
      </c>
      <c r="F60" s="397">
        <v>1</v>
      </c>
      <c r="G60" s="397">
        <v>23</v>
      </c>
      <c r="H60" s="712">
        <f t="shared" si="24"/>
        <v>24</v>
      </c>
      <c r="I60" s="712">
        <f t="shared" si="31"/>
        <v>1</v>
      </c>
      <c r="J60" s="712">
        <f t="shared" si="31"/>
        <v>23</v>
      </c>
      <c r="K60" s="712">
        <f t="shared" si="32"/>
        <v>24</v>
      </c>
      <c r="L60" s="428" t="s">
        <v>665</v>
      </c>
      <c r="M60" s="590"/>
      <c r="P60" s="837"/>
      <c r="Q60" s="837"/>
      <c r="R60" s="837"/>
      <c r="S60" s="837"/>
    </row>
    <row r="61" spans="1:19" ht="13.5" thickBot="1" x14ac:dyDescent="0.25">
      <c r="A61" s="713"/>
      <c r="B61" s="707" t="s">
        <v>666</v>
      </c>
      <c r="C61" s="708">
        <v>4</v>
      </c>
      <c r="D61" s="708">
        <v>2</v>
      </c>
      <c r="E61" s="709">
        <f t="shared" si="29"/>
        <v>6</v>
      </c>
      <c r="F61" s="708">
        <v>2</v>
      </c>
      <c r="G61" s="708">
        <v>0</v>
      </c>
      <c r="H61" s="709">
        <f t="shared" si="24"/>
        <v>2</v>
      </c>
      <c r="I61" s="709">
        <f t="shared" si="31"/>
        <v>6</v>
      </c>
      <c r="J61" s="709">
        <f t="shared" si="31"/>
        <v>2</v>
      </c>
      <c r="K61" s="709">
        <f t="shared" si="32"/>
        <v>8</v>
      </c>
      <c r="L61" s="595" t="s">
        <v>1240</v>
      </c>
      <c r="M61" s="597"/>
    </row>
    <row r="62" spans="1:19" ht="13.5" thickBot="1" x14ac:dyDescent="0.25">
      <c r="A62" s="710"/>
      <c r="B62" s="711" t="s">
        <v>667</v>
      </c>
      <c r="C62" s="397">
        <v>1</v>
      </c>
      <c r="D62" s="397">
        <v>3</v>
      </c>
      <c r="E62" s="712">
        <f t="shared" ref="E62:E63" si="33">C62+D62</f>
        <v>4</v>
      </c>
      <c r="F62" s="397">
        <v>0</v>
      </c>
      <c r="G62" s="397">
        <v>5</v>
      </c>
      <c r="H62" s="712">
        <f t="shared" ref="H62:H63" si="34">F62+G62</f>
        <v>5</v>
      </c>
      <c r="I62" s="712">
        <f t="shared" ref="I62:I63" si="35">SUM(C62+F62)</f>
        <v>1</v>
      </c>
      <c r="J62" s="712">
        <f t="shared" ref="J62:J63" si="36">SUM(D62+G62)</f>
        <v>8</v>
      </c>
      <c r="K62" s="712">
        <f t="shared" ref="K62:K63" si="37">SUM(I62:J62)</f>
        <v>9</v>
      </c>
      <c r="L62" s="428" t="s">
        <v>1241</v>
      </c>
      <c r="M62" s="590"/>
      <c r="P62" s="837"/>
      <c r="Q62" s="837"/>
      <c r="R62" s="837"/>
      <c r="S62" s="837"/>
    </row>
    <row r="63" spans="1:19" x14ac:dyDescent="0.2">
      <c r="A63" s="914"/>
      <c r="B63" s="915" t="s">
        <v>1242</v>
      </c>
      <c r="C63" s="916">
        <v>2</v>
      </c>
      <c r="D63" s="916">
        <v>3</v>
      </c>
      <c r="E63" s="917">
        <f t="shared" si="33"/>
        <v>5</v>
      </c>
      <c r="F63" s="916">
        <v>0</v>
      </c>
      <c r="G63" s="916">
        <v>2</v>
      </c>
      <c r="H63" s="917">
        <f t="shared" si="34"/>
        <v>2</v>
      </c>
      <c r="I63" s="917">
        <f t="shared" si="35"/>
        <v>2</v>
      </c>
      <c r="J63" s="917">
        <f t="shared" si="36"/>
        <v>5</v>
      </c>
      <c r="K63" s="917">
        <f t="shared" si="37"/>
        <v>7</v>
      </c>
      <c r="L63" s="918" t="s">
        <v>1243</v>
      </c>
      <c r="M63" s="919"/>
    </row>
    <row r="64" spans="1:19" ht="15.75" thickBot="1" x14ac:dyDescent="0.25">
      <c r="A64" s="911" t="s">
        <v>1102</v>
      </c>
      <c r="B64" s="912"/>
      <c r="C64" s="403"/>
      <c r="D64" s="403"/>
      <c r="E64" s="701"/>
      <c r="F64" s="403"/>
      <c r="G64" s="403"/>
      <c r="H64" s="701"/>
      <c r="I64" s="701"/>
      <c r="J64" s="701"/>
      <c r="K64" s="701"/>
      <c r="L64" s="913"/>
      <c r="M64" s="909" t="s">
        <v>668</v>
      </c>
      <c r="P64" s="837"/>
      <c r="Q64" s="837"/>
      <c r="R64" s="837"/>
      <c r="S64" s="837"/>
    </row>
    <row r="65" spans="1:19" ht="16.5" customHeight="1" thickBot="1" x14ac:dyDescent="0.25">
      <c r="A65" s="713"/>
      <c r="B65" s="707" t="s">
        <v>669</v>
      </c>
      <c r="C65" s="708">
        <v>0</v>
      </c>
      <c r="D65" s="708">
        <v>2</v>
      </c>
      <c r="E65" s="709">
        <f t="shared" si="29"/>
        <v>2</v>
      </c>
      <c r="F65" s="708">
        <v>0</v>
      </c>
      <c r="G65" s="708">
        <v>1</v>
      </c>
      <c r="H65" s="709">
        <f t="shared" si="24"/>
        <v>1</v>
      </c>
      <c r="I65" s="709">
        <f t="shared" si="31"/>
        <v>0</v>
      </c>
      <c r="J65" s="709">
        <f t="shared" si="31"/>
        <v>3</v>
      </c>
      <c r="K65" s="709">
        <f t="shared" si="32"/>
        <v>3</v>
      </c>
      <c r="L65" s="595" t="s">
        <v>1244</v>
      </c>
      <c r="M65" s="597"/>
    </row>
    <row r="66" spans="1:19" ht="16.5" customHeight="1" thickBot="1" x14ac:dyDescent="0.25">
      <c r="A66" s="710"/>
      <c r="B66" s="711" t="s">
        <v>632</v>
      </c>
      <c r="C66" s="397">
        <v>0</v>
      </c>
      <c r="D66" s="397">
        <v>0</v>
      </c>
      <c r="E66" s="712">
        <f t="shared" si="29"/>
        <v>0</v>
      </c>
      <c r="F66" s="397">
        <v>0</v>
      </c>
      <c r="G66" s="397">
        <v>2</v>
      </c>
      <c r="H66" s="712">
        <f t="shared" si="24"/>
        <v>2</v>
      </c>
      <c r="I66" s="712">
        <f t="shared" si="31"/>
        <v>0</v>
      </c>
      <c r="J66" s="712">
        <f t="shared" si="31"/>
        <v>2</v>
      </c>
      <c r="K66" s="712">
        <f t="shared" si="32"/>
        <v>2</v>
      </c>
      <c r="L66" s="428" t="s">
        <v>637</v>
      </c>
      <c r="M66" s="590"/>
      <c r="P66" s="837"/>
      <c r="Q66" s="837"/>
      <c r="R66" s="837"/>
      <c r="S66" s="837"/>
    </row>
    <row r="67" spans="1:19" ht="16.5" customHeight="1" thickBot="1" x14ac:dyDescent="0.25">
      <c r="A67" s="713"/>
      <c r="B67" s="707" t="s">
        <v>1336</v>
      </c>
      <c r="C67" s="708">
        <v>2</v>
      </c>
      <c r="D67" s="708">
        <v>1</v>
      </c>
      <c r="E67" s="709">
        <f t="shared" si="29"/>
        <v>3</v>
      </c>
      <c r="F67" s="708">
        <v>1</v>
      </c>
      <c r="G67" s="708">
        <v>1</v>
      </c>
      <c r="H67" s="709">
        <f t="shared" si="24"/>
        <v>2</v>
      </c>
      <c r="I67" s="709">
        <f t="shared" si="31"/>
        <v>3</v>
      </c>
      <c r="J67" s="709">
        <f t="shared" si="31"/>
        <v>2</v>
      </c>
      <c r="K67" s="709">
        <f t="shared" si="32"/>
        <v>5</v>
      </c>
      <c r="L67" s="595" t="s">
        <v>640</v>
      </c>
      <c r="M67" s="597"/>
    </row>
    <row r="68" spans="1:19" ht="16.5" customHeight="1" thickBot="1" x14ac:dyDescent="0.25">
      <c r="A68" s="710"/>
      <c r="B68" s="711" t="s">
        <v>645</v>
      </c>
      <c r="C68" s="397">
        <v>0</v>
      </c>
      <c r="D68" s="397">
        <v>0</v>
      </c>
      <c r="E68" s="712">
        <f t="shared" ref="E68:E69" si="38">C68+D68</f>
        <v>0</v>
      </c>
      <c r="F68" s="397">
        <v>0</v>
      </c>
      <c r="G68" s="397">
        <v>1</v>
      </c>
      <c r="H68" s="712">
        <f t="shared" ref="H68:H69" si="39">F68+G68</f>
        <v>1</v>
      </c>
      <c r="I68" s="712">
        <f t="shared" ref="I68:I69" si="40">SUM(C68+F68)</f>
        <v>0</v>
      </c>
      <c r="J68" s="712">
        <f t="shared" ref="J68:J69" si="41">SUM(D68+G68)</f>
        <v>1</v>
      </c>
      <c r="K68" s="712">
        <f t="shared" ref="K68:K69" si="42">SUM(I68:J68)</f>
        <v>1</v>
      </c>
      <c r="L68" s="428" t="s">
        <v>651</v>
      </c>
      <c r="M68" s="590"/>
      <c r="P68" s="837"/>
      <c r="Q68" s="837"/>
      <c r="R68" s="837"/>
      <c r="S68" s="837"/>
    </row>
    <row r="69" spans="1:19" ht="16.5" customHeight="1" thickBot="1" x14ac:dyDescent="0.25">
      <c r="A69" s="713"/>
      <c r="B69" s="707" t="s">
        <v>647</v>
      </c>
      <c r="C69" s="708">
        <v>0</v>
      </c>
      <c r="D69" s="708">
        <v>0</v>
      </c>
      <c r="E69" s="709">
        <f t="shared" si="38"/>
        <v>0</v>
      </c>
      <c r="F69" s="708">
        <v>2</v>
      </c>
      <c r="G69" s="708">
        <v>0</v>
      </c>
      <c r="H69" s="709">
        <f t="shared" si="39"/>
        <v>2</v>
      </c>
      <c r="I69" s="709">
        <f t="shared" si="40"/>
        <v>2</v>
      </c>
      <c r="J69" s="709">
        <f t="shared" si="41"/>
        <v>0</v>
      </c>
      <c r="K69" s="709">
        <f t="shared" si="42"/>
        <v>2</v>
      </c>
      <c r="L69" s="595" t="s">
        <v>653</v>
      </c>
      <c r="M69" s="597"/>
    </row>
    <row r="70" spans="1:19" ht="16.5" customHeight="1" thickBot="1" x14ac:dyDescent="0.25">
      <c r="A70" s="710"/>
      <c r="B70" s="711" t="s">
        <v>648</v>
      </c>
      <c r="C70" s="397">
        <v>0</v>
      </c>
      <c r="D70" s="397">
        <v>0</v>
      </c>
      <c r="E70" s="712">
        <f t="shared" si="29"/>
        <v>0</v>
      </c>
      <c r="F70" s="397">
        <v>1</v>
      </c>
      <c r="G70" s="397">
        <v>0</v>
      </c>
      <c r="H70" s="712">
        <f t="shared" si="24"/>
        <v>1</v>
      </c>
      <c r="I70" s="712">
        <f t="shared" si="31"/>
        <v>1</v>
      </c>
      <c r="J70" s="712">
        <f t="shared" si="31"/>
        <v>0</v>
      </c>
      <c r="K70" s="712">
        <f t="shared" si="32"/>
        <v>1</v>
      </c>
      <c r="L70" s="428" t="s">
        <v>655</v>
      </c>
      <c r="M70" s="590"/>
      <c r="P70" s="837"/>
      <c r="Q70" s="837"/>
      <c r="R70" s="837"/>
      <c r="S70" s="837"/>
    </row>
    <row r="71" spans="1:19" ht="16.5" customHeight="1" thickBot="1" x14ac:dyDescent="0.25">
      <c r="A71" s="713"/>
      <c r="B71" s="707" t="s">
        <v>649</v>
      </c>
      <c r="C71" s="708">
        <v>1</v>
      </c>
      <c r="D71" s="708">
        <v>0</v>
      </c>
      <c r="E71" s="709">
        <f t="shared" si="29"/>
        <v>1</v>
      </c>
      <c r="F71" s="708">
        <v>1</v>
      </c>
      <c r="G71" s="708">
        <v>1</v>
      </c>
      <c r="H71" s="709">
        <f t="shared" si="24"/>
        <v>2</v>
      </c>
      <c r="I71" s="709">
        <f t="shared" si="31"/>
        <v>2</v>
      </c>
      <c r="J71" s="709">
        <f t="shared" si="31"/>
        <v>1</v>
      </c>
      <c r="K71" s="709">
        <f t="shared" si="32"/>
        <v>3</v>
      </c>
      <c r="L71" s="595" t="s">
        <v>656</v>
      </c>
      <c r="M71" s="597"/>
    </row>
    <row r="72" spans="1:19" ht="16.5" customHeight="1" x14ac:dyDescent="0.2">
      <c r="A72" s="710"/>
      <c r="B72" s="714" t="s">
        <v>1337</v>
      </c>
      <c r="C72" s="399">
        <v>0</v>
      </c>
      <c r="D72" s="399">
        <v>0</v>
      </c>
      <c r="E72" s="715">
        <f t="shared" si="29"/>
        <v>0</v>
      </c>
      <c r="F72" s="399">
        <v>1</v>
      </c>
      <c r="G72" s="399">
        <v>0</v>
      </c>
      <c r="H72" s="715">
        <f t="shared" si="24"/>
        <v>1</v>
      </c>
      <c r="I72" s="715">
        <f t="shared" si="31"/>
        <v>1</v>
      </c>
      <c r="J72" s="715">
        <f t="shared" si="31"/>
        <v>0</v>
      </c>
      <c r="K72" s="715">
        <f t="shared" si="32"/>
        <v>1</v>
      </c>
      <c r="L72" s="606" t="s">
        <v>1338</v>
      </c>
      <c r="M72" s="590"/>
      <c r="P72" s="837"/>
      <c r="Q72" s="837"/>
      <c r="R72" s="837"/>
      <c r="S72" s="837"/>
    </row>
    <row r="73" spans="1:19" ht="30" customHeight="1" x14ac:dyDescent="0.2">
      <c r="A73" s="1282" t="s">
        <v>13</v>
      </c>
      <c r="B73" s="1282"/>
      <c r="C73" s="838">
        <f t="shared" ref="C73:K73" si="43">SUM(C10:C72)</f>
        <v>898</v>
      </c>
      <c r="D73" s="838">
        <f t="shared" si="43"/>
        <v>2622</v>
      </c>
      <c r="E73" s="838">
        <f t="shared" si="43"/>
        <v>3520</v>
      </c>
      <c r="F73" s="838">
        <f t="shared" si="43"/>
        <v>750</v>
      </c>
      <c r="G73" s="838">
        <f t="shared" si="43"/>
        <v>1165</v>
      </c>
      <c r="H73" s="838">
        <f t="shared" si="43"/>
        <v>1915</v>
      </c>
      <c r="I73" s="838">
        <f t="shared" si="43"/>
        <v>1648</v>
      </c>
      <c r="J73" s="838">
        <f t="shared" si="43"/>
        <v>3787</v>
      </c>
      <c r="K73" s="838">
        <f t="shared" si="43"/>
        <v>5435</v>
      </c>
      <c r="L73" s="1283" t="s">
        <v>14</v>
      </c>
      <c r="M73" s="1284"/>
    </row>
    <row r="74" spans="1:19" x14ac:dyDescent="0.2">
      <c r="A74" s="50"/>
      <c r="B74" s="50"/>
    </row>
    <row r="75" spans="1:19" x14ac:dyDescent="0.2">
      <c r="A75" s="65" t="s">
        <v>160</v>
      </c>
      <c r="I75" s="143"/>
      <c r="J75" s="143"/>
      <c r="K75" s="143"/>
    </row>
    <row r="76" spans="1:19" x14ac:dyDescent="0.2">
      <c r="A76" s="65" t="s">
        <v>603</v>
      </c>
    </row>
    <row r="77" spans="1:19" x14ac:dyDescent="0.2">
      <c r="A77" s="65" t="s">
        <v>161</v>
      </c>
    </row>
    <row r="78" spans="1:19" x14ac:dyDescent="0.2">
      <c r="A78" s="65" t="s">
        <v>604</v>
      </c>
    </row>
  </sheetData>
  <mergeCells count="15">
    <mergeCell ref="A73:B73"/>
    <mergeCell ref="L73:M73"/>
    <mergeCell ref="L6:M8"/>
    <mergeCell ref="A14:B14"/>
    <mergeCell ref="A1:M1"/>
    <mergeCell ref="A2:M2"/>
    <mergeCell ref="A3:M3"/>
    <mergeCell ref="A4:M4"/>
    <mergeCell ref="C6:E6"/>
    <mergeCell ref="F6:H6"/>
    <mergeCell ref="I6:K6"/>
    <mergeCell ref="A6:B8"/>
    <mergeCell ref="A9:B9"/>
    <mergeCell ref="L9:M9"/>
    <mergeCell ref="L14:M14"/>
  </mergeCells>
  <printOptions horizontalCentered="1" verticalCentered="1"/>
  <pageMargins left="0" right="0" top="0.55118110236220474" bottom="0" header="0" footer="0"/>
  <pageSetup paperSize="9" scale="85" orientation="landscape" r:id="rId1"/>
  <headerFooter alignWithMargins="0"/>
  <rowBreaks count="2" manualBreakCount="2">
    <brk id="29" max="12" man="1"/>
    <brk id="63"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152"/>
  <sheetViews>
    <sheetView showGridLines="0" rightToLeft="1" tabSelected="1" view="pageBreakPreview" topLeftCell="A91" zoomScale="85" zoomScaleNormal="100" zoomScaleSheetLayoutView="85" workbookViewId="0">
      <selection activeCell="K121" sqref="K121:L121"/>
    </sheetView>
  </sheetViews>
  <sheetFormatPr defaultColWidth="9.140625" defaultRowHeight="15" x14ac:dyDescent="0.2"/>
  <cols>
    <col min="1" max="1" width="12.28515625" style="197" customWidth="1"/>
    <col min="2" max="2" width="25.7109375" style="197" customWidth="1"/>
    <col min="3" max="12" width="8.5703125" style="65" customWidth="1"/>
    <col min="13" max="13" width="31.85546875" style="65" customWidth="1"/>
    <col min="14" max="14" width="13.85546875" style="65" customWidth="1"/>
    <col min="15" max="15" width="9.140625" style="50"/>
    <col min="16" max="16" width="23.140625" style="50" customWidth="1"/>
    <col min="17" max="17" width="5.85546875" style="50" customWidth="1"/>
    <col min="18" max="16384" width="9.140625" style="50"/>
  </cols>
  <sheetData>
    <row r="1" spans="1:14" s="54" customFormat="1" ht="20.100000000000001" customHeight="1" x14ac:dyDescent="0.2">
      <c r="A1" s="948" t="s">
        <v>824</v>
      </c>
      <c r="B1" s="948"/>
      <c r="C1" s="948"/>
      <c r="D1" s="948"/>
      <c r="E1" s="948"/>
      <c r="F1" s="948"/>
      <c r="G1" s="948"/>
      <c r="H1" s="948"/>
      <c r="I1" s="948"/>
      <c r="J1" s="948"/>
      <c r="K1" s="948"/>
      <c r="L1" s="948"/>
      <c r="M1" s="948"/>
      <c r="N1" s="948"/>
    </row>
    <row r="2" spans="1:14" s="55" customFormat="1" ht="20.100000000000001" customHeight="1" x14ac:dyDescent="0.2">
      <c r="A2" s="951" t="s">
        <v>1311</v>
      </c>
      <c r="B2" s="951"/>
      <c r="C2" s="951"/>
      <c r="D2" s="951"/>
      <c r="E2" s="951"/>
      <c r="F2" s="951"/>
      <c r="G2" s="951"/>
      <c r="H2" s="951"/>
      <c r="I2" s="951"/>
      <c r="J2" s="951"/>
      <c r="K2" s="951"/>
      <c r="L2" s="951"/>
      <c r="M2" s="951"/>
      <c r="N2" s="951"/>
    </row>
    <row r="3" spans="1:14" ht="32.25" customHeight="1" x14ac:dyDescent="0.2">
      <c r="A3" s="935" t="s">
        <v>918</v>
      </c>
      <c r="B3" s="935"/>
      <c r="C3" s="935"/>
      <c r="D3" s="935"/>
      <c r="E3" s="935"/>
      <c r="F3" s="935"/>
      <c r="G3" s="935"/>
      <c r="H3" s="935"/>
      <c r="I3" s="935"/>
      <c r="J3" s="935"/>
      <c r="K3" s="935"/>
      <c r="L3" s="935"/>
      <c r="M3" s="935"/>
      <c r="N3" s="935"/>
    </row>
    <row r="4" spans="1:14" ht="20.100000000000001" customHeight="1" x14ac:dyDescent="0.2">
      <c r="A4" s="936" t="s">
        <v>1312</v>
      </c>
      <c r="B4" s="936"/>
      <c r="C4" s="936"/>
      <c r="D4" s="936"/>
      <c r="E4" s="936"/>
      <c r="F4" s="936"/>
      <c r="G4" s="936"/>
      <c r="H4" s="936"/>
      <c r="I4" s="936"/>
      <c r="J4" s="936"/>
      <c r="K4" s="936"/>
      <c r="L4" s="936"/>
      <c r="M4" s="936"/>
      <c r="N4" s="936"/>
    </row>
    <row r="5" spans="1:14" ht="20.100000000000001" customHeight="1" x14ac:dyDescent="0.2">
      <c r="A5" s="10" t="s">
        <v>554</v>
      </c>
      <c r="B5" s="10"/>
      <c r="C5" s="80"/>
      <c r="D5" s="80"/>
      <c r="E5" s="80"/>
      <c r="F5" s="80"/>
      <c r="G5" s="80"/>
      <c r="H5" s="80"/>
      <c r="I5" s="80"/>
      <c r="J5" s="80"/>
      <c r="K5" s="80"/>
      <c r="L5" s="80"/>
      <c r="M5" s="80"/>
      <c r="N5" s="81" t="s">
        <v>553</v>
      </c>
    </row>
    <row r="6" spans="1:14" s="177" customFormat="1" ht="23.25" customHeight="1" thickBot="1" x14ac:dyDescent="0.25">
      <c r="A6" s="1325" t="s">
        <v>1103</v>
      </c>
      <c r="B6" s="1261"/>
      <c r="C6" s="940" t="s">
        <v>625</v>
      </c>
      <c r="D6" s="941"/>
      <c r="E6" s="940" t="s">
        <v>936</v>
      </c>
      <c r="F6" s="941"/>
      <c r="G6" s="940" t="s">
        <v>1104</v>
      </c>
      <c r="H6" s="941"/>
      <c r="I6" s="945" t="s">
        <v>1169</v>
      </c>
      <c r="J6" s="945"/>
      <c r="K6" s="945" t="s">
        <v>1310</v>
      </c>
      <c r="L6" s="945"/>
      <c r="M6" s="1258" t="s">
        <v>1401</v>
      </c>
      <c r="N6" s="1322"/>
    </row>
    <row r="7" spans="1:14" s="177" customFormat="1" ht="15.75" customHeight="1" thickBot="1" x14ac:dyDescent="0.25">
      <c r="A7" s="1326"/>
      <c r="B7" s="1262"/>
      <c r="C7" s="875" t="s">
        <v>977</v>
      </c>
      <c r="D7" s="875" t="s">
        <v>978</v>
      </c>
      <c r="E7" s="875" t="s">
        <v>977</v>
      </c>
      <c r="F7" s="875" t="s">
        <v>978</v>
      </c>
      <c r="G7" s="875" t="s">
        <v>977</v>
      </c>
      <c r="H7" s="875" t="s">
        <v>978</v>
      </c>
      <c r="I7" s="875" t="s">
        <v>977</v>
      </c>
      <c r="J7" s="875" t="s">
        <v>978</v>
      </c>
      <c r="K7" s="875" t="s">
        <v>977</v>
      </c>
      <c r="L7" s="875" t="s">
        <v>978</v>
      </c>
      <c r="M7" s="1259"/>
      <c r="N7" s="1323"/>
    </row>
    <row r="8" spans="1:14" s="177" customFormat="1" ht="28.5" customHeight="1" x14ac:dyDescent="0.2">
      <c r="A8" s="1327"/>
      <c r="B8" s="1263"/>
      <c r="C8" s="870" t="s">
        <v>88</v>
      </c>
      <c r="D8" s="870" t="s">
        <v>819</v>
      </c>
      <c r="E8" s="870" t="s">
        <v>88</v>
      </c>
      <c r="F8" s="870" t="s">
        <v>819</v>
      </c>
      <c r="G8" s="870" t="s">
        <v>88</v>
      </c>
      <c r="H8" s="870" t="s">
        <v>819</v>
      </c>
      <c r="I8" s="870" t="s">
        <v>88</v>
      </c>
      <c r="J8" s="870" t="s">
        <v>819</v>
      </c>
      <c r="K8" s="870" t="s">
        <v>88</v>
      </c>
      <c r="L8" s="870" t="s">
        <v>819</v>
      </c>
      <c r="M8" s="1260"/>
      <c r="N8" s="1324"/>
    </row>
    <row r="9" spans="1:14" s="26" customFormat="1" ht="17.45" customHeight="1" thickBot="1" x14ac:dyDescent="0.25">
      <c r="A9" s="1304" t="s">
        <v>120</v>
      </c>
      <c r="B9" s="542" t="s">
        <v>614</v>
      </c>
      <c r="C9" s="601">
        <v>0</v>
      </c>
      <c r="D9" s="601">
        <v>0</v>
      </c>
      <c r="E9" s="601">
        <v>0</v>
      </c>
      <c r="F9" s="601">
        <v>0</v>
      </c>
      <c r="G9" s="601">
        <v>0</v>
      </c>
      <c r="H9" s="601">
        <v>0</v>
      </c>
      <c r="I9" s="601">
        <v>0</v>
      </c>
      <c r="J9" s="601">
        <v>0</v>
      </c>
      <c r="K9" s="601">
        <v>0</v>
      </c>
      <c r="L9" s="601">
        <v>0</v>
      </c>
      <c r="M9" s="602" t="s">
        <v>617</v>
      </c>
      <c r="N9" s="1307" t="s">
        <v>928</v>
      </c>
    </row>
    <row r="10" spans="1:14" s="26" customFormat="1" ht="17.45" customHeight="1" thickBot="1" x14ac:dyDescent="0.25">
      <c r="A10" s="1305"/>
      <c r="B10" s="431" t="s">
        <v>615</v>
      </c>
      <c r="C10" s="397">
        <v>0</v>
      </c>
      <c r="D10" s="397">
        <v>0</v>
      </c>
      <c r="E10" s="397">
        <v>0</v>
      </c>
      <c r="F10" s="397">
        <v>0</v>
      </c>
      <c r="G10" s="397">
        <v>0</v>
      </c>
      <c r="H10" s="397">
        <v>0</v>
      </c>
      <c r="I10" s="397">
        <v>0</v>
      </c>
      <c r="J10" s="397">
        <v>0</v>
      </c>
      <c r="K10" s="397">
        <v>24</v>
      </c>
      <c r="L10" s="397">
        <v>9</v>
      </c>
      <c r="M10" s="432" t="s">
        <v>618</v>
      </c>
      <c r="N10" s="1308"/>
    </row>
    <row r="11" spans="1:14" s="26" customFormat="1" ht="17.45" customHeight="1" thickBot="1" x14ac:dyDescent="0.25">
      <c r="A11" s="1305"/>
      <c r="B11" s="429" t="s">
        <v>1037</v>
      </c>
      <c r="C11" s="396">
        <v>109</v>
      </c>
      <c r="D11" s="396">
        <v>49</v>
      </c>
      <c r="E11" s="396">
        <v>109</v>
      </c>
      <c r="F11" s="396">
        <v>46</v>
      </c>
      <c r="G11" s="396">
        <v>117</v>
      </c>
      <c r="H11" s="396">
        <v>39</v>
      </c>
      <c r="I11" s="396">
        <v>105</v>
      </c>
      <c r="J11" s="396">
        <v>42</v>
      </c>
      <c r="K11" s="396">
        <v>134</v>
      </c>
      <c r="L11" s="396">
        <v>27</v>
      </c>
      <c r="M11" s="430" t="s">
        <v>619</v>
      </c>
      <c r="N11" s="1308"/>
    </row>
    <row r="12" spans="1:14" s="26" customFormat="1" ht="17.45" customHeight="1" thickBot="1" x14ac:dyDescent="0.25">
      <c r="A12" s="1305"/>
      <c r="B12" s="431" t="s">
        <v>616</v>
      </c>
      <c r="C12" s="397">
        <v>53</v>
      </c>
      <c r="D12" s="397">
        <v>62</v>
      </c>
      <c r="E12" s="397">
        <v>63</v>
      </c>
      <c r="F12" s="397">
        <v>81</v>
      </c>
      <c r="G12" s="397">
        <v>64</v>
      </c>
      <c r="H12" s="397">
        <v>85</v>
      </c>
      <c r="I12" s="397">
        <v>79</v>
      </c>
      <c r="J12" s="397">
        <v>53</v>
      </c>
      <c r="K12" s="397">
        <v>76</v>
      </c>
      <c r="L12" s="397">
        <v>46</v>
      </c>
      <c r="M12" s="432" t="s">
        <v>620</v>
      </c>
      <c r="N12" s="1308"/>
    </row>
    <row r="13" spans="1:14" s="26" customFormat="1" ht="17.45" customHeight="1" thickBot="1" x14ac:dyDescent="0.25">
      <c r="A13" s="1305"/>
      <c r="B13" s="429" t="s">
        <v>1106</v>
      </c>
      <c r="C13" s="396" t="s">
        <v>439</v>
      </c>
      <c r="D13" s="396" t="s">
        <v>439</v>
      </c>
      <c r="E13" s="396" t="s">
        <v>439</v>
      </c>
      <c r="F13" s="396" t="s">
        <v>439</v>
      </c>
      <c r="G13" s="396">
        <v>20</v>
      </c>
      <c r="H13" s="396">
        <v>6</v>
      </c>
      <c r="I13" s="396">
        <v>49</v>
      </c>
      <c r="J13" s="396">
        <v>3</v>
      </c>
      <c r="K13" s="396">
        <v>31</v>
      </c>
      <c r="L13" s="396">
        <v>2</v>
      </c>
      <c r="M13" s="430" t="s">
        <v>1107</v>
      </c>
      <c r="N13" s="1308"/>
    </row>
    <row r="14" spans="1:14" s="26" customFormat="1" ht="17.45" customHeight="1" thickBot="1" x14ac:dyDescent="0.25">
      <c r="A14" s="1305"/>
      <c r="B14" s="431" t="s">
        <v>1108</v>
      </c>
      <c r="C14" s="397">
        <v>4</v>
      </c>
      <c r="D14" s="397">
        <v>1</v>
      </c>
      <c r="E14" s="397">
        <v>4</v>
      </c>
      <c r="F14" s="397">
        <v>1</v>
      </c>
      <c r="G14" s="397">
        <v>2</v>
      </c>
      <c r="H14" s="397">
        <v>5</v>
      </c>
      <c r="I14" s="397">
        <v>0</v>
      </c>
      <c r="J14" s="397">
        <v>0</v>
      </c>
      <c r="K14" s="397">
        <v>0</v>
      </c>
      <c r="L14" s="397">
        <v>0</v>
      </c>
      <c r="M14" s="432" t="s">
        <v>1116</v>
      </c>
      <c r="N14" s="1308"/>
    </row>
    <row r="15" spans="1:14" s="26" customFormat="1" ht="17.45" customHeight="1" thickBot="1" x14ac:dyDescent="0.25">
      <c r="A15" s="1305"/>
      <c r="B15" s="429" t="s">
        <v>1109</v>
      </c>
      <c r="C15" s="396">
        <v>2</v>
      </c>
      <c r="D15" s="396">
        <v>17</v>
      </c>
      <c r="E15" s="396">
        <v>7</v>
      </c>
      <c r="F15" s="396">
        <v>6</v>
      </c>
      <c r="G15" s="396">
        <v>4</v>
      </c>
      <c r="H15" s="396">
        <v>10</v>
      </c>
      <c r="I15" s="396">
        <v>3</v>
      </c>
      <c r="J15" s="396">
        <v>9</v>
      </c>
      <c r="K15" s="396">
        <v>12</v>
      </c>
      <c r="L15" s="396">
        <v>32</v>
      </c>
      <c r="M15" s="430" t="s">
        <v>1117</v>
      </c>
      <c r="N15" s="1308"/>
    </row>
    <row r="16" spans="1:14" s="26" customFormat="1" ht="17.45" customHeight="1" thickBot="1" x14ac:dyDescent="0.25">
      <c r="A16" s="1305"/>
      <c r="B16" s="431" t="s">
        <v>1110</v>
      </c>
      <c r="C16" s="397">
        <v>4</v>
      </c>
      <c r="D16" s="397">
        <v>12</v>
      </c>
      <c r="E16" s="397">
        <v>0</v>
      </c>
      <c r="F16" s="397">
        <v>7</v>
      </c>
      <c r="G16" s="397">
        <v>5</v>
      </c>
      <c r="H16" s="397">
        <v>6</v>
      </c>
      <c r="I16" s="397">
        <v>22</v>
      </c>
      <c r="J16" s="397">
        <v>8</v>
      </c>
      <c r="K16" s="397">
        <v>9</v>
      </c>
      <c r="L16" s="397">
        <v>21</v>
      </c>
      <c r="M16" s="432" t="s">
        <v>1118</v>
      </c>
      <c r="N16" s="1308"/>
    </row>
    <row r="17" spans="1:14" s="26" customFormat="1" ht="24.75" customHeight="1" thickBot="1" x14ac:dyDescent="0.25">
      <c r="A17" s="1305"/>
      <c r="B17" s="429" t="s">
        <v>1111</v>
      </c>
      <c r="C17" s="396">
        <v>0</v>
      </c>
      <c r="D17" s="396">
        <v>0</v>
      </c>
      <c r="E17" s="396">
        <v>1</v>
      </c>
      <c r="F17" s="396">
        <v>3</v>
      </c>
      <c r="G17" s="396">
        <v>1</v>
      </c>
      <c r="H17" s="396">
        <v>0</v>
      </c>
      <c r="I17" s="396">
        <v>0</v>
      </c>
      <c r="J17" s="396">
        <v>0</v>
      </c>
      <c r="K17" s="396">
        <v>1</v>
      </c>
      <c r="L17" s="396">
        <v>10</v>
      </c>
      <c r="M17" s="430" t="s">
        <v>1123</v>
      </c>
      <c r="N17" s="1308"/>
    </row>
    <row r="18" spans="1:14" s="26" customFormat="1" ht="17.45" customHeight="1" thickBot="1" x14ac:dyDescent="0.25">
      <c r="A18" s="1305"/>
      <c r="B18" s="431" t="s">
        <v>1112</v>
      </c>
      <c r="C18" s="397">
        <v>9</v>
      </c>
      <c r="D18" s="397">
        <v>3</v>
      </c>
      <c r="E18" s="397">
        <v>3</v>
      </c>
      <c r="F18" s="397">
        <v>7</v>
      </c>
      <c r="G18" s="397">
        <v>5</v>
      </c>
      <c r="H18" s="397">
        <v>7</v>
      </c>
      <c r="I18" s="397">
        <v>6</v>
      </c>
      <c r="J18" s="397">
        <v>2</v>
      </c>
      <c r="K18" s="397">
        <v>5</v>
      </c>
      <c r="L18" s="397">
        <v>10</v>
      </c>
      <c r="M18" s="432" t="s">
        <v>1119</v>
      </c>
      <c r="N18" s="1308"/>
    </row>
    <row r="19" spans="1:14" s="26" customFormat="1" ht="17.45" customHeight="1" thickBot="1" x14ac:dyDescent="0.25">
      <c r="A19" s="1305"/>
      <c r="B19" s="429" t="s">
        <v>1113</v>
      </c>
      <c r="C19" s="396">
        <v>1</v>
      </c>
      <c r="D19" s="396">
        <v>9</v>
      </c>
      <c r="E19" s="396">
        <v>1</v>
      </c>
      <c r="F19" s="396">
        <v>2</v>
      </c>
      <c r="G19" s="396">
        <v>0</v>
      </c>
      <c r="H19" s="396">
        <v>2</v>
      </c>
      <c r="I19" s="396">
        <v>5</v>
      </c>
      <c r="J19" s="396">
        <v>4</v>
      </c>
      <c r="K19" s="396">
        <v>2</v>
      </c>
      <c r="L19" s="396">
        <v>5</v>
      </c>
      <c r="M19" s="430" t="s">
        <v>1120</v>
      </c>
      <c r="N19" s="1308"/>
    </row>
    <row r="20" spans="1:14" s="26" customFormat="1" ht="24.95" customHeight="1" thickBot="1" x14ac:dyDescent="0.25">
      <c r="A20" s="1305"/>
      <c r="B20" s="431" t="s">
        <v>1114</v>
      </c>
      <c r="C20" s="397">
        <v>1</v>
      </c>
      <c r="D20" s="397">
        <v>2</v>
      </c>
      <c r="E20" s="397">
        <v>1</v>
      </c>
      <c r="F20" s="397">
        <v>7</v>
      </c>
      <c r="G20" s="397">
        <v>2</v>
      </c>
      <c r="H20" s="397">
        <v>4</v>
      </c>
      <c r="I20" s="397">
        <v>4</v>
      </c>
      <c r="J20" s="397">
        <v>2</v>
      </c>
      <c r="K20" s="397">
        <v>6</v>
      </c>
      <c r="L20" s="397">
        <v>12</v>
      </c>
      <c r="M20" s="432" t="s">
        <v>1121</v>
      </c>
      <c r="N20" s="1308"/>
    </row>
    <row r="21" spans="1:14" s="26" customFormat="1" ht="21.75" customHeight="1" thickBot="1" x14ac:dyDescent="0.25">
      <c r="A21" s="1305"/>
      <c r="B21" s="435" t="s">
        <v>1115</v>
      </c>
      <c r="C21" s="400" t="s">
        <v>439</v>
      </c>
      <c r="D21" s="400" t="s">
        <v>439</v>
      </c>
      <c r="E21" s="400" t="s">
        <v>439</v>
      </c>
      <c r="F21" s="400" t="s">
        <v>439</v>
      </c>
      <c r="G21" s="400">
        <v>1</v>
      </c>
      <c r="H21" s="400">
        <v>4</v>
      </c>
      <c r="I21" s="400">
        <v>0</v>
      </c>
      <c r="J21" s="400">
        <v>1</v>
      </c>
      <c r="K21" s="400">
        <v>0</v>
      </c>
      <c r="L21" s="400">
        <v>0</v>
      </c>
      <c r="M21" s="440" t="s">
        <v>1122</v>
      </c>
      <c r="N21" s="1308"/>
    </row>
    <row r="22" spans="1:14" s="26" customFormat="1" ht="17.45" customHeight="1" x14ac:dyDescent="0.2">
      <c r="A22" s="1319"/>
      <c r="B22" s="871" t="s">
        <v>27</v>
      </c>
      <c r="C22" s="436">
        <f t="shared" ref="C22:J22" si="0">SUM(C9:C21)</f>
        <v>183</v>
      </c>
      <c r="D22" s="436">
        <f t="shared" si="0"/>
        <v>155</v>
      </c>
      <c r="E22" s="436">
        <f t="shared" si="0"/>
        <v>189</v>
      </c>
      <c r="F22" s="436">
        <f t="shared" si="0"/>
        <v>160</v>
      </c>
      <c r="G22" s="436">
        <f t="shared" si="0"/>
        <v>221</v>
      </c>
      <c r="H22" s="436">
        <f t="shared" si="0"/>
        <v>168</v>
      </c>
      <c r="I22" s="436">
        <f t="shared" si="0"/>
        <v>273</v>
      </c>
      <c r="J22" s="436">
        <f t="shared" si="0"/>
        <v>124</v>
      </c>
      <c r="K22" s="436">
        <f t="shared" ref="K22:L22" si="1">SUM(K9:K21)</f>
        <v>300</v>
      </c>
      <c r="L22" s="436">
        <f t="shared" si="1"/>
        <v>174</v>
      </c>
      <c r="M22" s="872" t="s">
        <v>28</v>
      </c>
      <c r="N22" s="1321"/>
    </row>
    <row r="23" spans="1:14" s="26" customFormat="1" ht="17.45" customHeight="1" thickBot="1" x14ac:dyDescent="0.25">
      <c r="A23" s="1313" t="s">
        <v>458</v>
      </c>
      <c r="B23" s="542" t="s">
        <v>1039</v>
      </c>
      <c r="C23" s="601">
        <v>26</v>
      </c>
      <c r="D23" s="601">
        <v>13</v>
      </c>
      <c r="E23" s="601">
        <v>17</v>
      </c>
      <c r="F23" s="601">
        <v>11</v>
      </c>
      <c r="G23" s="601">
        <v>21</v>
      </c>
      <c r="H23" s="601">
        <v>9</v>
      </c>
      <c r="I23" s="601">
        <v>19</v>
      </c>
      <c r="J23" s="601">
        <v>9</v>
      </c>
      <c r="K23" s="601">
        <v>12</v>
      </c>
      <c r="L23" s="601">
        <v>5</v>
      </c>
      <c r="M23" s="602" t="s">
        <v>228</v>
      </c>
      <c r="N23" s="1316" t="s">
        <v>929</v>
      </c>
    </row>
    <row r="24" spans="1:14" s="26" customFormat="1" ht="17.45" customHeight="1" thickBot="1" x14ac:dyDescent="0.25">
      <c r="A24" s="1314"/>
      <c r="B24" s="431" t="s">
        <v>227</v>
      </c>
      <c r="C24" s="397">
        <v>71</v>
      </c>
      <c r="D24" s="397">
        <v>8</v>
      </c>
      <c r="E24" s="397">
        <v>52</v>
      </c>
      <c r="F24" s="397">
        <v>11</v>
      </c>
      <c r="G24" s="397">
        <v>37</v>
      </c>
      <c r="H24" s="397">
        <v>6</v>
      </c>
      <c r="I24" s="397">
        <v>36</v>
      </c>
      <c r="J24" s="397">
        <v>4</v>
      </c>
      <c r="K24" s="397">
        <v>50</v>
      </c>
      <c r="L24" s="397">
        <v>5</v>
      </c>
      <c r="M24" s="432" t="s">
        <v>226</v>
      </c>
      <c r="N24" s="1317"/>
    </row>
    <row r="25" spans="1:14" s="26" customFormat="1" ht="17.45" customHeight="1" thickBot="1" x14ac:dyDescent="0.25">
      <c r="A25" s="1314"/>
      <c r="B25" s="429" t="s">
        <v>225</v>
      </c>
      <c r="C25" s="396">
        <v>0</v>
      </c>
      <c r="D25" s="396">
        <v>0</v>
      </c>
      <c r="E25" s="396">
        <v>0</v>
      </c>
      <c r="F25" s="396">
        <v>0</v>
      </c>
      <c r="G25" s="396">
        <v>0</v>
      </c>
      <c r="H25" s="396">
        <v>0</v>
      </c>
      <c r="I25" s="396">
        <v>0</v>
      </c>
      <c r="J25" s="396">
        <v>0</v>
      </c>
      <c r="K25" s="396">
        <v>0</v>
      </c>
      <c r="L25" s="396">
        <v>0</v>
      </c>
      <c r="M25" s="430" t="s">
        <v>224</v>
      </c>
      <c r="N25" s="1317"/>
    </row>
    <row r="26" spans="1:14" s="26" customFormat="1" ht="17.45" customHeight="1" thickBot="1" x14ac:dyDescent="0.25">
      <c r="A26" s="1314"/>
      <c r="B26" s="431" t="s">
        <v>1077</v>
      </c>
      <c r="C26" s="397">
        <v>127</v>
      </c>
      <c r="D26" s="397">
        <v>41</v>
      </c>
      <c r="E26" s="397">
        <v>122</v>
      </c>
      <c r="F26" s="397">
        <v>23</v>
      </c>
      <c r="G26" s="397">
        <v>102</v>
      </c>
      <c r="H26" s="397">
        <v>12</v>
      </c>
      <c r="I26" s="397">
        <v>97</v>
      </c>
      <c r="J26" s="397">
        <v>9</v>
      </c>
      <c r="K26" s="397">
        <v>127</v>
      </c>
      <c r="L26" s="397">
        <v>11</v>
      </c>
      <c r="M26" s="432" t="s">
        <v>223</v>
      </c>
      <c r="N26" s="1317"/>
    </row>
    <row r="27" spans="1:14" s="26" customFormat="1" ht="17.45" customHeight="1" thickBot="1" x14ac:dyDescent="0.25">
      <c r="A27" s="1314"/>
      <c r="B27" s="429" t="s">
        <v>222</v>
      </c>
      <c r="C27" s="396">
        <v>75</v>
      </c>
      <c r="D27" s="396">
        <v>19</v>
      </c>
      <c r="E27" s="396">
        <v>74</v>
      </c>
      <c r="F27" s="396">
        <v>10</v>
      </c>
      <c r="G27" s="396">
        <v>71</v>
      </c>
      <c r="H27" s="396">
        <v>5</v>
      </c>
      <c r="I27" s="396">
        <v>81</v>
      </c>
      <c r="J27" s="396">
        <v>7</v>
      </c>
      <c r="K27" s="396">
        <v>109</v>
      </c>
      <c r="L27" s="396">
        <v>13</v>
      </c>
      <c r="M27" s="430" t="s">
        <v>221</v>
      </c>
      <c r="N27" s="1317"/>
    </row>
    <row r="28" spans="1:14" s="26" customFormat="1" ht="17.45" customHeight="1" thickBot="1" x14ac:dyDescent="0.25">
      <c r="A28" s="1314"/>
      <c r="B28" s="431" t="s">
        <v>1038</v>
      </c>
      <c r="C28" s="397">
        <v>35</v>
      </c>
      <c r="D28" s="397">
        <v>31</v>
      </c>
      <c r="E28" s="397">
        <v>37</v>
      </c>
      <c r="F28" s="397">
        <v>31</v>
      </c>
      <c r="G28" s="397">
        <v>36</v>
      </c>
      <c r="H28" s="397">
        <v>33</v>
      </c>
      <c r="I28" s="397">
        <v>38</v>
      </c>
      <c r="J28" s="397">
        <v>30</v>
      </c>
      <c r="K28" s="397">
        <v>39</v>
      </c>
      <c r="L28" s="397">
        <v>17</v>
      </c>
      <c r="M28" s="432" t="s">
        <v>220</v>
      </c>
      <c r="N28" s="1317"/>
    </row>
    <row r="29" spans="1:14" s="26" customFormat="1" ht="17.45" customHeight="1" thickBot="1" x14ac:dyDescent="0.25">
      <c r="A29" s="1314"/>
      <c r="B29" s="429" t="s">
        <v>322</v>
      </c>
      <c r="C29" s="396">
        <v>93</v>
      </c>
      <c r="D29" s="396">
        <v>20</v>
      </c>
      <c r="E29" s="396">
        <v>93</v>
      </c>
      <c r="F29" s="396">
        <v>22</v>
      </c>
      <c r="G29" s="396">
        <v>88</v>
      </c>
      <c r="H29" s="396">
        <v>14</v>
      </c>
      <c r="I29" s="396">
        <v>155</v>
      </c>
      <c r="J29" s="396">
        <v>15</v>
      </c>
      <c r="K29" s="396">
        <v>173</v>
      </c>
      <c r="L29" s="396">
        <v>13</v>
      </c>
      <c r="M29" s="430" t="s">
        <v>323</v>
      </c>
      <c r="N29" s="1317"/>
    </row>
    <row r="30" spans="1:14" s="26" customFormat="1" ht="17.45" customHeight="1" thickBot="1" x14ac:dyDescent="0.25">
      <c r="A30" s="1314"/>
      <c r="B30" s="431" t="s">
        <v>459</v>
      </c>
      <c r="C30" s="397">
        <v>70</v>
      </c>
      <c r="D30" s="397">
        <v>84</v>
      </c>
      <c r="E30" s="397">
        <v>86</v>
      </c>
      <c r="F30" s="397">
        <v>84</v>
      </c>
      <c r="G30" s="397">
        <v>95</v>
      </c>
      <c r="H30" s="397">
        <v>59</v>
      </c>
      <c r="I30" s="397">
        <v>120</v>
      </c>
      <c r="J30" s="397">
        <v>56</v>
      </c>
      <c r="K30" s="397">
        <v>130</v>
      </c>
      <c r="L30" s="397">
        <v>46</v>
      </c>
      <c r="M30" s="432" t="s">
        <v>621</v>
      </c>
      <c r="N30" s="1317"/>
    </row>
    <row r="31" spans="1:14" s="26" customFormat="1" ht="17.45" customHeight="1" thickBot="1" x14ac:dyDescent="0.25">
      <c r="A31" s="1314"/>
      <c r="B31" s="429" t="s">
        <v>581</v>
      </c>
      <c r="C31" s="396">
        <v>40</v>
      </c>
      <c r="D31" s="396">
        <v>22</v>
      </c>
      <c r="E31" s="396">
        <v>82</v>
      </c>
      <c r="F31" s="396">
        <v>50</v>
      </c>
      <c r="G31" s="396">
        <v>94</v>
      </c>
      <c r="H31" s="396">
        <v>31</v>
      </c>
      <c r="I31" s="396">
        <v>94</v>
      </c>
      <c r="J31" s="396">
        <v>18</v>
      </c>
      <c r="K31" s="396">
        <v>205</v>
      </c>
      <c r="L31" s="396">
        <v>24</v>
      </c>
      <c r="M31" s="430" t="s">
        <v>823</v>
      </c>
      <c r="N31" s="1317"/>
    </row>
    <row r="32" spans="1:14" s="26" customFormat="1" ht="17.45" customHeight="1" thickBot="1" x14ac:dyDescent="0.25">
      <c r="A32" s="1314"/>
      <c r="B32" s="437" t="s">
        <v>671</v>
      </c>
      <c r="C32" s="399">
        <v>18</v>
      </c>
      <c r="D32" s="399">
        <v>22</v>
      </c>
      <c r="E32" s="399">
        <v>36</v>
      </c>
      <c r="F32" s="399">
        <v>27</v>
      </c>
      <c r="G32" s="399">
        <v>30</v>
      </c>
      <c r="H32" s="399">
        <v>24</v>
      </c>
      <c r="I32" s="399">
        <v>45</v>
      </c>
      <c r="J32" s="399">
        <v>16</v>
      </c>
      <c r="K32" s="399">
        <v>54</v>
      </c>
      <c r="L32" s="399">
        <v>17</v>
      </c>
      <c r="M32" s="438" t="s">
        <v>684</v>
      </c>
      <c r="N32" s="1317"/>
    </row>
    <row r="33" spans="1:14" s="26" customFormat="1" ht="17.45" customHeight="1" thickBot="1" x14ac:dyDescent="0.25">
      <c r="A33" s="1314"/>
      <c r="B33" s="429" t="s">
        <v>672</v>
      </c>
      <c r="C33" s="396">
        <v>8</v>
      </c>
      <c r="D33" s="396">
        <v>25</v>
      </c>
      <c r="E33" s="396">
        <v>1</v>
      </c>
      <c r="F33" s="396">
        <v>41</v>
      </c>
      <c r="G33" s="396">
        <v>5</v>
      </c>
      <c r="H33" s="396">
        <v>36</v>
      </c>
      <c r="I33" s="396">
        <v>2</v>
      </c>
      <c r="J33" s="396">
        <v>20</v>
      </c>
      <c r="K33" s="396">
        <v>6</v>
      </c>
      <c r="L33" s="396">
        <v>24</v>
      </c>
      <c r="M33" s="430" t="s">
        <v>685</v>
      </c>
      <c r="N33" s="1317"/>
    </row>
    <row r="34" spans="1:14" s="26" customFormat="1" ht="17.45" customHeight="1" x14ac:dyDescent="0.2">
      <c r="A34" s="1315"/>
      <c r="B34" s="441" t="s">
        <v>673</v>
      </c>
      <c r="C34" s="442">
        <v>2</v>
      </c>
      <c r="D34" s="442">
        <v>11</v>
      </c>
      <c r="E34" s="442">
        <v>3</v>
      </c>
      <c r="F34" s="442">
        <v>30</v>
      </c>
      <c r="G34" s="442">
        <v>8</v>
      </c>
      <c r="H34" s="442">
        <v>27</v>
      </c>
      <c r="I34" s="442">
        <v>4</v>
      </c>
      <c r="J34" s="442">
        <v>19</v>
      </c>
      <c r="K34" s="442">
        <v>8</v>
      </c>
      <c r="L34" s="442">
        <v>16</v>
      </c>
      <c r="M34" s="443" t="s">
        <v>686</v>
      </c>
      <c r="N34" s="1318"/>
    </row>
    <row r="35" spans="1:14" s="26" customFormat="1" ht="17.45" customHeight="1" thickBot="1" x14ac:dyDescent="0.25">
      <c r="A35" s="1313" t="s">
        <v>458</v>
      </c>
      <c r="B35" s="433" t="s">
        <v>1040</v>
      </c>
      <c r="C35" s="395">
        <v>0</v>
      </c>
      <c r="D35" s="395">
        <v>0</v>
      </c>
      <c r="E35" s="395">
        <v>0</v>
      </c>
      <c r="F35" s="395">
        <v>0</v>
      </c>
      <c r="G35" s="395">
        <v>0</v>
      </c>
      <c r="H35" s="395">
        <v>0</v>
      </c>
      <c r="I35" s="395">
        <v>0</v>
      </c>
      <c r="J35" s="395">
        <v>0</v>
      </c>
      <c r="K35" s="395">
        <v>0</v>
      </c>
      <c r="L35" s="395">
        <v>0</v>
      </c>
      <c r="M35" s="434" t="s">
        <v>687</v>
      </c>
      <c r="N35" s="1316" t="s">
        <v>929</v>
      </c>
    </row>
    <row r="36" spans="1:14" s="26" customFormat="1" ht="17.45" customHeight="1" thickBot="1" x14ac:dyDescent="0.25">
      <c r="A36" s="1314"/>
      <c r="B36" s="431" t="s">
        <v>674</v>
      </c>
      <c r="C36" s="397">
        <v>1</v>
      </c>
      <c r="D36" s="397">
        <v>3</v>
      </c>
      <c r="E36" s="397">
        <v>0</v>
      </c>
      <c r="F36" s="397">
        <v>0</v>
      </c>
      <c r="G36" s="397">
        <v>0</v>
      </c>
      <c r="H36" s="397">
        <v>0</v>
      </c>
      <c r="I36" s="397">
        <v>0</v>
      </c>
      <c r="J36" s="397">
        <v>0</v>
      </c>
      <c r="K36" s="397">
        <v>0</v>
      </c>
      <c r="L36" s="397">
        <v>0</v>
      </c>
      <c r="M36" s="432" t="s">
        <v>688</v>
      </c>
      <c r="N36" s="1317"/>
    </row>
    <row r="37" spans="1:14" s="26" customFormat="1" ht="13.5" thickBot="1" x14ac:dyDescent="0.25">
      <c r="A37" s="1314"/>
      <c r="B37" s="429" t="s">
        <v>675</v>
      </c>
      <c r="C37" s="396">
        <v>1</v>
      </c>
      <c r="D37" s="396">
        <v>0</v>
      </c>
      <c r="E37" s="396">
        <v>0</v>
      </c>
      <c r="F37" s="396">
        <v>0</v>
      </c>
      <c r="G37" s="396">
        <v>0</v>
      </c>
      <c r="H37" s="396">
        <v>0</v>
      </c>
      <c r="I37" s="396">
        <v>0</v>
      </c>
      <c r="J37" s="396">
        <v>0</v>
      </c>
      <c r="K37" s="396">
        <v>0</v>
      </c>
      <c r="L37" s="396">
        <v>0</v>
      </c>
      <c r="M37" s="430" t="s">
        <v>689</v>
      </c>
      <c r="N37" s="1317"/>
    </row>
    <row r="38" spans="1:14" s="26" customFormat="1" ht="13.5" thickBot="1" x14ac:dyDescent="0.25">
      <c r="A38" s="1314"/>
      <c r="B38" s="431" t="s">
        <v>676</v>
      </c>
      <c r="C38" s="397">
        <v>6</v>
      </c>
      <c r="D38" s="397">
        <v>19</v>
      </c>
      <c r="E38" s="397">
        <v>7</v>
      </c>
      <c r="F38" s="397">
        <v>20</v>
      </c>
      <c r="G38" s="397">
        <v>10</v>
      </c>
      <c r="H38" s="397">
        <v>20</v>
      </c>
      <c r="I38" s="397">
        <v>4</v>
      </c>
      <c r="J38" s="397">
        <v>11</v>
      </c>
      <c r="K38" s="397">
        <v>4</v>
      </c>
      <c r="L38" s="397">
        <v>8</v>
      </c>
      <c r="M38" s="432" t="s">
        <v>690</v>
      </c>
      <c r="N38" s="1317"/>
    </row>
    <row r="39" spans="1:14" s="26" customFormat="1" ht="13.5" thickBot="1" x14ac:dyDescent="0.25">
      <c r="A39" s="1314"/>
      <c r="B39" s="429" t="s">
        <v>677</v>
      </c>
      <c r="C39" s="396">
        <v>4</v>
      </c>
      <c r="D39" s="396">
        <v>25</v>
      </c>
      <c r="E39" s="396">
        <v>7</v>
      </c>
      <c r="F39" s="396">
        <v>48</v>
      </c>
      <c r="G39" s="396">
        <v>5</v>
      </c>
      <c r="H39" s="396">
        <v>32</v>
      </c>
      <c r="I39" s="396">
        <v>3</v>
      </c>
      <c r="J39" s="396">
        <v>13</v>
      </c>
      <c r="K39" s="396">
        <v>8</v>
      </c>
      <c r="L39" s="396">
        <v>9</v>
      </c>
      <c r="M39" s="430" t="s">
        <v>691</v>
      </c>
      <c r="N39" s="1317"/>
    </row>
    <row r="40" spans="1:14" s="26" customFormat="1" ht="13.5" thickBot="1" x14ac:dyDescent="0.25">
      <c r="A40" s="1314"/>
      <c r="B40" s="431" t="s">
        <v>678</v>
      </c>
      <c r="C40" s="397">
        <v>11</v>
      </c>
      <c r="D40" s="397">
        <v>24</v>
      </c>
      <c r="E40" s="397">
        <v>9</v>
      </c>
      <c r="F40" s="397">
        <v>29</v>
      </c>
      <c r="G40" s="397">
        <v>9</v>
      </c>
      <c r="H40" s="397">
        <v>30</v>
      </c>
      <c r="I40" s="397">
        <v>14</v>
      </c>
      <c r="J40" s="397">
        <v>16</v>
      </c>
      <c r="K40" s="397">
        <v>11</v>
      </c>
      <c r="L40" s="397">
        <v>15</v>
      </c>
      <c r="M40" s="432" t="s">
        <v>692</v>
      </c>
      <c r="N40" s="1317"/>
    </row>
    <row r="41" spans="1:14" s="26" customFormat="1" ht="13.5" thickBot="1" x14ac:dyDescent="0.25">
      <c r="A41" s="1314"/>
      <c r="B41" s="429" t="s">
        <v>1036</v>
      </c>
      <c r="C41" s="396">
        <v>3</v>
      </c>
      <c r="D41" s="396">
        <v>5</v>
      </c>
      <c r="E41" s="396">
        <v>1</v>
      </c>
      <c r="F41" s="396">
        <v>6</v>
      </c>
      <c r="G41" s="396">
        <v>1</v>
      </c>
      <c r="H41" s="396">
        <v>6</v>
      </c>
      <c r="I41" s="396">
        <v>2</v>
      </c>
      <c r="J41" s="396">
        <v>6</v>
      </c>
      <c r="K41" s="396">
        <v>0</v>
      </c>
      <c r="L41" s="396">
        <v>9</v>
      </c>
      <c r="M41" s="430" t="s">
        <v>693</v>
      </c>
      <c r="N41" s="1317"/>
    </row>
    <row r="42" spans="1:14" s="26" customFormat="1" ht="23.25" thickBot="1" x14ac:dyDescent="0.25">
      <c r="A42" s="1314"/>
      <c r="B42" s="431" t="s">
        <v>679</v>
      </c>
      <c r="C42" s="397">
        <v>0</v>
      </c>
      <c r="D42" s="397">
        <v>1</v>
      </c>
      <c r="E42" s="397">
        <v>0</v>
      </c>
      <c r="F42" s="397">
        <v>0</v>
      </c>
      <c r="G42" s="397">
        <v>0</v>
      </c>
      <c r="H42" s="397">
        <v>0</v>
      </c>
      <c r="I42" s="397">
        <v>0</v>
      </c>
      <c r="J42" s="397">
        <v>0</v>
      </c>
      <c r="K42" s="397">
        <v>0</v>
      </c>
      <c r="L42" s="397">
        <v>0</v>
      </c>
      <c r="M42" s="432" t="s">
        <v>694</v>
      </c>
      <c r="N42" s="1317"/>
    </row>
    <row r="43" spans="1:14" s="26" customFormat="1" ht="13.5" thickBot="1" x14ac:dyDescent="0.25">
      <c r="A43" s="1314"/>
      <c r="B43" s="429" t="s">
        <v>680</v>
      </c>
      <c r="C43" s="396">
        <v>0</v>
      </c>
      <c r="D43" s="396">
        <v>0</v>
      </c>
      <c r="E43" s="396">
        <v>0</v>
      </c>
      <c r="F43" s="396">
        <v>0</v>
      </c>
      <c r="G43" s="396">
        <v>0</v>
      </c>
      <c r="H43" s="396">
        <v>0</v>
      </c>
      <c r="I43" s="396">
        <v>0</v>
      </c>
      <c r="J43" s="396">
        <v>0</v>
      </c>
      <c r="K43" s="396">
        <v>0</v>
      </c>
      <c r="L43" s="396">
        <v>0</v>
      </c>
      <c r="M43" s="430" t="s">
        <v>695</v>
      </c>
      <c r="N43" s="1317"/>
    </row>
    <row r="44" spans="1:14" s="26" customFormat="1" ht="26.25" thickBot="1" x14ac:dyDescent="0.25">
      <c r="A44" s="1314"/>
      <c r="B44" s="431" t="s">
        <v>681</v>
      </c>
      <c r="C44" s="397">
        <v>5</v>
      </c>
      <c r="D44" s="397">
        <v>9</v>
      </c>
      <c r="E44" s="397">
        <v>4</v>
      </c>
      <c r="F44" s="397">
        <v>4</v>
      </c>
      <c r="G44" s="397">
        <v>2</v>
      </c>
      <c r="H44" s="397">
        <v>5</v>
      </c>
      <c r="I44" s="397">
        <v>0</v>
      </c>
      <c r="J44" s="397">
        <v>0</v>
      </c>
      <c r="K44" s="397">
        <v>4</v>
      </c>
      <c r="L44" s="397">
        <v>4</v>
      </c>
      <c r="M44" s="432" t="s">
        <v>696</v>
      </c>
      <c r="N44" s="1317"/>
    </row>
    <row r="45" spans="1:14" s="26" customFormat="1" ht="26.25" thickBot="1" x14ac:dyDescent="0.25">
      <c r="A45" s="1314"/>
      <c r="B45" s="429" t="s">
        <v>682</v>
      </c>
      <c r="C45" s="396">
        <v>2</v>
      </c>
      <c r="D45" s="396">
        <v>4</v>
      </c>
      <c r="E45" s="396">
        <v>6</v>
      </c>
      <c r="F45" s="396">
        <v>4</v>
      </c>
      <c r="G45" s="396">
        <v>5</v>
      </c>
      <c r="H45" s="396">
        <v>6</v>
      </c>
      <c r="I45" s="396">
        <v>4</v>
      </c>
      <c r="J45" s="396">
        <v>1</v>
      </c>
      <c r="K45" s="396">
        <v>3</v>
      </c>
      <c r="L45" s="396">
        <v>7</v>
      </c>
      <c r="M45" s="430" t="s">
        <v>697</v>
      </c>
      <c r="N45" s="1317"/>
    </row>
    <row r="46" spans="1:14" s="26" customFormat="1" ht="26.25" thickBot="1" x14ac:dyDescent="0.25">
      <c r="A46" s="1314"/>
      <c r="B46" s="431" t="s">
        <v>683</v>
      </c>
      <c r="C46" s="397">
        <v>1</v>
      </c>
      <c r="D46" s="397">
        <v>4</v>
      </c>
      <c r="E46" s="397">
        <v>0</v>
      </c>
      <c r="F46" s="397">
        <v>6</v>
      </c>
      <c r="G46" s="397">
        <v>2</v>
      </c>
      <c r="H46" s="397">
        <v>3</v>
      </c>
      <c r="I46" s="397">
        <v>0</v>
      </c>
      <c r="J46" s="397">
        <v>10</v>
      </c>
      <c r="K46" s="397">
        <v>0</v>
      </c>
      <c r="L46" s="397">
        <v>9</v>
      </c>
      <c r="M46" s="432" t="s">
        <v>822</v>
      </c>
      <c r="N46" s="1317"/>
    </row>
    <row r="47" spans="1:14" s="26" customFormat="1" ht="13.5" thickBot="1" x14ac:dyDescent="0.25">
      <c r="A47" s="1314"/>
      <c r="B47" s="429" t="s">
        <v>949</v>
      </c>
      <c r="C47" s="396" t="s">
        <v>439</v>
      </c>
      <c r="D47" s="396" t="s">
        <v>439</v>
      </c>
      <c r="E47" s="396">
        <v>1</v>
      </c>
      <c r="F47" s="396">
        <v>1</v>
      </c>
      <c r="G47" s="396">
        <v>0</v>
      </c>
      <c r="H47" s="396">
        <v>3</v>
      </c>
      <c r="I47" s="396">
        <v>0</v>
      </c>
      <c r="J47" s="396">
        <v>0</v>
      </c>
      <c r="K47" s="396">
        <v>0</v>
      </c>
      <c r="L47" s="396">
        <v>0</v>
      </c>
      <c r="M47" s="430" t="s">
        <v>1245</v>
      </c>
      <c r="N47" s="1317"/>
    </row>
    <row r="48" spans="1:14" s="791" customFormat="1" ht="13.5" thickBot="1" x14ac:dyDescent="0.25">
      <c r="A48" s="1314"/>
      <c r="B48" s="431" t="s">
        <v>1246</v>
      </c>
      <c r="C48" s="397" t="s">
        <v>439</v>
      </c>
      <c r="D48" s="397" t="s">
        <v>439</v>
      </c>
      <c r="E48" s="397" t="s">
        <v>439</v>
      </c>
      <c r="F48" s="397" t="s">
        <v>439</v>
      </c>
      <c r="G48" s="397" t="s">
        <v>439</v>
      </c>
      <c r="H48" s="397" t="s">
        <v>439</v>
      </c>
      <c r="I48" s="397">
        <v>0</v>
      </c>
      <c r="J48" s="397">
        <v>6</v>
      </c>
      <c r="K48" s="397">
        <v>0</v>
      </c>
      <c r="L48" s="397">
        <v>7</v>
      </c>
      <c r="M48" s="432" t="s">
        <v>1247</v>
      </c>
      <c r="N48" s="1317"/>
    </row>
    <row r="49" spans="1:14" s="791" customFormat="1" ht="13.5" thickBot="1" x14ac:dyDescent="0.25">
      <c r="A49" s="1314"/>
      <c r="B49" s="429" t="s">
        <v>1353</v>
      </c>
      <c r="C49" s="396" t="s">
        <v>439</v>
      </c>
      <c r="D49" s="396" t="s">
        <v>439</v>
      </c>
      <c r="E49" s="396" t="s">
        <v>439</v>
      </c>
      <c r="F49" s="396" t="s">
        <v>439</v>
      </c>
      <c r="G49" s="396" t="s">
        <v>439</v>
      </c>
      <c r="H49" s="396" t="s">
        <v>439</v>
      </c>
      <c r="I49" s="396" t="s">
        <v>439</v>
      </c>
      <c r="J49" s="396" t="s">
        <v>439</v>
      </c>
      <c r="K49" s="396">
        <v>20</v>
      </c>
      <c r="L49" s="396">
        <v>2</v>
      </c>
      <c r="M49" s="430" t="s">
        <v>1354</v>
      </c>
      <c r="N49" s="1317"/>
    </row>
    <row r="50" spans="1:14" s="792" customFormat="1" ht="24.75" customHeight="1" thickBot="1" x14ac:dyDescent="0.25">
      <c r="A50" s="1314"/>
      <c r="B50" s="431" t="s">
        <v>1355</v>
      </c>
      <c r="C50" s="397">
        <v>1</v>
      </c>
      <c r="D50" s="397">
        <v>0</v>
      </c>
      <c r="E50" s="397">
        <v>1</v>
      </c>
      <c r="F50" s="397">
        <v>1</v>
      </c>
      <c r="G50" s="397">
        <v>0</v>
      </c>
      <c r="H50" s="397">
        <v>2</v>
      </c>
      <c r="I50" s="397">
        <v>0</v>
      </c>
      <c r="J50" s="397">
        <v>5</v>
      </c>
      <c r="K50" s="397">
        <v>2</v>
      </c>
      <c r="L50" s="397">
        <v>1</v>
      </c>
      <c r="M50" s="432" t="s">
        <v>1357</v>
      </c>
      <c r="N50" s="1317"/>
    </row>
    <row r="51" spans="1:14" s="26" customFormat="1" ht="26.25" thickBot="1" x14ac:dyDescent="0.25">
      <c r="A51" s="1314"/>
      <c r="B51" s="429" t="s">
        <v>1356</v>
      </c>
      <c r="C51" s="396" t="s">
        <v>439</v>
      </c>
      <c r="D51" s="396" t="s">
        <v>439</v>
      </c>
      <c r="E51" s="396" t="s">
        <v>439</v>
      </c>
      <c r="F51" s="396" t="s">
        <v>439</v>
      </c>
      <c r="G51" s="396" t="s">
        <v>439</v>
      </c>
      <c r="H51" s="396" t="s">
        <v>439</v>
      </c>
      <c r="I51" s="396">
        <v>0</v>
      </c>
      <c r="J51" s="396">
        <v>1</v>
      </c>
      <c r="K51" s="396">
        <v>0</v>
      </c>
      <c r="L51" s="396">
        <v>2</v>
      </c>
      <c r="M51" s="430" t="s">
        <v>1358</v>
      </c>
      <c r="N51" s="1317"/>
    </row>
    <row r="52" spans="1:14" s="26" customFormat="1" ht="17.45" customHeight="1" x14ac:dyDescent="0.2">
      <c r="A52" s="1315"/>
      <c r="B52" s="873" t="s">
        <v>27</v>
      </c>
      <c r="C52" s="406">
        <f t="shared" ref="C52:J52" si="2">SUM(C23:C51)</f>
        <v>600</v>
      </c>
      <c r="D52" s="406">
        <f t="shared" si="2"/>
        <v>390</v>
      </c>
      <c r="E52" s="406">
        <f t="shared" si="2"/>
        <v>639</v>
      </c>
      <c r="F52" s="406">
        <f t="shared" si="2"/>
        <v>459</v>
      </c>
      <c r="G52" s="406">
        <f t="shared" si="2"/>
        <v>621</v>
      </c>
      <c r="H52" s="406">
        <f t="shared" si="2"/>
        <v>363</v>
      </c>
      <c r="I52" s="406">
        <f t="shared" si="2"/>
        <v>718</v>
      </c>
      <c r="J52" s="406">
        <f t="shared" si="2"/>
        <v>272</v>
      </c>
      <c r="K52" s="406">
        <f t="shared" ref="K52:L52" si="3">SUM(K23:K51)</f>
        <v>965</v>
      </c>
      <c r="L52" s="406">
        <f t="shared" si="3"/>
        <v>264</v>
      </c>
      <c r="M52" s="874" t="s">
        <v>28</v>
      </c>
      <c r="N52" s="1318"/>
    </row>
    <row r="53" spans="1:14" s="26" customFormat="1" ht="13.5" thickBot="1" x14ac:dyDescent="0.25">
      <c r="A53" s="1310" t="s">
        <v>219</v>
      </c>
      <c r="B53" s="433" t="s">
        <v>218</v>
      </c>
      <c r="C53" s="395">
        <v>0</v>
      </c>
      <c r="D53" s="395">
        <v>0</v>
      </c>
      <c r="E53" s="395">
        <v>0</v>
      </c>
      <c r="F53" s="395">
        <v>0</v>
      </c>
      <c r="G53" s="395">
        <v>0</v>
      </c>
      <c r="H53" s="395">
        <v>0</v>
      </c>
      <c r="I53" s="395">
        <v>0</v>
      </c>
      <c r="J53" s="395">
        <v>0</v>
      </c>
      <c r="K53" s="395">
        <v>0</v>
      </c>
      <c r="L53" s="395">
        <v>0</v>
      </c>
      <c r="M53" s="434" t="s">
        <v>122</v>
      </c>
      <c r="N53" s="1320" t="s">
        <v>930</v>
      </c>
    </row>
    <row r="54" spans="1:14" s="26" customFormat="1" ht="13.5" thickBot="1" x14ac:dyDescent="0.25">
      <c r="A54" s="1305"/>
      <c r="B54" s="431" t="s">
        <v>1248</v>
      </c>
      <c r="C54" s="397">
        <v>0</v>
      </c>
      <c r="D54" s="397">
        <v>0</v>
      </c>
      <c r="E54" s="397">
        <v>0</v>
      </c>
      <c r="F54" s="397">
        <v>0</v>
      </c>
      <c r="G54" s="397">
        <v>0</v>
      </c>
      <c r="H54" s="397">
        <v>0</v>
      </c>
      <c r="I54" s="397">
        <v>2</v>
      </c>
      <c r="J54" s="397">
        <v>5</v>
      </c>
      <c r="K54" s="397">
        <v>8</v>
      </c>
      <c r="L54" s="397">
        <v>9</v>
      </c>
      <c r="M54" s="432" t="s">
        <v>1249</v>
      </c>
      <c r="N54" s="1308"/>
    </row>
    <row r="55" spans="1:14" s="26" customFormat="1" ht="13.5" thickBot="1" x14ac:dyDescent="0.25">
      <c r="A55" s="1305"/>
      <c r="B55" s="429" t="s">
        <v>151</v>
      </c>
      <c r="C55" s="396">
        <v>45</v>
      </c>
      <c r="D55" s="396">
        <v>45</v>
      </c>
      <c r="E55" s="396">
        <v>42</v>
      </c>
      <c r="F55" s="396">
        <v>34</v>
      </c>
      <c r="G55" s="396">
        <v>32</v>
      </c>
      <c r="H55" s="396">
        <v>21</v>
      </c>
      <c r="I55" s="396">
        <v>24</v>
      </c>
      <c r="J55" s="396">
        <v>13</v>
      </c>
      <c r="K55" s="396">
        <v>42</v>
      </c>
      <c r="L55" s="396">
        <v>22</v>
      </c>
      <c r="M55" s="430" t="s">
        <v>152</v>
      </c>
      <c r="N55" s="1308"/>
    </row>
    <row r="56" spans="1:14" s="26" customFormat="1" ht="13.5" thickBot="1" x14ac:dyDescent="0.25">
      <c r="A56" s="1305"/>
      <c r="B56" s="431" t="s">
        <v>698</v>
      </c>
      <c r="C56" s="397">
        <v>53</v>
      </c>
      <c r="D56" s="397">
        <v>39</v>
      </c>
      <c r="E56" s="397">
        <v>65</v>
      </c>
      <c r="F56" s="397">
        <v>43</v>
      </c>
      <c r="G56" s="397">
        <v>42</v>
      </c>
      <c r="H56" s="397">
        <v>24</v>
      </c>
      <c r="I56" s="397">
        <v>19</v>
      </c>
      <c r="J56" s="397">
        <v>18</v>
      </c>
      <c r="K56" s="397">
        <v>21</v>
      </c>
      <c r="L56" s="397">
        <v>10</v>
      </c>
      <c r="M56" s="432" t="s">
        <v>699</v>
      </c>
      <c r="N56" s="1308"/>
    </row>
    <row r="57" spans="1:14" s="26" customFormat="1" ht="17.45" customHeight="1" thickBot="1" x14ac:dyDescent="0.25">
      <c r="A57" s="1305"/>
      <c r="B57" s="429" t="s">
        <v>1041</v>
      </c>
      <c r="C57" s="396">
        <v>5</v>
      </c>
      <c r="D57" s="396">
        <v>6</v>
      </c>
      <c r="E57" s="396">
        <v>5</v>
      </c>
      <c r="F57" s="396">
        <v>7</v>
      </c>
      <c r="G57" s="396">
        <v>6</v>
      </c>
      <c r="H57" s="396">
        <v>7</v>
      </c>
      <c r="I57" s="396">
        <v>5</v>
      </c>
      <c r="J57" s="396">
        <v>6</v>
      </c>
      <c r="K57" s="396">
        <v>6</v>
      </c>
      <c r="L57" s="396">
        <v>2</v>
      </c>
      <c r="M57" s="430" t="s">
        <v>1034</v>
      </c>
      <c r="N57" s="1308"/>
    </row>
    <row r="58" spans="1:14" s="26" customFormat="1" ht="24.95" customHeight="1" thickBot="1" x14ac:dyDescent="0.25">
      <c r="A58" s="1305"/>
      <c r="B58" s="437" t="s">
        <v>1078</v>
      </c>
      <c r="C58" s="399">
        <v>8</v>
      </c>
      <c r="D58" s="399">
        <v>5</v>
      </c>
      <c r="E58" s="399">
        <v>9</v>
      </c>
      <c r="F58" s="399">
        <v>3</v>
      </c>
      <c r="G58" s="399">
        <v>5</v>
      </c>
      <c r="H58" s="399">
        <v>0</v>
      </c>
      <c r="I58" s="399">
        <v>10</v>
      </c>
      <c r="J58" s="399">
        <v>7</v>
      </c>
      <c r="K58" s="399">
        <v>4</v>
      </c>
      <c r="L58" s="399">
        <v>5</v>
      </c>
      <c r="M58" s="438" t="s">
        <v>700</v>
      </c>
      <c r="N58" s="1308"/>
    </row>
    <row r="59" spans="1:14" s="791" customFormat="1" ht="24.95" customHeight="1" thickBot="1" x14ac:dyDescent="0.25">
      <c r="A59" s="1305"/>
      <c r="B59" s="435" t="s">
        <v>1250</v>
      </c>
      <c r="C59" s="400" t="s">
        <v>439</v>
      </c>
      <c r="D59" s="400" t="s">
        <v>439</v>
      </c>
      <c r="E59" s="400" t="s">
        <v>439</v>
      </c>
      <c r="F59" s="400" t="s">
        <v>439</v>
      </c>
      <c r="G59" s="400" t="s">
        <v>439</v>
      </c>
      <c r="H59" s="400" t="s">
        <v>439</v>
      </c>
      <c r="I59" s="400">
        <v>0</v>
      </c>
      <c r="J59" s="400">
        <v>1</v>
      </c>
      <c r="K59" s="400">
        <v>5</v>
      </c>
      <c r="L59" s="400">
        <v>2</v>
      </c>
      <c r="M59" s="440" t="s">
        <v>1251</v>
      </c>
      <c r="N59" s="1308"/>
    </row>
    <row r="60" spans="1:14" s="792" customFormat="1" ht="17.45" customHeight="1" x14ac:dyDescent="0.2">
      <c r="A60" s="1319"/>
      <c r="B60" s="873" t="s">
        <v>27</v>
      </c>
      <c r="C60" s="406">
        <f t="shared" ref="C60:J60" si="4">SUM(C53:C59)</f>
        <v>111</v>
      </c>
      <c r="D60" s="406">
        <f t="shared" si="4"/>
        <v>95</v>
      </c>
      <c r="E60" s="406">
        <f t="shared" si="4"/>
        <v>121</v>
      </c>
      <c r="F60" s="406">
        <f t="shared" si="4"/>
        <v>87</v>
      </c>
      <c r="G60" s="406">
        <f t="shared" si="4"/>
        <v>85</v>
      </c>
      <c r="H60" s="406">
        <f t="shared" si="4"/>
        <v>52</v>
      </c>
      <c r="I60" s="406">
        <f t="shared" si="4"/>
        <v>60</v>
      </c>
      <c r="J60" s="406">
        <f t="shared" si="4"/>
        <v>50</v>
      </c>
      <c r="K60" s="406">
        <f t="shared" ref="K60:L60" si="5">SUM(K53:K59)</f>
        <v>86</v>
      </c>
      <c r="L60" s="406">
        <f t="shared" si="5"/>
        <v>50</v>
      </c>
      <c r="M60" s="874" t="s">
        <v>8</v>
      </c>
      <c r="N60" s="1321"/>
    </row>
    <row r="61" spans="1:14" s="791" customFormat="1" ht="13.5" thickBot="1" x14ac:dyDescent="0.25">
      <c r="A61" s="1304" t="s">
        <v>140</v>
      </c>
      <c r="B61" s="542" t="s">
        <v>217</v>
      </c>
      <c r="C61" s="601">
        <v>129</v>
      </c>
      <c r="D61" s="601">
        <v>27</v>
      </c>
      <c r="E61" s="601">
        <v>166</v>
      </c>
      <c r="F61" s="601">
        <v>27</v>
      </c>
      <c r="G61" s="601">
        <v>174</v>
      </c>
      <c r="H61" s="601">
        <v>42</v>
      </c>
      <c r="I61" s="601">
        <v>215</v>
      </c>
      <c r="J61" s="601">
        <v>24</v>
      </c>
      <c r="K61" s="601">
        <v>270</v>
      </c>
      <c r="L61" s="601">
        <v>37</v>
      </c>
      <c r="M61" s="602" t="s">
        <v>150</v>
      </c>
      <c r="N61" s="1307" t="s">
        <v>931</v>
      </c>
    </row>
    <row r="62" spans="1:14" s="792" customFormat="1" ht="13.5" thickBot="1" x14ac:dyDescent="0.25">
      <c r="A62" s="1305"/>
      <c r="B62" s="431" t="s">
        <v>701</v>
      </c>
      <c r="C62" s="397">
        <v>8</v>
      </c>
      <c r="D62" s="397">
        <v>1</v>
      </c>
      <c r="E62" s="397">
        <v>17</v>
      </c>
      <c r="F62" s="397">
        <v>1</v>
      </c>
      <c r="G62" s="397">
        <v>8</v>
      </c>
      <c r="H62" s="397">
        <v>3</v>
      </c>
      <c r="I62" s="397">
        <v>8</v>
      </c>
      <c r="J62" s="397">
        <v>3</v>
      </c>
      <c r="K62" s="397">
        <v>22</v>
      </c>
      <c r="L62" s="397">
        <v>1</v>
      </c>
      <c r="M62" s="432" t="s">
        <v>703</v>
      </c>
      <c r="N62" s="1308"/>
    </row>
    <row r="63" spans="1:14" s="791" customFormat="1" ht="13.5" thickBot="1" x14ac:dyDescent="0.25">
      <c r="A63" s="1305"/>
      <c r="B63" s="435" t="s">
        <v>702</v>
      </c>
      <c r="C63" s="400">
        <v>8</v>
      </c>
      <c r="D63" s="400">
        <v>2</v>
      </c>
      <c r="E63" s="400">
        <v>8</v>
      </c>
      <c r="F63" s="400">
        <v>2</v>
      </c>
      <c r="G63" s="400">
        <v>11</v>
      </c>
      <c r="H63" s="400">
        <v>0</v>
      </c>
      <c r="I63" s="400">
        <v>12</v>
      </c>
      <c r="J63" s="400">
        <v>2</v>
      </c>
      <c r="K63" s="400">
        <v>16</v>
      </c>
      <c r="L63" s="400">
        <v>3</v>
      </c>
      <c r="M63" s="440" t="s">
        <v>704</v>
      </c>
      <c r="N63" s="1308"/>
    </row>
    <row r="64" spans="1:14" s="792" customFormat="1" ht="12.75" x14ac:dyDescent="0.2">
      <c r="A64" s="1319"/>
      <c r="B64" s="873" t="s">
        <v>27</v>
      </c>
      <c r="C64" s="406">
        <f t="shared" ref="C64:J64" si="6">SUM(C61:C63)</f>
        <v>145</v>
      </c>
      <c r="D64" s="406">
        <f t="shared" si="6"/>
        <v>30</v>
      </c>
      <c r="E64" s="406">
        <f t="shared" si="6"/>
        <v>191</v>
      </c>
      <c r="F64" s="406">
        <f t="shared" si="6"/>
        <v>30</v>
      </c>
      <c r="G64" s="406">
        <f t="shared" si="6"/>
        <v>193</v>
      </c>
      <c r="H64" s="406">
        <f t="shared" si="6"/>
        <v>45</v>
      </c>
      <c r="I64" s="406">
        <f t="shared" si="6"/>
        <v>235</v>
      </c>
      <c r="J64" s="406">
        <f t="shared" si="6"/>
        <v>29</v>
      </c>
      <c r="K64" s="406">
        <f t="shared" ref="K64:L64" si="7">SUM(K61:K63)</f>
        <v>308</v>
      </c>
      <c r="L64" s="406">
        <f t="shared" si="7"/>
        <v>41</v>
      </c>
      <c r="M64" s="874" t="s">
        <v>28</v>
      </c>
      <c r="N64" s="1321"/>
    </row>
    <row r="65" spans="1:14" s="791" customFormat="1" ht="13.5" thickBot="1" x14ac:dyDescent="0.25">
      <c r="A65" s="1313" t="s">
        <v>216</v>
      </c>
      <c r="B65" s="433" t="s">
        <v>215</v>
      </c>
      <c r="C65" s="395">
        <v>9</v>
      </c>
      <c r="D65" s="395">
        <v>44</v>
      </c>
      <c r="E65" s="395">
        <v>8</v>
      </c>
      <c r="F65" s="395">
        <v>43</v>
      </c>
      <c r="G65" s="395">
        <v>11</v>
      </c>
      <c r="H65" s="395">
        <v>60</v>
      </c>
      <c r="I65" s="395">
        <v>10</v>
      </c>
      <c r="J65" s="395">
        <v>51</v>
      </c>
      <c r="K65" s="395">
        <v>10</v>
      </c>
      <c r="L65" s="395">
        <v>31</v>
      </c>
      <c r="M65" s="434" t="s">
        <v>214</v>
      </c>
      <c r="N65" s="1316" t="s">
        <v>932</v>
      </c>
    </row>
    <row r="66" spans="1:14" s="26" customFormat="1" ht="13.5" thickBot="1" x14ac:dyDescent="0.25">
      <c r="A66" s="1314"/>
      <c r="B66" s="431" t="s">
        <v>213</v>
      </c>
      <c r="C66" s="397">
        <v>5</v>
      </c>
      <c r="D66" s="397">
        <v>51</v>
      </c>
      <c r="E66" s="397">
        <v>9</v>
      </c>
      <c r="F66" s="397">
        <v>64</v>
      </c>
      <c r="G66" s="397">
        <v>12</v>
      </c>
      <c r="H66" s="397">
        <v>63</v>
      </c>
      <c r="I66" s="397">
        <v>13</v>
      </c>
      <c r="J66" s="397">
        <v>58</v>
      </c>
      <c r="K66" s="397">
        <v>11</v>
      </c>
      <c r="L66" s="397">
        <v>56</v>
      </c>
      <c r="M66" s="432" t="s">
        <v>212</v>
      </c>
      <c r="N66" s="1317"/>
    </row>
    <row r="67" spans="1:14" s="791" customFormat="1" ht="13.5" thickBot="1" x14ac:dyDescent="0.25">
      <c r="A67" s="1314"/>
      <c r="B67" s="429" t="s">
        <v>211</v>
      </c>
      <c r="C67" s="396">
        <v>5</v>
      </c>
      <c r="D67" s="396">
        <v>72</v>
      </c>
      <c r="E67" s="396">
        <v>4</v>
      </c>
      <c r="F67" s="396">
        <v>70</v>
      </c>
      <c r="G67" s="396">
        <v>1</v>
      </c>
      <c r="H67" s="396">
        <v>73</v>
      </c>
      <c r="I67" s="396">
        <v>3</v>
      </c>
      <c r="J67" s="396">
        <v>65</v>
      </c>
      <c r="K67" s="396">
        <v>6</v>
      </c>
      <c r="L67" s="396">
        <v>35</v>
      </c>
      <c r="M67" s="430" t="s">
        <v>210</v>
      </c>
      <c r="N67" s="1317"/>
    </row>
    <row r="68" spans="1:14" s="26" customFormat="1" ht="13.5" thickBot="1" x14ac:dyDescent="0.25">
      <c r="A68" s="1314"/>
      <c r="B68" s="431" t="s">
        <v>315</v>
      </c>
      <c r="C68" s="397">
        <v>9</v>
      </c>
      <c r="D68" s="397">
        <v>12</v>
      </c>
      <c r="E68" s="397">
        <v>14</v>
      </c>
      <c r="F68" s="397">
        <v>9</v>
      </c>
      <c r="G68" s="397">
        <v>12</v>
      </c>
      <c r="H68" s="397">
        <v>11</v>
      </c>
      <c r="I68" s="397">
        <v>12</v>
      </c>
      <c r="J68" s="397">
        <v>5</v>
      </c>
      <c r="K68" s="397">
        <v>11</v>
      </c>
      <c r="L68" s="397">
        <v>4</v>
      </c>
      <c r="M68" s="432" t="s">
        <v>399</v>
      </c>
      <c r="N68" s="1317"/>
    </row>
    <row r="69" spans="1:14" s="26" customFormat="1" ht="13.5" thickBot="1" x14ac:dyDescent="0.25">
      <c r="A69" s="1314"/>
      <c r="B69" s="429" t="s">
        <v>400</v>
      </c>
      <c r="C69" s="396">
        <v>9</v>
      </c>
      <c r="D69" s="396">
        <v>48</v>
      </c>
      <c r="E69" s="396">
        <v>18</v>
      </c>
      <c r="F69" s="396">
        <v>48</v>
      </c>
      <c r="G69" s="396">
        <v>22</v>
      </c>
      <c r="H69" s="396">
        <v>59</v>
      </c>
      <c r="I69" s="396">
        <v>16</v>
      </c>
      <c r="J69" s="396">
        <v>47</v>
      </c>
      <c r="K69" s="396">
        <v>35</v>
      </c>
      <c r="L69" s="396">
        <v>33</v>
      </c>
      <c r="M69" s="430" t="s">
        <v>403</v>
      </c>
      <c r="N69" s="1317"/>
    </row>
    <row r="70" spans="1:14" s="26" customFormat="1" ht="13.5" thickBot="1" x14ac:dyDescent="0.25">
      <c r="A70" s="1314"/>
      <c r="B70" s="431" t="s">
        <v>401</v>
      </c>
      <c r="C70" s="397">
        <v>8</v>
      </c>
      <c r="D70" s="397">
        <v>18</v>
      </c>
      <c r="E70" s="397">
        <v>12</v>
      </c>
      <c r="F70" s="397">
        <v>30</v>
      </c>
      <c r="G70" s="397">
        <v>4</v>
      </c>
      <c r="H70" s="397">
        <v>18</v>
      </c>
      <c r="I70" s="397">
        <v>12</v>
      </c>
      <c r="J70" s="397">
        <v>13</v>
      </c>
      <c r="K70" s="397">
        <v>20</v>
      </c>
      <c r="L70" s="397">
        <v>18</v>
      </c>
      <c r="M70" s="432" t="s">
        <v>404</v>
      </c>
      <c r="N70" s="1317"/>
    </row>
    <row r="71" spans="1:14" s="26" customFormat="1" ht="13.5" thickBot="1" x14ac:dyDescent="0.25">
      <c r="A71" s="1314"/>
      <c r="B71" s="429" t="s">
        <v>1042</v>
      </c>
      <c r="C71" s="396">
        <v>13</v>
      </c>
      <c r="D71" s="396">
        <v>29</v>
      </c>
      <c r="E71" s="396">
        <v>15</v>
      </c>
      <c r="F71" s="396">
        <v>34</v>
      </c>
      <c r="G71" s="396">
        <v>19</v>
      </c>
      <c r="H71" s="396">
        <v>30</v>
      </c>
      <c r="I71" s="396">
        <v>21</v>
      </c>
      <c r="J71" s="396">
        <v>29</v>
      </c>
      <c r="K71" s="396">
        <v>29</v>
      </c>
      <c r="L71" s="396">
        <v>22</v>
      </c>
      <c r="M71" s="430" t="s">
        <v>405</v>
      </c>
      <c r="N71" s="1317"/>
    </row>
    <row r="72" spans="1:14" s="26" customFormat="1" ht="13.5" thickBot="1" x14ac:dyDescent="0.25">
      <c r="A72" s="1314"/>
      <c r="B72" s="431" t="s">
        <v>402</v>
      </c>
      <c r="C72" s="397">
        <v>45</v>
      </c>
      <c r="D72" s="397">
        <v>24</v>
      </c>
      <c r="E72" s="397">
        <v>47</v>
      </c>
      <c r="F72" s="397">
        <v>15</v>
      </c>
      <c r="G72" s="397">
        <v>46</v>
      </c>
      <c r="H72" s="397">
        <v>13</v>
      </c>
      <c r="I72" s="397">
        <v>29</v>
      </c>
      <c r="J72" s="397">
        <v>13</v>
      </c>
      <c r="K72" s="397">
        <v>35</v>
      </c>
      <c r="L72" s="397">
        <v>7</v>
      </c>
      <c r="M72" s="432" t="s">
        <v>406</v>
      </c>
      <c r="N72" s="1317"/>
    </row>
    <row r="73" spans="1:14" s="26" customFormat="1" ht="13.5" thickBot="1" x14ac:dyDescent="0.25">
      <c r="A73" s="1314"/>
      <c r="B73" s="429" t="s">
        <v>1043</v>
      </c>
      <c r="C73" s="396">
        <v>2</v>
      </c>
      <c r="D73" s="396">
        <v>11</v>
      </c>
      <c r="E73" s="396">
        <v>1</v>
      </c>
      <c r="F73" s="396">
        <v>15</v>
      </c>
      <c r="G73" s="396">
        <v>0</v>
      </c>
      <c r="H73" s="396">
        <v>7</v>
      </c>
      <c r="I73" s="396">
        <v>3</v>
      </c>
      <c r="J73" s="396">
        <v>7</v>
      </c>
      <c r="K73" s="396">
        <v>3</v>
      </c>
      <c r="L73" s="396">
        <v>14</v>
      </c>
      <c r="M73" s="430" t="s">
        <v>407</v>
      </c>
      <c r="N73" s="1317"/>
    </row>
    <row r="74" spans="1:14" s="26" customFormat="1" ht="13.5" thickBot="1" x14ac:dyDescent="0.25">
      <c r="A74" s="1314"/>
      <c r="B74" s="431" t="s">
        <v>1044</v>
      </c>
      <c r="C74" s="397">
        <v>6</v>
      </c>
      <c r="D74" s="397">
        <v>15</v>
      </c>
      <c r="E74" s="397">
        <v>7</v>
      </c>
      <c r="F74" s="397">
        <v>16</v>
      </c>
      <c r="G74" s="397">
        <v>9</v>
      </c>
      <c r="H74" s="397">
        <v>11</v>
      </c>
      <c r="I74" s="397">
        <v>15</v>
      </c>
      <c r="J74" s="397">
        <v>4</v>
      </c>
      <c r="K74" s="397">
        <v>13</v>
      </c>
      <c r="L74" s="397">
        <v>11</v>
      </c>
      <c r="M74" s="432" t="s">
        <v>408</v>
      </c>
      <c r="N74" s="1317"/>
    </row>
    <row r="75" spans="1:14" s="26" customFormat="1" ht="26.25" thickBot="1" x14ac:dyDescent="0.25">
      <c r="A75" s="1314"/>
      <c r="B75" s="429" t="s">
        <v>442</v>
      </c>
      <c r="C75" s="396">
        <v>3</v>
      </c>
      <c r="D75" s="396">
        <v>10</v>
      </c>
      <c r="E75" s="396">
        <v>0</v>
      </c>
      <c r="F75" s="396">
        <v>7</v>
      </c>
      <c r="G75" s="396">
        <v>3</v>
      </c>
      <c r="H75" s="396">
        <v>3</v>
      </c>
      <c r="I75" s="396">
        <v>1</v>
      </c>
      <c r="J75" s="396">
        <v>1</v>
      </c>
      <c r="K75" s="396">
        <v>1</v>
      </c>
      <c r="L75" s="396">
        <v>2</v>
      </c>
      <c r="M75" s="430" t="s">
        <v>1035</v>
      </c>
      <c r="N75" s="1317"/>
    </row>
    <row r="76" spans="1:14" s="26" customFormat="1" ht="26.25" thickBot="1" x14ac:dyDescent="0.25">
      <c r="A76" s="1314"/>
      <c r="B76" s="431" t="s">
        <v>1046</v>
      </c>
      <c r="C76" s="397">
        <v>0</v>
      </c>
      <c r="D76" s="397">
        <v>5</v>
      </c>
      <c r="E76" s="397">
        <v>0</v>
      </c>
      <c r="F76" s="397">
        <v>7</v>
      </c>
      <c r="G76" s="397">
        <v>0</v>
      </c>
      <c r="H76" s="397">
        <v>7</v>
      </c>
      <c r="I76" s="397">
        <v>0</v>
      </c>
      <c r="J76" s="397">
        <v>4</v>
      </c>
      <c r="K76" s="397">
        <v>1</v>
      </c>
      <c r="L76" s="397">
        <v>8</v>
      </c>
      <c r="M76" s="432" t="s">
        <v>487</v>
      </c>
      <c r="N76" s="1317"/>
    </row>
    <row r="77" spans="1:14" s="26" customFormat="1" ht="16.5" customHeight="1" thickBot="1" x14ac:dyDescent="0.25">
      <c r="A77" s="1314"/>
      <c r="B77" s="429" t="s">
        <v>488</v>
      </c>
      <c r="C77" s="396">
        <v>1</v>
      </c>
      <c r="D77" s="396">
        <v>7</v>
      </c>
      <c r="E77" s="396">
        <v>1</v>
      </c>
      <c r="F77" s="396">
        <v>6</v>
      </c>
      <c r="G77" s="396">
        <v>0</v>
      </c>
      <c r="H77" s="396">
        <v>12</v>
      </c>
      <c r="I77" s="396">
        <v>0</v>
      </c>
      <c r="J77" s="396">
        <v>3</v>
      </c>
      <c r="K77" s="396">
        <v>0</v>
      </c>
      <c r="L77" s="396">
        <v>7</v>
      </c>
      <c r="M77" s="430" t="s">
        <v>489</v>
      </c>
      <c r="N77" s="1317"/>
    </row>
    <row r="78" spans="1:14" s="26" customFormat="1" ht="16.5" customHeight="1" thickBot="1" x14ac:dyDescent="0.25">
      <c r="A78" s="1314"/>
      <c r="B78" s="431" t="s">
        <v>506</v>
      </c>
      <c r="C78" s="397">
        <v>0</v>
      </c>
      <c r="D78" s="397">
        <v>5</v>
      </c>
      <c r="E78" s="397">
        <v>0</v>
      </c>
      <c r="F78" s="397">
        <v>10</v>
      </c>
      <c r="G78" s="397">
        <v>0</v>
      </c>
      <c r="H78" s="397">
        <v>12</v>
      </c>
      <c r="I78" s="397">
        <v>0</v>
      </c>
      <c r="J78" s="397">
        <v>10</v>
      </c>
      <c r="K78" s="397">
        <v>0</v>
      </c>
      <c r="L78" s="397">
        <v>1</v>
      </c>
      <c r="M78" s="432" t="s">
        <v>505</v>
      </c>
      <c r="N78" s="1317"/>
    </row>
    <row r="79" spans="1:14" s="26" customFormat="1" ht="16.5" customHeight="1" thickBot="1" x14ac:dyDescent="0.25">
      <c r="A79" s="1314"/>
      <c r="B79" s="429" t="s">
        <v>508</v>
      </c>
      <c r="C79" s="396">
        <v>0</v>
      </c>
      <c r="D79" s="396">
        <v>4</v>
      </c>
      <c r="E79" s="396">
        <v>0</v>
      </c>
      <c r="F79" s="396">
        <v>7</v>
      </c>
      <c r="G79" s="396">
        <v>0</v>
      </c>
      <c r="H79" s="396">
        <v>10</v>
      </c>
      <c r="I79" s="396">
        <v>1</v>
      </c>
      <c r="J79" s="396">
        <v>5</v>
      </c>
      <c r="K79" s="396">
        <v>0</v>
      </c>
      <c r="L79" s="396">
        <v>11</v>
      </c>
      <c r="M79" s="430" t="s">
        <v>509</v>
      </c>
      <c r="N79" s="1317"/>
    </row>
    <row r="80" spans="1:14" s="26" customFormat="1" ht="16.5" customHeight="1" thickBot="1" x14ac:dyDescent="0.25">
      <c r="A80" s="1314"/>
      <c r="B80" s="431" t="s">
        <v>507</v>
      </c>
      <c r="C80" s="397">
        <v>1</v>
      </c>
      <c r="D80" s="397">
        <v>0</v>
      </c>
      <c r="E80" s="397">
        <v>0</v>
      </c>
      <c r="F80" s="397">
        <v>1</v>
      </c>
      <c r="G80" s="397">
        <v>0</v>
      </c>
      <c r="H80" s="397">
        <v>0</v>
      </c>
      <c r="I80" s="397">
        <v>0</v>
      </c>
      <c r="J80" s="397">
        <v>0</v>
      </c>
      <c r="K80" s="397">
        <v>0</v>
      </c>
      <c r="L80" s="397">
        <v>0</v>
      </c>
      <c r="M80" s="432" t="s">
        <v>821</v>
      </c>
      <c r="N80" s="1317"/>
    </row>
    <row r="81" spans="1:14" s="26" customFormat="1" ht="16.5" customHeight="1" thickBot="1" x14ac:dyDescent="0.25">
      <c r="A81" s="1314"/>
      <c r="B81" s="429" t="s">
        <v>582</v>
      </c>
      <c r="C81" s="396">
        <v>0</v>
      </c>
      <c r="D81" s="396">
        <v>1</v>
      </c>
      <c r="E81" s="396">
        <v>0</v>
      </c>
      <c r="F81" s="396">
        <v>0</v>
      </c>
      <c r="G81" s="396">
        <v>0</v>
      </c>
      <c r="H81" s="396">
        <v>1</v>
      </c>
      <c r="I81" s="396">
        <v>0</v>
      </c>
      <c r="J81" s="396">
        <v>2</v>
      </c>
      <c r="K81" s="396">
        <v>0</v>
      </c>
      <c r="L81" s="396">
        <v>1</v>
      </c>
      <c r="M81" s="430" t="s">
        <v>820</v>
      </c>
      <c r="N81" s="1317"/>
    </row>
    <row r="82" spans="1:14" s="26" customFormat="1" ht="26.25" thickBot="1" x14ac:dyDescent="0.25">
      <c r="A82" s="1314"/>
      <c r="B82" s="431" t="s">
        <v>705</v>
      </c>
      <c r="C82" s="397">
        <v>0</v>
      </c>
      <c r="D82" s="397">
        <v>1</v>
      </c>
      <c r="E82" s="397">
        <v>0</v>
      </c>
      <c r="F82" s="397">
        <v>0</v>
      </c>
      <c r="G82" s="397">
        <v>0</v>
      </c>
      <c r="H82" s="397">
        <v>0</v>
      </c>
      <c r="I82" s="397">
        <v>0</v>
      </c>
      <c r="J82" s="397">
        <v>0</v>
      </c>
      <c r="K82" s="397">
        <v>0</v>
      </c>
      <c r="L82" s="397">
        <v>0</v>
      </c>
      <c r="M82" s="432" t="s">
        <v>1050</v>
      </c>
      <c r="N82" s="1317"/>
    </row>
    <row r="83" spans="1:14" s="26" customFormat="1" ht="17.25" customHeight="1" thickBot="1" x14ac:dyDescent="0.25">
      <c r="A83" s="1314"/>
      <c r="B83" s="429" t="s">
        <v>950</v>
      </c>
      <c r="C83" s="396" t="s">
        <v>439</v>
      </c>
      <c r="D83" s="396" t="s">
        <v>439</v>
      </c>
      <c r="E83" s="396">
        <v>0</v>
      </c>
      <c r="F83" s="396">
        <v>1</v>
      </c>
      <c r="G83" s="396">
        <v>0</v>
      </c>
      <c r="H83" s="396">
        <v>0</v>
      </c>
      <c r="I83" s="396">
        <v>0</v>
      </c>
      <c r="J83" s="396">
        <v>0</v>
      </c>
      <c r="K83" s="396">
        <v>0</v>
      </c>
      <c r="L83" s="396">
        <v>0</v>
      </c>
      <c r="M83" s="430" t="s">
        <v>952</v>
      </c>
      <c r="N83" s="1317"/>
    </row>
    <row r="84" spans="1:14" s="26" customFormat="1" ht="17.25" customHeight="1" thickBot="1" x14ac:dyDescent="0.25">
      <c r="A84" s="1314"/>
      <c r="B84" s="431" t="s">
        <v>951</v>
      </c>
      <c r="C84" s="397" t="s">
        <v>439</v>
      </c>
      <c r="D84" s="397" t="s">
        <v>439</v>
      </c>
      <c r="E84" s="397">
        <v>0</v>
      </c>
      <c r="F84" s="397">
        <v>2</v>
      </c>
      <c r="G84" s="397">
        <v>0</v>
      </c>
      <c r="H84" s="397">
        <v>5</v>
      </c>
      <c r="I84" s="397">
        <v>0</v>
      </c>
      <c r="J84" s="397">
        <v>1</v>
      </c>
      <c r="K84" s="397">
        <v>0</v>
      </c>
      <c r="L84" s="397">
        <v>2</v>
      </c>
      <c r="M84" s="432" t="s">
        <v>953</v>
      </c>
      <c r="N84" s="1317"/>
    </row>
    <row r="85" spans="1:14" s="26" customFormat="1" ht="17.25" customHeight="1" thickBot="1" x14ac:dyDescent="0.25">
      <c r="A85" s="1314"/>
      <c r="B85" s="429" t="s">
        <v>1045</v>
      </c>
      <c r="C85" s="396" t="s">
        <v>439</v>
      </c>
      <c r="D85" s="396" t="s">
        <v>439</v>
      </c>
      <c r="E85" s="396">
        <v>3</v>
      </c>
      <c r="F85" s="396">
        <v>0</v>
      </c>
      <c r="G85" s="396">
        <v>1</v>
      </c>
      <c r="H85" s="396">
        <v>0</v>
      </c>
      <c r="I85" s="396">
        <v>0</v>
      </c>
      <c r="J85" s="396">
        <v>1</v>
      </c>
      <c r="K85" s="396">
        <v>0</v>
      </c>
      <c r="L85" s="396">
        <v>0</v>
      </c>
      <c r="M85" s="430" t="s">
        <v>954</v>
      </c>
      <c r="N85" s="1317"/>
    </row>
    <row r="86" spans="1:14" s="26" customFormat="1" ht="17.25" customHeight="1" thickBot="1" x14ac:dyDescent="0.25">
      <c r="A86" s="1314"/>
      <c r="B86" s="431" t="s">
        <v>1124</v>
      </c>
      <c r="C86" s="397" t="s">
        <v>439</v>
      </c>
      <c r="D86" s="397" t="s">
        <v>439</v>
      </c>
      <c r="E86" s="397" t="s">
        <v>439</v>
      </c>
      <c r="F86" s="397" t="s">
        <v>439</v>
      </c>
      <c r="G86" s="397">
        <v>0</v>
      </c>
      <c r="H86" s="397">
        <v>1</v>
      </c>
      <c r="I86" s="397">
        <v>0</v>
      </c>
      <c r="J86" s="397">
        <v>0</v>
      </c>
      <c r="K86" s="397">
        <v>0</v>
      </c>
      <c r="L86" s="397">
        <v>0</v>
      </c>
      <c r="M86" s="432" t="s">
        <v>1125</v>
      </c>
      <c r="N86" s="1317"/>
    </row>
    <row r="87" spans="1:14" s="26" customFormat="1" ht="17.25" customHeight="1" thickBot="1" x14ac:dyDescent="0.25">
      <c r="A87" s="1314"/>
      <c r="B87" s="435" t="s">
        <v>1126</v>
      </c>
      <c r="C87" s="400" t="s">
        <v>439</v>
      </c>
      <c r="D87" s="400" t="s">
        <v>439</v>
      </c>
      <c r="E87" s="400" t="s">
        <v>439</v>
      </c>
      <c r="F87" s="400" t="s">
        <v>439</v>
      </c>
      <c r="G87" s="400">
        <v>0</v>
      </c>
      <c r="H87" s="400">
        <v>1</v>
      </c>
      <c r="I87" s="400">
        <v>1</v>
      </c>
      <c r="J87" s="400">
        <v>1</v>
      </c>
      <c r="K87" s="400">
        <v>0</v>
      </c>
      <c r="L87" s="400">
        <v>0</v>
      </c>
      <c r="M87" s="440" t="s">
        <v>1127</v>
      </c>
      <c r="N87" s="1317"/>
    </row>
    <row r="88" spans="1:14" s="26" customFormat="1" ht="17.25" customHeight="1" thickBot="1" x14ac:dyDescent="0.25">
      <c r="A88" s="1314"/>
      <c r="B88" s="437" t="s">
        <v>1252</v>
      </c>
      <c r="C88" s="399" t="s">
        <v>439</v>
      </c>
      <c r="D88" s="399" t="s">
        <v>439</v>
      </c>
      <c r="E88" s="399" t="s">
        <v>439</v>
      </c>
      <c r="F88" s="399" t="s">
        <v>439</v>
      </c>
      <c r="G88" s="399" t="s">
        <v>439</v>
      </c>
      <c r="H88" s="399" t="s">
        <v>439</v>
      </c>
      <c r="I88" s="399">
        <v>0</v>
      </c>
      <c r="J88" s="399">
        <v>1</v>
      </c>
      <c r="K88" s="399">
        <v>1</v>
      </c>
      <c r="L88" s="399">
        <v>2</v>
      </c>
      <c r="M88" s="438" t="s">
        <v>1253</v>
      </c>
      <c r="N88" s="1317"/>
    </row>
    <row r="89" spans="1:14" s="26" customFormat="1" ht="17.25" customHeight="1" x14ac:dyDescent="0.2">
      <c r="A89" s="1314"/>
      <c r="B89" s="435" t="s">
        <v>1359</v>
      </c>
      <c r="C89" s="400" t="s">
        <v>439</v>
      </c>
      <c r="D89" s="400" t="s">
        <v>439</v>
      </c>
      <c r="E89" s="400" t="s">
        <v>439</v>
      </c>
      <c r="F89" s="400" t="s">
        <v>439</v>
      </c>
      <c r="G89" s="400" t="s">
        <v>439</v>
      </c>
      <c r="H89" s="400" t="s">
        <v>439</v>
      </c>
      <c r="I89" s="400" t="s">
        <v>439</v>
      </c>
      <c r="J89" s="400" t="s">
        <v>439</v>
      </c>
      <c r="K89" s="400">
        <v>0</v>
      </c>
      <c r="L89" s="400">
        <v>1</v>
      </c>
      <c r="M89" s="440" t="s">
        <v>1360</v>
      </c>
      <c r="N89" s="1317"/>
    </row>
    <row r="90" spans="1:14" s="26" customFormat="1" ht="18" customHeight="1" x14ac:dyDescent="0.2">
      <c r="A90" s="1315"/>
      <c r="B90" s="873" t="s">
        <v>27</v>
      </c>
      <c r="C90" s="406">
        <f t="shared" ref="C90:L90" si="8">SUM(C65:C89)</f>
        <v>116</v>
      </c>
      <c r="D90" s="406">
        <f t="shared" si="8"/>
        <v>357</v>
      </c>
      <c r="E90" s="406">
        <f t="shared" si="8"/>
        <v>139</v>
      </c>
      <c r="F90" s="406">
        <f t="shared" si="8"/>
        <v>385</v>
      </c>
      <c r="G90" s="406">
        <f t="shared" si="8"/>
        <v>140</v>
      </c>
      <c r="H90" s="406">
        <f t="shared" si="8"/>
        <v>397</v>
      </c>
      <c r="I90" s="406">
        <f t="shared" si="8"/>
        <v>137</v>
      </c>
      <c r="J90" s="406">
        <f t="shared" si="8"/>
        <v>321</v>
      </c>
      <c r="K90" s="406">
        <f t="shared" si="8"/>
        <v>176</v>
      </c>
      <c r="L90" s="406">
        <f t="shared" si="8"/>
        <v>266</v>
      </c>
      <c r="M90" s="874" t="s">
        <v>28</v>
      </c>
      <c r="N90" s="1318"/>
    </row>
    <row r="91" spans="1:14" s="26" customFormat="1" ht="17.45" customHeight="1" thickBot="1" x14ac:dyDescent="0.25">
      <c r="A91" s="1313" t="s">
        <v>209</v>
      </c>
      <c r="B91" s="433" t="s">
        <v>208</v>
      </c>
      <c r="C91" s="395">
        <v>179</v>
      </c>
      <c r="D91" s="395">
        <v>84</v>
      </c>
      <c r="E91" s="395">
        <v>163</v>
      </c>
      <c r="F91" s="395">
        <v>67</v>
      </c>
      <c r="G91" s="395">
        <v>158</v>
      </c>
      <c r="H91" s="395">
        <v>69</v>
      </c>
      <c r="I91" s="395">
        <v>179</v>
      </c>
      <c r="J91" s="395">
        <v>75</v>
      </c>
      <c r="K91" s="395">
        <v>207</v>
      </c>
      <c r="L91" s="395">
        <v>72</v>
      </c>
      <c r="M91" s="434" t="s">
        <v>207</v>
      </c>
      <c r="N91" s="1316" t="s">
        <v>933</v>
      </c>
    </row>
    <row r="92" spans="1:14" s="26" customFormat="1" ht="17.45" customHeight="1" thickBot="1" x14ac:dyDescent="0.25">
      <c r="A92" s="1314"/>
      <c r="B92" s="431" t="s">
        <v>206</v>
      </c>
      <c r="C92" s="397">
        <v>154</v>
      </c>
      <c r="D92" s="397">
        <v>39</v>
      </c>
      <c r="E92" s="397">
        <v>152</v>
      </c>
      <c r="F92" s="397">
        <v>34</v>
      </c>
      <c r="G92" s="397">
        <v>120</v>
      </c>
      <c r="H92" s="397">
        <v>32</v>
      </c>
      <c r="I92" s="397">
        <v>138</v>
      </c>
      <c r="J92" s="397">
        <v>30</v>
      </c>
      <c r="K92" s="397">
        <v>159</v>
      </c>
      <c r="L92" s="397">
        <v>26</v>
      </c>
      <c r="M92" s="432" t="s">
        <v>205</v>
      </c>
      <c r="N92" s="1317"/>
    </row>
    <row r="93" spans="1:14" s="26" customFormat="1" ht="17.45" customHeight="1" thickBot="1" x14ac:dyDescent="0.25">
      <c r="A93" s="1314"/>
      <c r="B93" s="429" t="s">
        <v>706</v>
      </c>
      <c r="C93" s="396">
        <v>142</v>
      </c>
      <c r="D93" s="396">
        <v>50</v>
      </c>
      <c r="E93" s="396">
        <v>153</v>
      </c>
      <c r="F93" s="396">
        <v>43</v>
      </c>
      <c r="G93" s="396">
        <v>131</v>
      </c>
      <c r="H93" s="396">
        <v>45</v>
      </c>
      <c r="I93" s="396">
        <v>106</v>
      </c>
      <c r="J93" s="396">
        <v>22</v>
      </c>
      <c r="K93" s="396">
        <v>104</v>
      </c>
      <c r="L93" s="396">
        <v>15</v>
      </c>
      <c r="M93" s="430" t="s">
        <v>707</v>
      </c>
      <c r="N93" s="1317"/>
    </row>
    <row r="94" spans="1:14" s="26" customFormat="1" ht="17.45" customHeight="1" thickBot="1" x14ac:dyDescent="0.25">
      <c r="A94" s="1314"/>
      <c r="B94" s="431" t="s">
        <v>1047</v>
      </c>
      <c r="C94" s="397">
        <v>15</v>
      </c>
      <c r="D94" s="397">
        <v>14</v>
      </c>
      <c r="E94" s="397">
        <v>9</v>
      </c>
      <c r="F94" s="397">
        <v>12</v>
      </c>
      <c r="G94" s="397">
        <v>11</v>
      </c>
      <c r="H94" s="397">
        <v>16</v>
      </c>
      <c r="I94" s="397">
        <v>22</v>
      </c>
      <c r="J94" s="397">
        <v>25</v>
      </c>
      <c r="K94" s="397">
        <v>29</v>
      </c>
      <c r="L94" s="397">
        <v>9</v>
      </c>
      <c r="M94" s="432" t="s">
        <v>583</v>
      </c>
      <c r="N94" s="1317"/>
    </row>
    <row r="95" spans="1:14" s="26" customFormat="1" ht="17.45" customHeight="1" thickBot="1" x14ac:dyDescent="0.25">
      <c r="A95" s="1314"/>
      <c r="B95" s="429" t="s">
        <v>584</v>
      </c>
      <c r="C95" s="396">
        <v>89</v>
      </c>
      <c r="D95" s="396">
        <v>47</v>
      </c>
      <c r="E95" s="396">
        <v>78</v>
      </c>
      <c r="F95" s="396">
        <v>37</v>
      </c>
      <c r="G95" s="396">
        <v>66</v>
      </c>
      <c r="H95" s="396">
        <v>40</v>
      </c>
      <c r="I95" s="396">
        <v>58</v>
      </c>
      <c r="J95" s="396">
        <v>38</v>
      </c>
      <c r="K95" s="396">
        <v>55</v>
      </c>
      <c r="L95" s="396">
        <v>33</v>
      </c>
      <c r="M95" s="430" t="s">
        <v>585</v>
      </c>
      <c r="N95" s="1317"/>
    </row>
    <row r="96" spans="1:14" s="26" customFormat="1" ht="17.45" customHeight="1" thickBot="1" x14ac:dyDescent="0.25">
      <c r="A96" s="1314"/>
      <c r="B96" s="431" t="s">
        <v>1049</v>
      </c>
      <c r="C96" s="397">
        <v>9</v>
      </c>
      <c r="D96" s="397">
        <v>7</v>
      </c>
      <c r="E96" s="397">
        <v>9</v>
      </c>
      <c r="F96" s="397">
        <v>21</v>
      </c>
      <c r="G96" s="397">
        <v>3</v>
      </c>
      <c r="H96" s="397">
        <v>8</v>
      </c>
      <c r="I96" s="397">
        <v>15</v>
      </c>
      <c r="J96" s="397">
        <v>14</v>
      </c>
      <c r="K96" s="397">
        <v>2</v>
      </c>
      <c r="L96" s="397">
        <v>6</v>
      </c>
      <c r="M96" s="432" t="s">
        <v>586</v>
      </c>
      <c r="N96" s="1317"/>
    </row>
    <row r="97" spans="1:20" s="26" customFormat="1" ht="17.45" customHeight="1" thickBot="1" x14ac:dyDescent="0.25">
      <c r="A97" s="1314"/>
      <c r="B97" s="429" t="s">
        <v>587</v>
      </c>
      <c r="C97" s="396">
        <v>4</v>
      </c>
      <c r="D97" s="396">
        <v>6</v>
      </c>
      <c r="E97" s="396">
        <v>2</v>
      </c>
      <c r="F97" s="396">
        <v>8</v>
      </c>
      <c r="G97" s="396">
        <v>1</v>
      </c>
      <c r="H97" s="396">
        <v>5</v>
      </c>
      <c r="I97" s="396">
        <v>5</v>
      </c>
      <c r="J97" s="396">
        <v>11</v>
      </c>
      <c r="K97" s="396">
        <v>2</v>
      </c>
      <c r="L97" s="396">
        <v>9</v>
      </c>
      <c r="M97" s="430" t="s">
        <v>588</v>
      </c>
      <c r="N97" s="1317"/>
    </row>
    <row r="98" spans="1:20" s="26" customFormat="1" ht="17.45" customHeight="1" thickBot="1" x14ac:dyDescent="0.25">
      <c r="A98" s="1314"/>
      <c r="B98" s="437" t="s">
        <v>955</v>
      </c>
      <c r="C98" s="399" t="s">
        <v>439</v>
      </c>
      <c r="D98" s="399" t="s">
        <v>439</v>
      </c>
      <c r="E98" s="399">
        <v>6</v>
      </c>
      <c r="F98" s="399">
        <v>15</v>
      </c>
      <c r="G98" s="399">
        <v>5</v>
      </c>
      <c r="H98" s="399">
        <v>6</v>
      </c>
      <c r="I98" s="399">
        <v>5</v>
      </c>
      <c r="J98" s="399">
        <v>15</v>
      </c>
      <c r="K98" s="399">
        <v>6</v>
      </c>
      <c r="L98" s="399">
        <v>8</v>
      </c>
      <c r="M98" s="438" t="s">
        <v>956</v>
      </c>
      <c r="N98" s="1317"/>
    </row>
    <row r="99" spans="1:20" s="26" customFormat="1" ht="17.45" customHeight="1" x14ac:dyDescent="0.2">
      <c r="A99" s="1314"/>
      <c r="B99" s="435" t="s">
        <v>1361</v>
      </c>
      <c r="C99" s="400" t="s">
        <v>439</v>
      </c>
      <c r="D99" s="400" t="s">
        <v>439</v>
      </c>
      <c r="E99" s="400" t="s">
        <v>439</v>
      </c>
      <c r="F99" s="400" t="s">
        <v>439</v>
      </c>
      <c r="G99" s="400" t="s">
        <v>439</v>
      </c>
      <c r="H99" s="400" t="s">
        <v>439</v>
      </c>
      <c r="I99" s="400" t="s">
        <v>439</v>
      </c>
      <c r="J99" s="400" t="s">
        <v>439</v>
      </c>
      <c r="K99" s="400">
        <v>3</v>
      </c>
      <c r="L99" s="400">
        <v>2</v>
      </c>
      <c r="M99" s="440" t="s">
        <v>1362</v>
      </c>
      <c r="N99" s="1317"/>
    </row>
    <row r="100" spans="1:20" s="26" customFormat="1" ht="17.45" customHeight="1" x14ac:dyDescent="0.2">
      <c r="A100" s="1315"/>
      <c r="B100" s="873" t="s">
        <v>27</v>
      </c>
      <c r="C100" s="920">
        <f t="shared" ref="C100:L100" si="9">SUM(C91:C99)</f>
        <v>592</v>
      </c>
      <c r="D100" s="406">
        <f t="shared" si="9"/>
        <v>247</v>
      </c>
      <c r="E100" s="406">
        <f t="shared" si="9"/>
        <v>572</v>
      </c>
      <c r="F100" s="406">
        <f t="shared" si="9"/>
        <v>237</v>
      </c>
      <c r="G100" s="406">
        <f t="shared" si="9"/>
        <v>495</v>
      </c>
      <c r="H100" s="406">
        <f t="shared" si="9"/>
        <v>221</v>
      </c>
      <c r="I100" s="406">
        <f t="shared" si="9"/>
        <v>528</v>
      </c>
      <c r="J100" s="406">
        <f t="shared" si="9"/>
        <v>230</v>
      </c>
      <c r="K100" s="406">
        <f t="shared" si="9"/>
        <v>567</v>
      </c>
      <c r="L100" s="406">
        <f t="shared" si="9"/>
        <v>180</v>
      </c>
      <c r="M100" s="874" t="s">
        <v>28</v>
      </c>
      <c r="N100" s="1318"/>
    </row>
    <row r="101" spans="1:20" s="26" customFormat="1" ht="17.45" customHeight="1" thickBot="1" x14ac:dyDescent="0.25">
      <c r="A101" s="1310" t="s">
        <v>708</v>
      </c>
      <c r="B101" s="433" t="s">
        <v>709</v>
      </c>
      <c r="C101" s="923">
        <v>1</v>
      </c>
      <c r="D101" s="923">
        <v>30</v>
      </c>
      <c r="E101" s="923">
        <v>2</v>
      </c>
      <c r="F101" s="923">
        <v>22</v>
      </c>
      <c r="G101" s="923">
        <v>4</v>
      </c>
      <c r="H101" s="923">
        <v>38</v>
      </c>
      <c r="I101" s="923">
        <v>4</v>
      </c>
      <c r="J101" s="923">
        <v>30</v>
      </c>
      <c r="K101" s="923">
        <v>5</v>
      </c>
      <c r="L101" s="924">
        <v>26</v>
      </c>
      <c r="M101" s="925" t="s">
        <v>712</v>
      </c>
      <c r="N101" s="1311" t="s">
        <v>934</v>
      </c>
    </row>
    <row r="102" spans="1:20" s="26" customFormat="1" ht="17.45" customHeight="1" thickBot="1" x14ac:dyDescent="0.25">
      <c r="A102" s="1305"/>
      <c r="B102" s="431" t="s">
        <v>710</v>
      </c>
      <c r="C102" s="397">
        <v>2</v>
      </c>
      <c r="D102" s="397">
        <v>15</v>
      </c>
      <c r="E102" s="397">
        <v>4</v>
      </c>
      <c r="F102" s="397">
        <v>22</v>
      </c>
      <c r="G102" s="397">
        <v>4</v>
      </c>
      <c r="H102" s="397">
        <v>25</v>
      </c>
      <c r="I102" s="397">
        <v>3</v>
      </c>
      <c r="J102" s="397">
        <v>28</v>
      </c>
      <c r="K102" s="397">
        <v>2</v>
      </c>
      <c r="L102" s="921">
        <v>26</v>
      </c>
      <c r="M102" s="842" t="s">
        <v>713</v>
      </c>
      <c r="N102" s="1312"/>
      <c r="P102" s="26" t="s">
        <v>630</v>
      </c>
      <c r="R102" s="26">
        <v>5</v>
      </c>
      <c r="T102" s="26">
        <v>6</v>
      </c>
    </row>
    <row r="103" spans="1:20" s="26" customFormat="1" ht="17.45" customHeight="1" thickBot="1" x14ac:dyDescent="0.25">
      <c r="A103" s="1305"/>
      <c r="B103" s="433" t="s">
        <v>711</v>
      </c>
      <c r="C103" s="923">
        <v>4</v>
      </c>
      <c r="D103" s="923">
        <v>20</v>
      </c>
      <c r="E103" s="923">
        <v>4</v>
      </c>
      <c r="F103" s="923">
        <v>33</v>
      </c>
      <c r="G103" s="923">
        <v>11</v>
      </c>
      <c r="H103" s="923">
        <v>16</v>
      </c>
      <c r="I103" s="923">
        <v>9</v>
      </c>
      <c r="J103" s="923">
        <v>17</v>
      </c>
      <c r="K103" s="923">
        <v>7</v>
      </c>
      <c r="L103" s="924">
        <v>13</v>
      </c>
      <c r="M103" s="925" t="s">
        <v>816</v>
      </c>
      <c r="N103" s="1312"/>
      <c r="P103" s="26" t="s">
        <v>1334</v>
      </c>
      <c r="T103" s="26">
        <v>2</v>
      </c>
    </row>
    <row r="104" spans="1:20" s="26" customFormat="1" ht="17.45" customHeight="1" thickBot="1" x14ac:dyDescent="0.25">
      <c r="A104" s="1305"/>
      <c r="B104" s="431" t="s">
        <v>714</v>
      </c>
      <c r="C104" s="397">
        <v>0</v>
      </c>
      <c r="D104" s="397">
        <v>2</v>
      </c>
      <c r="E104" s="397">
        <v>3</v>
      </c>
      <c r="F104" s="397">
        <v>7</v>
      </c>
      <c r="G104" s="397">
        <v>5</v>
      </c>
      <c r="H104" s="397">
        <v>3</v>
      </c>
      <c r="I104" s="397">
        <v>4</v>
      </c>
      <c r="J104" s="397">
        <v>5</v>
      </c>
      <c r="K104" s="397">
        <v>5</v>
      </c>
      <c r="L104" s="921">
        <v>6</v>
      </c>
      <c r="M104" s="842" t="s">
        <v>815</v>
      </c>
      <c r="N104" s="1312"/>
      <c r="P104" s="26" t="s">
        <v>658</v>
      </c>
      <c r="S104" s="26">
        <v>3</v>
      </c>
      <c r="T104" s="26">
        <v>4</v>
      </c>
    </row>
    <row r="105" spans="1:20" s="26" customFormat="1" ht="17.45" customHeight="1" thickBot="1" x14ac:dyDescent="0.25">
      <c r="A105" s="1305"/>
      <c r="B105" s="433" t="s">
        <v>715</v>
      </c>
      <c r="C105" s="923">
        <v>1</v>
      </c>
      <c r="D105" s="923">
        <v>2</v>
      </c>
      <c r="E105" s="923">
        <v>2</v>
      </c>
      <c r="F105" s="923">
        <v>8</v>
      </c>
      <c r="G105" s="923">
        <v>0</v>
      </c>
      <c r="H105" s="923">
        <v>9</v>
      </c>
      <c r="I105" s="923">
        <v>0</v>
      </c>
      <c r="J105" s="923">
        <v>10</v>
      </c>
      <c r="K105" s="923">
        <v>0</v>
      </c>
      <c r="L105" s="924">
        <v>7</v>
      </c>
      <c r="M105" s="925" t="s">
        <v>814</v>
      </c>
      <c r="N105" s="1312"/>
    </row>
    <row r="106" spans="1:20" s="26" customFormat="1" ht="17.45" customHeight="1" thickBot="1" x14ac:dyDescent="0.25">
      <c r="A106" s="1305"/>
      <c r="B106" s="437" t="s">
        <v>1363</v>
      </c>
      <c r="C106" s="399" t="s">
        <v>439</v>
      </c>
      <c r="D106" s="399" t="s">
        <v>439</v>
      </c>
      <c r="E106" s="399" t="s">
        <v>439</v>
      </c>
      <c r="F106" s="399" t="s">
        <v>439</v>
      </c>
      <c r="G106" s="399" t="s">
        <v>439</v>
      </c>
      <c r="H106" s="399" t="s">
        <v>439</v>
      </c>
      <c r="I106" s="399" t="s">
        <v>439</v>
      </c>
      <c r="J106" s="399" t="s">
        <v>439</v>
      </c>
      <c r="K106" s="399">
        <v>0</v>
      </c>
      <c r="L106" s="922">
        <v>2</v>
      </c>
      <c r="M106" s="842" t="s">
        <v>1364</v>
      </c>
      <c r="N106" s="1312"/>
    </row>
    <row r="107" spans="1:20" s="26" customFormat="1" ht="17.45" customHeight="1" x14ac:dyDescent="0.2">
      <c r="A107" s="1306"/>
      <c r="B107" s="404" t="s">
        <v>27</v>
      </c>
      <c r="C107" s="926">
        <f t="shared" ref="C107:J107" si="10">SUM(C101:C106)</f>
        <v>8</v>
      </c>
      <c r="D107" s="838">
        <f t="shared" si="10"/>
        <v>69</v>
      </c>
      <c r="E107" s="838">
        <f t="shared" si="10"/>
        <v>15</v>
      </c>
      <c r="F107" s="838">
        <f t="shared" si="10"/>
        <v>92</v>
      </c>
      <c r="G107" s="838">
        <f t="shared" si="10"/>
        <v>24</v>
      </c>
      <c r="H107" s="838">
        <f t="shared" si="10"/>
        <v>91</v>
      </c>
      <c r="I107" s="838">
        <f t="shared" si="10"/>
        <v>20</v>
      </c>
      <c r="J107" s="838">
        <f t="shared" si="10"/>
        <v>90</v>
      </c>
      <c r="K107" s="838">
        <f t="shared" ref="K107:L107" si="11">SUM(K101:K106)</f>
        <v>19</v>
      </c>
      <c r="L107" s="927">
        <f t="shared" si="11"/>
        <v>80</v>
      </c>
      <c r="M107" s="405" t="s">
        <v>28</v>
      </c>
      <c r="N107" s="1309"/>
    </row>
    <row r="108" spans="1:20" s="26" customFormat="1" ht="17.45" customHeight="1" thickBot="1" x14ac:dyDescent="0.25">
      <c r="A108" s="1304" t="s">
        <v>433</v>
      </c>
      <c r="B108" s="603" t="s">
        <v>813</v>
      </c>
      <c r="C108" s="604">
        <v>3</v>
      </c>
      <c r="D108" s="604">
        <v>21</v>
      </c>
      <c r="E108" s="604">
        <v>0</v>
      </c>
      <c r="F108" s="604">
        <v>23</v>
      </c>
      <c r="G108" s="604">
        <v>3</v>
      </c>
      <c r="H108" s="604">
        <v>19</v>
      </c>
      <c r="I108" s="604">
        <v>0</v>
      </c>
      <c r="J108" s="604">
        <v>21</v>
      </c>
      <c r="K108" s="604">
        <v>4</v>
      </c>
      <c r="L108" s="604">
        <v>27</v>
      </c>
      <c r="M108" s="439" t="s">
        <v>817</v>
      </c>
      <c r="N108" s="1307" t="s">
        <v>935</v>
      </c>
    </row>
    <row r="109" spans="1:20" s="26" customFormat="1" ht="17.45" customHeight="1" thickBot="1" x14ac:dyDescent="0.25">
      <c r="A109" s="1305"/>
      <c r="B109" s="429" t="s">
        <v>1048</v>
      </c>
      <c r="C109" s="396">
        <v>3</v>
      </c>
      <c r="D109" s="396">
        <v>14</v>
      </c>
      <c r="E109" s="396">
        <v>4</v>
      </c>
      <c r="F109" s="396">
        <v>14</v>
      </c>
      <c r="G109" s="396">
        <v>0</v>
      </c>
      <c r="H109" s="396">
        <v>10</v>
      </c>
      <c r="I109" s="396">
        <v>1</v>
      </c>
      <c r="J109" s="396">
        <v>10</v>
      </c>
      <c r="K109" s="396">
        <v>0</v>
      </c>
      <c r="L109" s="396">
        <v>15</v>
      </c>
      <c r="M109" s="430" t="s">
        <v>409</v>
      </c>
      <c r="N109" s="1308"/>
    </row>
    <row r="110" spans="1:20" ht="17.45" customHeight="1" thickBot="1" x14ac:dyDescent="0.25">
      <c r="A110" s="1305"/>
      <c r="B110" s="603" t="s">
        <v>486</v>
      </c>
      <c r="C110" s="604">
        <v>0</v>
      </c>
      <c r="D110" s="604">
        <v>8</v>
      </c>
      <c r="E110" s="604">
        <v>2</v>
      </c>
      <c r="F110" s="604">
        <v>5</v>
      </c>
      <c r="G110" s="604">
        <v>0</v>
      </c>
      <c r="H110" s="604">
        <v>6</v>
      </c>
      <c r="I110" s="604">
        <v>0</v>
      </c>
      <c r="J110" s="604">
        <v>10</v>
      </c>
      <c r="K110" s="604">
        <v>0</v>
      </c>
      <c r="L110" s="604">
        <v>9</v>
      </c>
      <c r="M110" s="605" t="s">
        <v>818</v>
      </c>
      <c r="N110" s="1308"/>
    </row>
    <row r="111" spans="1:20" ht="17.45" customHeight="1" thickBot="1" x14ac:dyDescent="0.25">
      <c r="A111" s="1305"/>
      <c r="B111" s="429" t="s">
        <v>1128</v>
      </c>
      <c r="C111" s="396" t="s">
        <v>439</v>
      </c>
      <c r="D111" s="396" t="s">
        <v>439</v>
      </c>
      <c r="E111" s="396" t="s">
        <v>439</v>
      </c>
      <c r="F111" s="396" t="s">
        <v>439</v>
      </c>
      <c r="G111" s="396">
        <v>0</v>
      </c>
      <c r="H111" s="396">
        <v>1</v>
      </c>
      <c r="I111" s="396">
        <v>0</v>
      </c>
      <c r="J111" s="396">
        <v>0</v>
      </c>
      <c r="K111" s="396">
        <v>0</v>
      </c>
      <c r="L111" s="396">
        <v>0</v>
      </c>
      <c r="M111" s="430" t="s">
        <v>1129</v>
      </c>
      <c r="N111" s="1308"/>
    </row>
    <row r="112" spans="1:20" ht="17.45" customHeight="1" thickBot="1" x14ac:dyDescent="0.25">
      <c r="A112" s="1305"/>
      <c r="B112" s="839" t="s">
        <v>1367</v>
      </c>
      <c r="C112" s="840" t="s">
        <v>439</v>
      </c>
      <c r="D112" s="840" t="s">
        <v>439</v>
      </c>
      <c r="E112" s="840" t="s">
        <v>439</v>
      </c>
      <c r="F112" s="840" t="s">
        <v>439</v>
      </c>
      <c r="G112" s="840" t="s">
        <v>439</v>
      </c>
      <c r="H112" s="840" t="s">
        <v>439</v>
      </c>
      <c r="I112" s="840" t="s">
        <v>439</v>
      </c>
      <c r="J112" s="840" t="s">
        <v>439</v>
      </c>
      <c r="K112" s="840">
        <v>0</v>
      </c>
      <c r="L112" s="840">
        <v>1</v>
      </c>
      <c r="M112" s="841" t="s">
        <v>1402</v>
      </c>
      <c r="N112" s="1308"/>
    </row>
    <row r="113" spans="1:14" ht="17.45" customHeight="1" x14ac:dyDescent="0.2">
      <c r="A113" s="1306"/>
      <c r="B113" s="404" t="s">
        <v>27</v>
      </c>
      <c r="C113" s="838">
        <f t="shared" ref="C113:J113" si="12">SUM(C108:C112)</f>
        <v>6</v>
      </c>
      <c r="D113" s="838">
        <f t="shared" si="12"/>
        <v>43</v>
      </c>
      <c r="E113" s="838">
        <f t="shared" si="12"/>
        <v>6</v>
      </c>
      <c r="F113" s="838">
        <f t="shared" si="12"/>
        <v>42</v>
      </c>
      <c r="G113" s="838">
        <f t="shared" si="12"/>
        <v>3</v>
      </c>
      <c r="H113" s="838">
        <f t="shared" si="12"/>
        <v>36</v>
      </c>
      <c r="I113" s="838">
        <f t="shared" si="12"/>
        <v>1</v>
      </c>
      <c r="J113" s="838">
        <f t="shared" si="12"/>
        <v>41</v>
      </c>
      <c r="K113" s="838">
        <f t="shared" ref="K113:L113" si="13">SUM(K108:K112)</f>
        <v>4</v>
      </c>
      <c r="L113" s="838">
        <f t="shared" si="13"/>
        <v>52</v>
      </c>
      <c r="M113" s="405" t="s">
        <v>28</v>
      </c>
      <c r="N113" s="1309"/>
    </row>
    <row r="114" spans="1:14" ht="24" customHeight="1" x14ac:dyDescent="0.2">
      <c r="A114" s="883" t="s">
        <v>1365</v>
      </c>
      <c r="B114" s="884" t="s">
        <v>1328</v>
      </c>
      <c r="C114" s="840" t="s">
        <v>439</v>
      </c>
      <c r="D114" s="840" t="s">
        <v>439</v>
      </c>
      <c r="E114" s="840" t="s">
        <v>439</v>
      </c>
      <c r="F114" s="840" t="s">
        <v>439</v>
      </c>
      <c r="G114" s="840" t="s">
        <v>439</v>
      </c>
      <c r="H114" s="840" t="s">
        <v>439</v>
      </c>
      <c r="I114" s="840" t="s">
        <v>439</v>
      </c>
      <c r="J114" s="840" t="s">
        <v>439</v>
      </c>
      <c r="K114" s="885">
        <v>16</v>
      </c>
      <c r="L114" s="885">
        <v>30</v>
      </c>
      <c r="M114" s="886" t="s">
        <v>1224</v>
      </c>
      <c r="N114" s="887" t="s">
        <v>1366</v>
      </c>
    </row>
    <row r="115" spans="1:14" ht="24" customHeight="1" x14ac:dyDescent="0.2">
      <c r="A115" s="1228" t="s">
        <v>410</v>
      </c>
      <c r="B115" s="1300"/>
      <c r="C115" s="877">
        <v>663</v>
      </c>
      <c r="D115" s="877">
        <v>3</v>
      </c>
      <c r="E115" s="877">
        <v>841</v>
      </c>
      <c r="F115" s="877">
        <v>11</v>
      </c>
      <c r="G115" s="877">
        <v>788</v>
      </c>
      <c r="H115" s="877">
        <v>16</v>
      </c>
      <c r="I115" s="877">
        <v>756</v>
      </c>
      <c r="J115" s="877">
        <v>44</v>
      </c>
      <c r="K115" s="877">
        <v>848</v>
      </c>
      <c r="L115" s="877">
        <v>68</v>
      </c>
      <c r="M115" s="1301" t="s">
        <v>411</v>
      </c>
      <c r="N115" s="1302"/>
    </row>
    <row r="116" spans="1:14" ht="24" customHeight="1" x14ac:dyDescent="0.2">
      <c r="A116" s="1297" t="s">
        <v>1033</v>
      </c>
      <c r="B116" s="1298"/>
      <c r="C116" s="878">
        <v>0</v>
      </c>
      <c r="D116" s="878">
        <v>0</v>
      </c>
      <c r="E116" s="878">
        <v>20</v>
      </c>
      <c r="F116" s="878">
        <v>1</v>
      </c>
      <c r="G116" s="878">
        <v>20</v>
      </c>
      <c r="H116" s="878">
        <v>1</v>
      </c>
      <c r="I116" s="878">
        <v>31</v>
      </c>
      <c r="J116" s="878">
        <v>1</v>
      </c>
      <c r="K116" s="879">
        <v>18</v>
      </c>
      <c r="L116" s="879">
        <v>1</v>
      </c>
      <c r="M116" s="1298" t="s">
        <v>957</v>
      </c>
      <c r="N116" s="1299"/>
    </row>
    <row r="117" spans="1:14" ht="24" customHeight="1" x14ac:dyDescent="0.2">
      <c r="A117" s="1228" t="s">
        <v>1231</v>
      </c>
      <c r="B117" s="1300"/>
      <c r="C117" s="877" t="s">
        <v>1350</v>
      </c>
      <c r="D117" s="877" t="s">
        <v>1350</v>
      </c>
      <c r="E117" s="877" t="s">
        <v>1350</v>
      </c>
      <c r="F117" s="877" t="s">
        <v>1350</v>
      </c>
      <c r="G117" s="877" t="s">
        <v>1350</v>
      </c>
      <c r="H117" s="877" t="s">
        <v>1350</v>
      </c>
      <c r="I117" s="877">
        <v>32</v>
      </c>
      <c r="J117" s="877">
        <v>45</v>
      </c>
      <c r="K117" s="877">
        <v>20</v>
      </c>
      <c r="L117" s="877">
        <v>53</v>
      </c>
      <c r="M117" s="1301" t="s">
        <v>1232</v>
      </c>
      <c r="N117" s="1302"/>
    </row>
    <row r="118" spans="1:14" ht="24" customHeight="1" x14ac:dyDescent="0.2">
      <c r="A118" s="1297" t="s">
        <v>1233</v>
      </c>
      <c r="B118" s="1298"/>
      <c r="C118" s="878">
        <v>0</v>
      </c>
      <c r="D118" s="878">
        <v>0</v>
      </c>
      <c r="E118" s="878">
        <v>0</v>
      </c>
      <c r="F118" s="878">
        <v>0</v>
      </c>
      <c r="G118" s="878">
        <v>0</v>
      </c>
      <c r="H118" s="878">
        <v>0</v>
      </c>
      <c r="I118" s="878">
        <v>15</v>
      </c>
      <c r="J118" s="878">
        <v>10</v>
      </c>
      <c r="K118" s="879">
        <v>0</v>
      </c>
      <c r="L118" s="879">
        <v>0</v>
      </c>
      <c r="M118" s="1298" t="s">
        <v>1234</v>
      </c>
      <c r="N118" s="1299"/>
    </row>
    <row r="119" spans="1:14" ht="24" customHeight="1" x14ac:dyDescent="0.2">
      <c r="A119" s="1228" t="s">
        <v>1343</v>
      </c>
      <c r="B119" s="1300"/>
      <c r="C119" s="880" t="s">
        <v>439</v>
      </c>
      <c r="D119" s="880" t="s">
        <v>439</v>
      </c>
      <c r="E119" s="880" t="s">
        <v>439</v>
      </c>
      <c r="F119" s="880" t="s">
        <v>439</v>
      </c>
      <c r="G119" s="880" t="s">
        <v>439</v>
      </c>
      <c r="H119" s="880" t="s">
        <v>439</v>
      </c>
      <c r="I119" s="880" t="s">
        <v>439</v>
      </c>
      <c r="J119" s="880" t="s">
        <v>439</v>
      </c>
      <c r="K119" s="877">
        <v>161</v>
      </c>
      <c r="L119" s="877">
        <v>624</v>
      </c>
      <c r="M119" s="1301" t="s">
        <v>1325</v>
      </c>
      <c r="N119" s="1302"/>
    </row>
    <row r="120" spans="1:14" ht="24" customHeight="1" x14ac:dyDescent="0.2">
      <c r="A120" s="1303" t="s">
        <v>1351</v>
      </c>
      <c r="B120" s="1035"/>
      <c r="C120" s="881" t="s">
        <v>439</v>
      </c>
      <c r="D120" s="881" t="s">
        <v>439</v>
      </c>
      <c r="E120" s="881" t="s">
        <v>439</v>
      </c>
      <c r="F120" s="881" t="s">
        <v>439</v>
      </c>
      <c r="G120" s="881" t="s">
        <v>439</v>
      </c>
      <c r="H120" s="881" t="s">
        <v>439</v>
      </c>
      <c r="I120" s="881" t="s">
        <v>439</v>
      </c>
      <c r="J120" s="881" t="s">
        <v>439</v>
      </c>
      <c r="K120" s="882">
        <v>32</v>
      </c>
      <c r="L120" s="882">
        <v>32</v>
      </c>
      <c r="M120" s="1035" t="s">
        <v>1323</v>
      </c>
      <c r="N120" s="1296"/>
    </row>
    <row r="121" spans="1:14" ht="24" customHeight="1" x14ac:dyDescent="0.2">
      <c r="A121" s="1294" t="s">
        <v>13</v>
      </c>
      <c r="B121" s="1295"/>
      <c r="C121" s="838">
        <f>SUM(C22+C52+C60+C64+C90+C100+C107+C113+C115+C116+C117+C118)</f>
        <v>2424</v>
      </c>
      <c r="D121" s="838">
        <f t="shared" ref="D121:J121" si="14">SUM(D22+D52+D60+D64+D90+D100+D107+D113+D115+D116+D117+D118)</f>
        <v>1389</v>
      </c>
      <c r="E121" s="838">
        <f t="shared" si="14"/>
        <v>2733</v>
      </c>
      <c r="F121" s="838">
        <f t="shared" si="14"/>
        <v>1504</v>
      </c>
      <c r="G121" s="838">
        <f t="shared" si="14"/>
        <v>2590</v>
      </c>
      <c r="H121" s="838">
        <f t="shared" si="14"/>
        <v>1390</v>
      </c>
      <c r="I121" s="838">
        <f>SUM(I22+I52+I60+I64+I90+I100+I107+I113+I115+I116+I117+I118)</f>
        <v>2806</v>
      </c>
      <c r="J121" s="838">
        <f t="shared" si="14"/>
        <v>1257</v>
      </c>
      <c r="K121" s="838">
        <f>SUM(K22+K52+K60+K64+K90+K100+K107+K113+K114+K115+K116+K117+K118+K119+K120)</f>
        <v>3520</v>
      </c>
      <c r="L121" s="838">
        <f>SUM(L22+L52+L60+L64+L90+L100+L107+L113+L114+L115+L116+L117+L118+L119+L120)</f>
        <v>1915</v>
      </c>
      <c r="M121" s="823" t="s">
        <v>14</v>
      </c>
      <c r="N121" s="876"/>
    </row>
    <row r="122" spans="1:14" x14ac:dyDescent="0.2">
      <c r="C122" s="46"/>
      <c r="D122" s="46"/>
      <c r="E122" s="46"/>
      <c r="F122" s="46"/>
      <c r="G122" s="46"/>
      <c r="H122" s="46"/>
      <c r="I122" s="46" t="s">
        <v>412</v>
      </c>
      <c r="J122" s="46"/>
      <c r="K122" s="46"/>
      <c r="L122" s="46"/>
      <c r="M122" s="46"/>
      <c r="N122" s="46"/>
    </row>
    <row r="123" spans="1:14" x14ac:dyDescent="0.2">
      <c r="C123" s="46">
        <v>627</v>
      </c>
      <c r="D123" s="46">
        <v>541</v>
      </c>
      <c r="E123" s="46">
        <v>672</v>
      </c>
      <c r="F123" s="46">
        <v>648</v>
      </c>
      <c r="G123" s="46">
        <v>1075</v>
      </c>
      <c r="H123" s="46">
        <v>1011</v>
      </c>
      <c r="I123" s="46">
        <v>1761</v>
      </c>
      <c r="J123" s="46">
        <v>1386</v>
      </c>
      <c r="K123" s="46">
        <v>1892</v>
      </c>
      <c r="L123" s="46">
        <v>1493</v>
      </c>
      <c r="M123" s="46"/>
      <c r="N123" s="46"/>
    </row>
    <row r="124" spans="1:14" x14ac:dyDescent="0.2">
      <c r="C124" s="46"/>
      <c r="D124" s="46"/>
      <c r="E124" s="46"/>
      <c r="F124" s="46"/>
      <c r="G124" s="46"/>
      <c r="H124" s="46"/>
      <c r="I124" s="46"/>
      <c r="J124" s="46"/>
      <c r="K124" s="46"/>
      <c r="L124" s="46"/>
      <c r="M124" s="46"/>
      <c r="N124" s="46"/>
    </row>
    <row r="125" spans="1:14" ht="12.75" x14ac:dyDescent="0.2">
      <c r="A125" s="12"/>
      <c r="B125" s="12"/>
      <c r="C125" s="186" t="s">
        <v>128</v>
      </c>
      <c r="D125" s="186" t="s">
        <v>129</v>
      </c>
      <c r="E125" s="722"/>
      <c r="F125" s="722"/>
      <c r="G125" s="722"/>
      <c r="H125" s="722"/>
      <c r="I125" s="722"/>
      <c r="J125" s="46"/>
      <c r="K125" s="46"/>
      <c r="L125" s="46"/>
      <c r="M125" s="46"/>
      <c r="N125" s="46"/>
    </row>
    <row r="126" spans="1:14" ht="25.5" x14ac:dyDescent="0.2">
      <c r="A126" s="195" t="s">
        <v>1079</v>
      </c>
      <c r="B126" s="195"/>
      <c r="C126" s="723">
        <f>K52</f>
        <v>965</v>
      </c>
      <c r="D126" s="723">
        <f>L52</f>
        <v>264</v>
      </c>
      <c r="E126" s="46"/>
      <c r="F126" s="46"/>
      <c r="G126" s="46"/>
      <c r="H126" s="46"/>
      <c r="I126" s="46"/>
      <c r="J126" s="46"/>
      <c r="K126" s="46"/>
      <c r="L126" s="46"/>
      <c r="M126" s="46"/>
      <c r="N126" s="46"/>
    </row>
    <row r="127" spans="1:14" ht="38.25" x14ac:dyDescent="0.2">
      <c r="A127" s="195" t="s">
        <v>1080</v>
      </c>
      <c r="B127" s="195"/>
      <c r="C127" s="723">
        <f>K100</f>
        <v>567</v>
      </c>
      <c r="D127" s="723">
        <f>L100</f>
        <v>180</v>
      </c>
      <c r="E127" s="46"/>
      <c r="F127" s="46"/>
      <c r="G127" s="46"/>
      <c r="H127" s="46"/>
      <c r="I127" s="46"/>
      <c r="J127" s="46"/>
      <c r="K127" s="46"/>
      <c r="L127" s="46"/>
      <c r="M127" s="46"/>
      <c r="N127" s="46"/>
    </row>
    <row r="128" spans="1:14" ht="25.5" x14ac:dyDescent="0.2">
      <c r="A128" s="195" t="s">
        <v>158</v>
      </c>
      <c r="B128" s="195"/>
      <c r="C128" s="723">
        <f>K90</f>
        <v>176</v>
      </c>
      <c r="D128" s="723">
        <f>L90</f>
        <v>266</v>
      </c>
      <c r="E128" s="46"/>
      <c r="F128" s="46"/>
      <c r="G128" s="46"/>
      <c r="H128" s="46"/>
      <c r="I128" s="46"/>
      <c r="J128" s="46"/>
      <c r="K128" s="46"/>
      <c r="L128" s="46"/>
      <c r="M128" s="46"/>
      <c r="N128" s="46"/>
    </row>
    <row r="129" spans="1:14" ht="25.5" x14ac:dyDescent="0.2">
      <c r="A129" s="195" t="s">
        <v>1082</v>
      </c>
      <c r="B129" s="195"/>
      <c r="C129" s="723">
        <f>K60</f>
        <v>86</v>
      </c>
      <c r="D129" s="723">
        <f>L60</f>
        <v>50</v>
      </c>
      <c r="E129" s="46"/>
      <c r="F129" s="46"/>
      <c r="G129" s="46"/>
      <c r="H129" s="46"/>
      <c r="I129" s="46"/>
      <c r="J129" s="46"/>
      <c r="K129" s="46"/>
      <c r="L129" s="46"/>
      <c r="M129" s="46"/>
      <c r="N129" s="46"/>
    </row>
    <row r="130" spans="1:14" ht="25.5" x14ac:dyDescent="0.2">
      <c r="A130" s="195" t="s">
        <v>157</v>
      </c>
      <c r="B130" s="195"/>
      <c r="C130" s="723">
        <f>K22</f>
        <v>300</v>
      </c>
      <c r="D130" s="723">
        <f>L22</f>
        <v>174</v>
      </c>
      <c r="E130" s="46"/>
      <c r="F130" s="46"/>
      <c r="G130" s="46"/>
      <c r="H130" s="46"/>
      <c r="I130" s="46"/>
      <c r="J130" s="46"/>
      <c r="K130" s="46"/>
      <c r="L130" s="46"/>
      <c r="M130" s="46"/>
      <c r="N130" s="46"/>
    </row>
    <row r="131" spans="1:14" ht="25.5" x14ac:dyDescent="0.2">
      <c r="A131" s="195" t="s">
        <v>159</v>
      </c>
      <c r="B131" s="195"/>
      <c r="C131" s="723">
        <f>K64</f>
        <v>308</v>
      </c>
      <c r="D131" s="723">
        <f>L64</f>
        <v>41</v>
      </c>
      <c r="E131" s="46"/>
      <c r="F131" s="46"/>
      <c r="G131" s="46"/>
      <c r="H131" s="46"/>
      <c r="I131" s="46"/>
      <c r="J131" s="46"/>
      <c r="K131" s="46"/>
      <c r="L131" s="46"/>
      <c r="M131" s="46"/>
      <c r="N131" s="46"/>
    </row>
    <row r="132" spans="1:14" ht="25.5" x14ac:dyDescent="0.2">
      <c r="A132" s="195" t="s">
        <v>373</v>
      </c>
      <c r="B132" s="195"/>
      <c r="C132" s="723">
        <f>K113</f>
        <v>4</v>
      </c>
      <c r="D132" s="723">
        <f>L113</f>
        <v>52</v>
      </c>
      <c r="E132" s="46"/>
      <c r="F132" s="46"/>
      <c r="G132" s="46"/>
      <c r="H132" s="46"/>
      <c r="I132" s="46"/>
      <c r="J132" s="46"/>
      <c r="K132" s="46"/>
      <c r="L132" s="46"/>
      <c r="M132" s="46"/>
      <c r="N132" s="46"/>
    </row>
    <row r="133" spans="1:14" ht="38.25" x14ac:dyDescent="0.2">
      <c r="A133" s="195" t="s">
        <v>1083</v>
      </c>
      <c r="B133" s="195"/>
      <c r="C133" s="723">
        <f>K107</f>
        <v>19</v>
      </c>
      <c r="D133" s="723">
        <f>L107</f>
        <v>80</v>
      </c>
      <c r="E133" s="46"/>
      <c r="F133" s="46"/>
      <c r="G133" s="46"/>
      <c r="H133" s="46"/>
      <c r="I133" s="46"/>
      <c r="J133" s="46"/>
      <c r="K133" s="46"/>
      <c r="L133" s="46"/>
      <c r="M133" s="46"/>
      <c r="N133" s="46"/>
    </row>
    <row r="134" spans="1:14" ht="25.5" x14ac:dyDescent="0.2">
      <c r="A134" s="195" t="s">
        <v>1368</v>
      </c>
      <c r="B134" s="195"/>
      <c r="C134" s="723">
        <f>K114</f>
        <v>16</v>
      </c>
      <c r="D134" s="723">
        <f>L114</f>
        <v>30</v>
      </c>
      <c r="E134" s="46"/>
      <c r="F134" s="46"/>
      <c r="G134" s="46"/>
      <c r="H134" s="46"/>
      <c r="I134" s="46"/>
      <c r="J134" s="46"/>
      <c r="K134" s="46"/>
      <c r="L134" s="46"/>
      <c r="M134" s="46"/>
      <c r="N134" s="46"/>
    </row>
    <row r="135" spans="1:14" ht="38.25" x14ac:dyDescent="0.2">
      <c r="A135" s="195" t="s">
        <v>434</v>
      </c>
      <c r="B135" s="195"/>
      <c r="C135" s="723">
        <f t="shared" ref="C135:D137" si="15">K115</f>
        <v>848</v>
      </c>
      <c r="D135" s="723">
        <f t="shared" si="15"/>
        <v>68</v>
      </c>
      <c r="E135" s="46"/>
      <c r="F135" s="46"/>
      <c r="G135" s="46"/>
      <c r="H135" s="46"/>
      <c r="I135" s="46"/>
      <c r="J135" s="46"/>
      <c r="K135" s="46"/>
      <c r="L135" s="46"/>
      <c r="M135" s="46"/>
      <c r="N135" s="46"/>
    </row>
    <row r="136" spans="1:14" ht="47.25" customHeight="1" x14ac:dyDescent="0.2">
      <c r="A136" s="195" t="s">
        <v>1081</v>
      </c>
      <c r="B136" s="195"/>
      <c r="C136" s="723">
        <f t="shared" si="15"/>
        <v>18</v>
      </c>
      <c r="D136" s="723">
        <f t="shared" si="15"/>
        <v>1</v>
      </c>
      <c r="E136" s="46"/>
      <c r="F136" s="46"/>
      <c r="G136" s="46"/>
      <c r="H136" s="46"/>
      <c r="I136" s="46"/>
      <c r="J136" s="46"/>
      <c r="K136" s="46"/>
      <c r="L136" s="46"/>
      <c r="M136" s="46"/>
      <c r="N136" s="46"/>
    </row>
    <row r="137" spans="1:14" ht="38.25" x14ac:dyDescent="0.2">
      <c r="A137" s="195" t="s">
        <v>1254</v>
      </c>
      <c r="B137" s="195"/>
      <c r="C137" s="723">
        <f t="shared" si="15"/>
        <v>20</v>
      </c>
      <c r="D137" s="723">
        <f t="shared" si="15"/>
        <v>53</v>
      </c>
      <c r="E137" s="46"/>
      <c r="F137" s="46"/>
      <c r="G137" s="46"/>
      <c r="H137" s="46"/>
      <c r="I137" s="46"/>
      <c r="J137" s="46"/>
      <c r="K137" s="46"/>
      <c r="L137" s="46"/>
      <c r="M137" s="46"/>
      <c r="N137" s="46"/>
    </row>
    <row r="138" spans="1:14" ht="12.75" x14ac:dyDescent="0.2">
      <c r="A138" s="195" t="s">
        <v>1369</v>
      </c>
      <c r="B138" s="195"/>
      <c r="C138" s="258">
        <f>K119</f>
        <v>161</v>
      </c>
      <c r="D138" s="258">
        <f>L119</f>
        <v>624</v>
      </c>
      <c r="E138" s="46"/>
      <c r="F138" s="46"/>
      <c r="G138" s="46"/>
      <c r="H138" s="46"/>
      <c r="I138" s="46"/>
      <c r="J138" s="46"/>
      <c r="K138" s="46"/>
      <c r="L138" s="46"/>
      <c r="M138" s="46"/>
      <c r="N138" s="46"/>
    </row>
    <row r="139" spans="1:14" ht="12.75" x14ac:dyDescent="0.2">
      <c r="A139" s="195" t="s">
        <v>1370</v>
      </c>
      <c r="B139" s="195"/>
      <c r="C139" s="258">
        <f>K120</f>
        <v>32</v>
      </c>
      <c r="D139" s="723">
        <f>L120</f>
        <v>32</v>
      </c>
      <c r="E139" s="46"/>
      <c r="F139" s="46"/>
      <c r="G139" s="46"/>
      <c r="H139" s="46"/>
      <c r="I139" s="46"/>
      <c r="J139" s="46"/>
      <c r="K139" s="46"/>
      <c r="L139" s="46"/>
      <c r="M139" s="46"/>
      <c r="N139" s="46"/>
    </row>
    <row r="140" spans="1:14" ht="12.75" x14ac:dyDescent="0.2">
      <c r="A140" s="195"/>
      <c r="B140" s="195"/>
      <c r="C140" s="723">
        <f>SUM(C126:C139)</f>
        <v>3520</v>
      </c>
      <c r="D140" s="723">
        <f>SUM(D126:D139)</f>
        <v>1915</v>
      </c>
      <c r="E140" s="46"/>
      <c r="F140" s="46"/>
      <c r="G140" s="46"/>
      <c r="H140" s="46"/>
      <c r="I140" s="46"/>
      <c r="J140" s="46"/>
      <c r="K140" s="46"/>
      <c r="L140" s="46"/>
      <c r="M140" s="46"/>
      <c r="N140" s="46"/>
    </row>
    <row r="141" spans="1:14" ht="25.5" x14ac:dyDescent="0.2">
      <c r="A141" s="195" t="s">
        <v>160</v>
      </c>
      <c r="B141" s="195"/>
      <c r="C141" s="46"/>
      <c r="D141" s="46"/>
      <c r="E141" s="46"/>
      <c r="F141" s="46"/>
      <c r="G141" s="46"/>
      <c r="H141" s="46"/>
      <c r="I141" s="46"/>
      <c r="J141" s="46"/>
      <c r="K141" s="46"/>
      <c r="L141" s="46"/>
      <c r="M141" s="46"/>
      <c r="N141" s="46"/>
    </row>
    <row r="142" spans="1:14" ht="38.25" x14ac:dyDescent="0.2">
      <c r="A142" s="195" t="s">
        <v>603</v>
      </c>
      <c r="B142" s="195"/>
      <c r="C142" s="46"/>
      <c r="D142" s="46"/>
      <c r="E142" s="46"/>
      <c r="F142" s="46"/>
      <c r="G142" s="46"/>
      <c r="H142" s="46"/>
      <c r="I142" s="46"/>
      <c r="J142" s="46"/>
      <c r="K142" s="46"/>
      <c r="L142" s="46"/>
      <c r="M142" s="46"/>
      <c r="N142" s="46"/>
    </row>
    <row r="143" spans="1:14" ht="38.25" x14ac:dyDescent="0.2">
      <c r="A143" s="195" t="s">
        <v>161</v>
      </c>
      <c r="B143" s="195"/>
      <c r="C143" s="46"/>
      <c r="D143" s="46"/>
      <c r="E143" s="46"/>
      <c r="F143" s="46"/>
      <c r="G143" s="46"/>
      <c r="H143" s="46"/>
      <c r="I143" s="46"/>
      <c r="J143" s="46"/>
      <c r="K143" s="46"/>
      <c r="L143" s="46"/>
      <c r="M143" s="46"/>
      <c r="N143" s="46"/>
    </row>
    <row r="144" spans="1:14" ht="38.25" x14ac:dyDescent="0.2">
      <c r="A144" s="195" t="s">
        <v>604</v>
      </c>
      <c r="B144" s="195"/>
      <c r="C144" s="46"/>
      <c r="D144" s="46"/>
      <c r="E144" s="46"/>
      <c r="F144" s="46"/>
      <c r="G144" s="46"/>
      <c r="H144" s="46"/>
      <c r="I144" s="46"/>
      <c r="J144" s="46"/>
      <c r="K144" s="46"/>
      <c r="L144" s="46"/>
      <c r="M144" s="46"/>
      <c r="N144" s="46"/>
    </row>
    <row r="145" spans="1:14" ht="12.75" x14ac:dyDescent="0.2">
      <c r="A145" s="195"/>
      <c r="B145" s="195"/>
      <c r="C145" s="46"/>
      <c r="D145" s="46"/>
      <c r="E145" s="46"/>
      <c r="F145" s="46"/>
      <c r="G145" s="46"/>
      <c r="H145" s="46"/>
      <c r="I145" s="46"/>
      <c r="J145" s="46"/>
      <c r="K145" s="46"/>
      <c r="L145" s="46"/>
      <c r="M145" s="46"/>
      <c r="N145" s="46"/>
    </row>
    <row r="146" spans="1:14" x14ac:dyDescent="0.2">
      <c r="C146" s="46"/>
      <c r="D146" s="46"/>
      <c r="E146" s="46"/>
      <c r="F146" s="46"/>
      <c r="G146" s="46"/>
      <c r="H146" s="46"/>
      <c r="I146" s="46"/>
      <c r="J146" s="46"/>
      <c r="K146" s="46"/>
      <c r="L146" s="46"/>
      <c r="M146" s="46"/>
      <c r="N146" s="46"/>
    </row>
    <row r="147" spans="1:14" x14ac:dyDescent="0.2">
      <c r="C147" s="46"/>
      <c r="D147" s="46"/>
      <c r="E147" s="46"/>
      <c r="F147" s="46"/>
      <c r="G147" s="46"/>
      <c r="H147" s="46"/>
      <c r="I147" s="46"/>
      <c r="J147" s="46"/>
      <c r="K147" s="46"/>
      <c r="L147" s="46"/>
      <c r="M147" s="46"/>
      <c r="N147" s="46"/>
    </row>
    <row r="148" spans="1:14" x14ac:dyDescent="0.2">
      <c r="C148" s="46"/>
      <c r="D148" s="46"/>
      <c r="E148" s="46"/>
      <c r="F148" s="46"/>
      <c r="G148" s="46"/>
      <c r="H148" s="46"/>
      <c r="I148" s="46"/>
      <c r="J148" s="46"/>
      <c r="K148" s="46"/>
      <c r="L148" s="46"/>
      <c r="M148" s="46"/>
      <c r="N148" s="46"/>
    </row>
    <row r="149" spans="1:14" x14ac:dyDescent="0.2">
      <c r="C149" s="46"/>
      <c r="D149" s="46"/>
      <c r="E149" s="46"/>
      <c r="F149" s="46"/>
      <c r="G149" s="46"/>
      <c r="H149" s="46"/>
      <c r="I149" s="46"/>
      <c r="J149" s="46"/>
      <c r="K149" s="46"/>
      <c r="L149" s="46"/>
      <c r="M149" s="46"/>
      <c r="N149" s="46"/>
    </row>
    <row r="150" spans="1:14" x14ac:dyDescent="0.2">
      <c r="C150" s="46"/>
      <c r="D150" s="46"/>
      <c r="E150" s="46"/>
      <c r="F150" s="46"/>
      <c r="G150" s="46"/>
      <c r="H150" s="46"/>
      <c r="I150" s="46"/>
      <c r="J150" s="46"/>
      <c r="K150" s="46"/>
      <c r="L150" s="46"/>
      <c r="M150" s="46"/>
      <c r="N150" s="46"/>
    </row>
    <row r="151" spans="1:14" x14ac:dyDescent="0.2">
      <c r="C151" s="46"/>
      <c r="D151" s="46"/>
      <c r="E151" s="46"/>
      <c r="F151" s="46"/>
      <c r="G151" s="46"/>
      <c r="H151" s="46"/>
      <c r="I151" s="46"/>
      <c r="J151" s="46"/>
      <c r="K151" s="46"/>
      <c r="L151" s="46"/>
      <c r="M151" s="46"/>
      <c r="N151" s="46"/>
    </row>
    <row r="152" spans="1:14" x14ac:dyDescent="0.2">
      <c r="C152" s="46"/>
      <c r="D152" s="46"/>
      <c r="E152" s="46"/>
      <c r="F152" s="46"/>
      <c r="G152" s="46"/>
      <c r="H152" s="46"/>
      <c r="I152" s="46"/>
      <c r="J152" s="46"/>
      <c r="K152" s="46"/>
      <c r="L152" s="46"/>
      <c r="M152" s="46"/>
      <c r="N152" s="46"/>
    </row>
  </sheetData>
  <mergeCells count="42">
    <mergeCell ref="A53:A60"/>
    <mergeCell ref="N53:N60"/>
    <mergeCell ref="A61:A64"/>
    <mergeCell ref="N61:N64"/>
    <mergeCell ref="M6:N8"/>
    <mergeCell ref="A6:B8"/>
    <mergeCell ref="A9:A22"/>
    <mergeCell ref="N9:N22"/>
    <mergeCell ref="A23:A34"/>
    <mergeCell ref="N23:N34"/>
    <mergeCell ref="A35:A52"/>
    <mergeCell ref="N35:N52"/>
    <mergeCell ref="A1:N1"/>
    <mergeCell ref="A2:N2"/>
    <mergeCell ref="A3:N3"/>
    <mergeCell ref="A4:N4"/>
    <mergeCell ref="I6:J6"/>
    <mergeCell ref="K6:L6"/>
    <mergeCell ref="C6:D6"/>
    <mergeCell ref="E6:F6"/>
    <mergeCell ref="G6:H6"/>
    <mergeCell ref="A108:A113"/>
    <mergeCell ref="N108:N113"/>
    <mergeCell ref="A101:A107"/>
    <mergeCell ref="N101:N107"/>
    <mergeCell ref="A65:A90"/>
    <mergeCell ref="N65:N90"/>
    <mergeCell ref="N91:N100"/>
    <mergeCell ref="A91:A100"/>
    <mergeCell ref="A117:B117"/>
    <mergeCell ref="M117:N117"/>
    <mergeCell ref="A115:B115"/>
    <mergeCell ref="M115:N115"/>
    <mergeCell ref="A116:B116"/>
    <mergeCell ref="M116:N116"/>
    <mergeCell ref="A121:B121"/>
    <mergeCell ref="M120:N120"/>
    <mergeCell ref="A118:B118"/>
    <mergeCell ref="M118:N118"/>
    <mergeCell ref="A119:B119"/>
    <mergeCell ref="M119:N119"/>
    <mergeCell ref="A120:B120"/>
  </mergeCells>
  <printOptions horizontalCentered="1" verticalCentered="1"/>
  <pageMargins left="0" right="0" top="0.35433070866141736" bottom="0" header="0" footer="0"/>
  <pageSetup paperSize="9" scale="85" fitToHeight="0" orientation="landscape" r:id="rId1"/>
  <headerFooter alignWithMargins="0"/>
  <rowBreaks count="4" manualBreakCount="4">
    <brk id="34" max="13" man="1"/>
    <brk id="60" max="16383" man="1"/>
    <brk id="90" max="13" man="1"/>
    <brk id="113" max="1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18"/>
  <sheetViews>
    <sheetView showGridLines="0" rightToLeft="1" view="pageBreakPreview" zoomScaleNormal="100" zoomScaleSheetLayoutView="100" workbookViewId="0">
      <selection activeCell="X15" sqref="X15"/>
    </sheetView>
  </sheetViews>
  <sheetFormatPr defaultColWidth="9.140625" defaultRowHeight="12.75" x14ac:dyDescent="0.2"/>
  <cols>
    <col min="1" max="1" width="19.28515625" style="182" customWidth="1"/>
    <col min="2" max="4" width="4.7109375" style="182" hidden="1" customWidth="1"/>
    <col min="5" max="5" width="7.85546875" style="182" customWidth="1"/>
    <col min="6" max="6" width="9.85546875" style="182" customWidth="1"/>
    <col min="7" max="8" width="7.85546875" style="182" customWidth="1"/>
    <col min="9" max="9" width="9.85546875" style="182" customWidth="1"/>
    <col min="10" max="11" width="7.85546875" style="182" customWidth="1"/>
    <col min="12" max="12" width="9.85546875" style="182" customWidth="1"/>
    <col min="13" max="14" width="7.85546875" style="182" customWidth="1"/>
    <col min="15" max="15" width="9.85546875" style="182" customWidth="1"/>
    <col min="16" max="17" width="7.85546875" style="182" customWidth="1"/>
    <col min="18" max="18" width="9.85546875" style="182" customWidth="1"/>
    <col min="19" max="19" width="7.85546875" style="182" customWidth="1"/>
    <col min="20" max="20" width="23" style="182" customWidth="1"/>
    <col min="21" max="16384" width="9.140625" style="182"/>
  </cols>
  <sheetData>
    <row r="1" spans="1:21" s="26" customFormat="1" ht="27.75" customHeight="1" x14ac:dyDescent="0.2">
      <c r="A1" s="948" t="s">
        <v>825</v>
      </c>
      <c r="B1" s="948"/>
      <c r="C1" s="948"/>
      <c r="D1" s="948"/>
      <c r="E1" s="948"/>
      <c r="F1" s="948"/>
      <c r="G1" s="948"/>
      <c r="H1" s="948"/>
      <c r="I1" s="948"/>
      <c r="J1" s="948"/>
      <c r="K1" s="948"/>
      <c r="L1" s="948"/>
      <c r="M1" s="948"/>
      <c r="N1" s="948"/>
      <c r="O1" s="948"/>
      <c r="P1" s="948"/>
      <c r="Q1" s="948"/>
      <c r="R1" s="948"/>
      <c r="S1" s="948"/>
      <c r="T1" s="948"/>
    </row>
    <row r="2" spans="1:21" s="27" customFormat="1" ht="20.100000000000001" customHeight="1" x14ac:dyDescent="0.2">
      <c r="A2" s="951" t="s">
        <v>1311</v>
      </c>
      <c r="B2" s="951"/>
      <c r="C2" s="951"/>
      <c r="D2" s="951"/>
      <c r="E2" s="951"/>
      <c r="F2" s="951"/>
      <c r="G2" s="951"/>
      <c r="H2" s="951"/>
      <c r="I2" s="951"/>
      <c r="J2" s="951"/>
      <c r="K2" s="951"/>
      <c r="L2" s="951"/>
      <c r="M2" s="951"/>
      <c r="N2" s="951"/>
      <c r="O2" s="951"/>
      <c r="P2" s="951"/>
      <c r="Q2" s="951"/>
      <c r="R2" s="951"/>
      <c r="S2" s="951"/>
      <c r="T2" s="951"/>
      <c r="U2" s="31"/>
    </row>
    <row r="3" spans="1:21" s="26" customFormat="1" ht="36" customHeight="1" x14ac:dyDescent="0.2">
      <c r="A3" s="1331" t="s">
        <v>881</v>
      </c>
      <c r="B3" s="1331"/>
      <c r="C3" s="1331"/>
      <c r="D3" s="1331"/>
      <c r="E3" s="1331"/>
      <c r="F3" s="1331"/>
      <c r="G3" s="1331"/>
      <c r="H3" s="1331"/>
      <c r="I3" s="1331"/>
      <c r="J3" s="1331"/>
      <c r="K3" s="1331"/>
      <c r="L3" s="1331"/>
      <c r="M3" s="1331"/>
      <c r="N3" s="1331"/>
      <c r="O3" s="1331"/>
      <c r="P3" s="1331"/>
      <c r="Q3" s="1331"/>
      <c r="R3" s="1331"/>
      <c r="S3" s="1331"/>
      <c r="T3" s="1331"/>
      <c r="U3" s="30"/>
    </row>
    <row r="4" spans="1:21" s="26" customFormat="1" ht="20.100000000000001" customHeight="1" x14ac:dyDescent="0.2">
      <c r="A4" s="936" t="s">
        <v>1317</v>
      </c>
      <c r="B4" s="936"/>
      <c r="C4" s="936"/>
      <c r="D4" s="936"/>
      <c r="E4" s="936"/>
      <c r="F4" s="936"/>
      <c r="G4" s="936"/>
      <c r="H4" s="936"/>
      <c r="I4" s="936"/>
      <c r="J4" s="936"/>
      <c r="K4" s="936"/>
      <c r="L4" s="936"/>
      <c r="M4" s="936"/>
      <c r="N4" s="936"/>
      <c r="O4" s="936"/>
      <c r="P4" s="936"/>
      <c r="Q4" s="936"/>
      <c r="R4" s="936"/>
      <c r="S4" s="936"/>
      <c r="T4" s="936"/>
      <c r="U4" s="30"/>
    </row>
    <row r="5" spans="1:21" s="26" customFormat="1" ht="20.100000000000001" customHeight="1" x14ac:dyDescent="0.2">
      <c r="A5" s="10" t="s">
        <v>810</v>
      </c>
      <c r="B5" s="13"/>
      <c r="C5" s="13"/>
      <c r="D5" s="13"/>
      <c r="E5" s="13"/>
      <c r="F5" s="13"/>
      <c r="G5" s="13"/>
      <c r="H5" s="13"/>
      <c r="I5" s="13"/>
      <c r="J5" s="13"/>
      <c r="K5" s="13"/>
      <c r="L5" s="13"/>
      <c r="M5" s="13"/>
      <c r="N5" s="13"/>
      <c r="O5" s="13"/>
      <c r="P5" s="13"/>
      <c r="Q5" s="13"/>
      <c r="R5" s="13"/>
      <c r="S5" s="13"/>
      <c r="T5" s="24" t="s">
        <v>555</v>
      </c>
      <c r="U5" s="30"/>
    </row>
    <row r="6" spans="1:21" s="177" customFormat="1" ht="29.25" customHeight="1" thickBot="1" x14ac:dyDescent="0.25">
      <c r="A6" s="938" t="s">
        <v>1085</v>
      </c>
      <c r="B6" s="1174" t="s">
        <v>121</v>
      </c>
      <c r="C6" s="1174"/>
      <c r="D6" s="1174"/>
      <c r="E6" s="940" t="s">
        <v>625</v>
      </c>
      <c r="F6" s="1330"/>
      <c r="G6" s="941"/>
      <c r="H6" s="940" t="s">
        <v>936</v>
      </c>
      <c r="I6" s="1330"/>
      <c r="J6" s="941"/>
      <c r="K6" s="940" t="s">
        <v>1104</v>
      </c>
      <c r="L6" s="1330"/>
      <c r="M6" s="941"/>
      <c r="N6" s="1205" t="s">
        <v>1169</v>
      </c>
      <c r="O6" s="1205"/>
      <c r="P6" s="1205"/>
      <c r="Q6" s="1205" t="s">
        <v>1310</v>
      </c>
      <c r="R6" s="1205"/>
      <c r="S6" s="1205"/>
      <c r="T6" s="949" t="s">
        <v>1084</v>
      </c>
      <c r="U6" s="196"/>
    </row>
    <row r="7" spans="1:21" s="177" customFormat="1" ht="26.25" customHeight="1" thickBot="1" x14ac:dyDescent="0.25">
      <c r="A7" s="1128"/>
      <c r="B7" s="444"/>
      <c r="C7" s="444"/>
      <c r="D7" s="444"/>
      <c r="E7" s="458" t="s">
        <v>977</v>
      </c>
      <c r="F7" s="458" t="s">
        <v>978</v>
      </c>
      <c r="G7" s="458" t="s">
        <v>7</v>
      </c>
      <c r="H7" s="458" t="s">
        <v>977</v>
      </c>
      <c r="I7" s="458" t="s">
        <v>978</v>
      </c>
      <c r="J7" s="458" t="s">
        <v>7</v>
      </c>
      <c r="K7" s="458" t="s">
        <v>977</v>
      </c>
      <c r="L7" s="458" t="s">
        <v>978</v>
      </c>
      <c r="M7" s="458" t="s">
        <v>7</v>
      </c>
      <c r="N7" s="458" t="s">
        <v>977</v>
      </c>
      <c r="O7" s="458" t="s">
        <v>978</v>
      </c>
      <c r="P7" s="458" t="s">
        <v>7</v>
      </c>
      <c r="Q7" s="458" t="s">
        <v>977</v>
      </c>
      <c r="R7" s="458" t="s">
        <v>978</v>
      </c>
      <c r="S7" s="458" t="s">
        <v>7</v>
      </c>
      <c r="T7" s="1137"/>
      <c r="U7" s="196"/>
    </row>
    <row r="8" spans="1:21" s="177" customFormat="1" ht="22.5" customHeight="1" x14ac:dyDescent="0.2">
      <c r="A8" s="939"/>
      <c r="B8" s="451" t="s">
        <v>128</v>
      </c>
      <c r="C8" s="451" t="s">
        <v>129</v>
      </c>
      <c r="D8" s="451" t="s">
        <v>130</v>
      </c>
      <c r="E8" s="452" t="s">
        <v>88</v>
      </c>
      <c r="F8" s="452" t="s">
        <v>819</v>
      </c>
      <c r="G8" s="452" t="s">
        <v>8</v>
      </c>
      <c r="H8" s="452" t="s">
        <v>88</v>
      </c>
      <c r="I8" s="452" t="s">
        <v>819</v>
      </c>
      <c r="J8" s="452" t="s">
        <v>8</v>
      </c>
      <c r="K8" s="452" t="s">
        <v>88</v>
      </c>
      <c r="L8" s="452" t="s">
        <v>819</v>
      </c>
      <c r="M8" s="452" t="s">
        <v>8</v>
      </c>
      <c r="N8" s="452" t="s">
        <v>88</v>
      </c>
      <c r="O8" s="452" t="s">
        <v>819</v>
      </c>
      <c r="P8" s="452" t="s">
        <v>8</v>
      </c>
      <c r="Q8" s="452" t="s">
        <v>88</v>
      </c>
      <c r="R8" s="452" t="s">
        <v>819</v>
      </c>
      <c r="S8" s="452" t="s">
        <v>8</v>
      </c>
      <c r="T8" s="950"/>
      <c r="U8" s="196"/>
    </row>
    <row r="9" spans="1:21" s="26" customFormat="1" ht="28.5" customHeight="1" thickBot="1" x14ac:dyDescent="0.25">
      <c r="A9" s="376" t="s">
        <v>103</v>
      </c>
      <c r="B9" s="449"/>
      <c r="C9" s="449"/>
      <c r="D9" s="450"/>
      <c r="E9" s="300">
        <v>23</v>
      </c>
      <c r="F9" s="300">
        <v>125</v>
      </c>
      <c r="G9" s="391">
        <f t="shared" ref="G9:G14" si="0">F9+E9</f>
        <v>148</v>
      </c>
      <c r="H9" s="300">
        <v>22</v>
      </c>
      <c r="I9" s="300">
        <v>134</v>
      </c>
      <c r="J9" s="391">
        <f t="shared" ref="J9:J14" si="1">I9+H9</f>
        <v>156</v>
      </c>
      <c r="K9" s="300">
        <v>25</v>
      </c>
      <c r="L9" s="300">
        <v>144</v>
      </c>
      <c r="M9" s="391">
        <f t="shared" ref="M9:M14" si="2">L9+K9</f>
        <v>169</v>
      </c>
      <c r="N9" s="300">
        <v>26</v>
      </c>
      <c r="O9" s="300">
        <v>157</v>
      </c>
      <c r="P9" s="391">
        <f t="shared" ref="P9:P14" si="3">O9+N9</f>
        <v>183</v>
      </c>
      <c r="Q9" s="300">
        <v>32</v>
      </c>
      <c r="R9" s="300">
        <v>220</v>
      </c>
      <c r="S9" s="391">
        <f t="shared" ref="S9:S14" si="4">R9+Q9</f>
        <v>252</v>
      </c>
      <c r="T9" s="410" t="s">
        <v>105</v>
      </c>
      <c r="U9" s="30"/>
    </row>
    <row r="10" spans="1:21" s="26" customFormat="1" ht="28.5" customHeight="1" thickBot="1" x14ac:dyDescent="0.25">
      <c r="A10" s="364" t="s">
        <v>829</v>
      </c>
      <c r="B10" s="447"/>
      <c r="C10" s="447"/>
      <c r="D10" s="448"/>
      <c r="E10" s="275">
        <v>44</v>
      </c>
      <c r="F10" s="275">
        <v>196</v>
      </c>
      <c r="G10" s="385">
        <f t="shared" si="0"/>
        <v>240</v>
      </c>
      <c r="H10" s="275">
        <v>42</v>
      </c>
      <c r="I10" s="275">
        <v>194</v>
      </c>
      <c r="J10" s="385">
        <f t="shared" si="1"/>
        <v>236</v>
      </c>
      <c r="K10" s="275">
        <v>37</v>
      </c>
      <c r="L10" s="275">
        <v>201</v>
      </c>
      <c r="M10" s="385">
        <f t="shared" si="2"/>
        <v>238</v>
      </c>
      <c r="N10" s="275">
        <v>37</v>
      </c>
      <c r="O10" s="275">
        <v>227</v>
      </c>
      <c r="P10" s="385">
        <f t="shared" si="3"/>
        <v>264</v>
      </c>
      <c r="Q10" s="275">
        <v>34</v>
      </c>
      <c r="R10" s="275">
        <v>240</v>
      </c>
      <c r="S10" s="385">
        <f t="shared" si="4"/>
        <v>274</v>
      </c>
      <c r="T10" s="420" t="s">
        <v>828</v>
      </c>
      <c r="U10" s="30"/>
    </row>
    <row r="11" spans="1:21" s="26" customFormat="1" ht="28.5" customHeight="1" thickBot="1" x14ac:dyDescent="0.25">
      <c r="A11" s="359" t="s">
        <v>104</v>
      </c>
      <c r="B11" s="445"/>
      <c r="C11" s="445"/>
      <c r="D11" s="446"/>
      <c r="E11" s="277">
        <v>70</v>
      </c>
      <c r="F11" s="277">
        <v>299</v>
      </c>
      <c r="G11" s="384">
        <f t="shared" si="0"/>
        <v>369</v>
      </c>
      <c r="H11" s="277">
        <v>75</v>
      </c>
      <c r="I11" s="277">
        <v>271</v>
      </c>
      <c r="J11" s="384">
        <f t="shared" si="1"/>
        <v>346</v>
      </c>
      <c r="K11" s="277">
        <v>72</v>
      </c>
      <c r="L11" s="277">
        <v>267</v>
      </c>
      <c r="M11" s="384">
        <f t="shared" si="2"/>
        <v>339</v>
      </c>
      <c r="N11" s="277">
        <v>69</v>
      </c>
      <c r="O11" s="277">
        <v>278</v>
      </c>
      <c r="P11" s="384">
        <f t="shared" si="3"/>
        <v>347</v>
      </c>
      <c r="Q11" s="277">
        <v>73</v>
      </c>
      <c r="R11" s="277">
        <v>269</v>
      </c>
      <c r="S11" s="384">
        <f t="shared" si="4"/>
        <v>342</v>
      </c>
      <c r="T11" s="409" t="s">
        <v>827</v>
      </c>
      <c r="U11" s="30"/>
    </row>
    <row r="12" spans="1:21" s="26" customFormat="1" ht="28.5" customHeight="1" thickBot="1" x14ac:dyDescent="0.25">
      <c r="A12" s="364" t="s">
        <v>141</v>
      </c>
      <c r="B12" s="447"/>
      <c r="C12" s="447"/>
      <c r="D12" s="448"/>
      <c r="E12" s="275">
        <v>48</v>
      </c>
      <c r="F12" s="275">
        <v>340</v>
      </c>
      <c r="G12" s="385">
        <f t="shared" si="0"/>
        <v>388</v>
      </c>
      <c r="H12" s="275">
        <v>54</v>
      </c>
      <c r="I12" s="275">
        <v>279</v>
      </c>
      <c r="J12" s="385">
        <f t="shared" si="1"/>
        <v>333</v>
      </c>
      <c r="K12" s="275">
        <v>57</v>
      </c>
      <c r="L12" s="275">
        <v>267</v>
      </c>
      <c r="M12" s="385">
        <f t="shared" si="2"/>
        <v>324</v>
      </c>
      <c r="N12" s="275">
        <v>69</v>
      </c>
      <c r="O12" s="275">
        <v>305</v>
      </c>
      <c r="P12" s="385">
        <f t="shared" si="3"/>
        <v>374</v>
      </c>
      <c r="Q12" s="275">
        <v>74</v>
      </c>
      <c r="R12" s="275">
        <v>590</v>
      </c>
      <c r="S12" s="385">
        <f t="shared" si="4"/>
        <v>664</v>
      </c>
      <c r="T12" s="420" t="s">
        <v>146</v>
      </c>
      <c r="U12" s="30"/>
    </row>
    <row r="13" spans="1:21" s="26" customFormat="1" ht="28.5" customHeight="1" thickBot="1" x14ac:dyDescent="0.25">
      <c r="A13" s="359" t="s">
        <v>460</v>
      </c>
      <c r="B13" s="445"/>
      <c r="C13" s="445"/>
      <c r="D13" s="446"/>
      <c r="E13" s="277">
        <v>87</v>
      </c>
      <c r="F13" s="277">
        <v>150</v>
      </c>
      <c r="G13" s="384">
        <f t="shared" si="0"/>
        <v>237</v>
      </c>
      <c r="H13" s="277">
        <v>105</v>
      </c>
      <c r="I13" s="277">
        <v>182</v>
      </c>
      <c r="J13" s="384">
        <f t="shared" si="1"/>
        <v>287</v>
      </c>
      <c r="K13" s="277">
        <v>114</v>
      </c>
      <c r="L13" s="277">
        <v>195</v>
      </c>
      <c r="M13" s="384">
        <f t="shared" si="2"/>
        <v>309</v>
      </c>
      <c r="N13" s="277">
        <v>117</v>
      </c>
      <c r="O13" s="277">
        <v>173</v>
      </c>
      <c r="P13" s="384">
        <f t="shared" si="3"/>
        <v>290</v>
      </c>
      <c r="Q13" s="277">
        <v>112</v>
      </c>
      <c r="R13" s="277">
        <v>188</v>
      </c>
      <c r="S13" s="384">
        <f t="shared" si="4"/>
        <v>300</v>
      </c>
      <c r="T13" s="409" t="s">
        <v>144</v>
      </c>
      <c r="U13" s="30"/>
    </row>
    <row r="14" spans="1:21" s="26" customFormat="1" ht="28.5" customHeight="1" x14ac:dyDescent="0.2">
      <c r="A14" s="370" t="s">
        <v>123</v>
      </c>
      <c r="B14" s="453"/>
      <c r="C14" s="453"/>
      <c r="D14" s="454"/>
      <c r="E14" s="302">
        <v>5</v>
      </c>
      <c r="F14" s="302">
        <v>0</v>
      </c>
      <c r="G14" s="386">
        <f t="shared" si="0"/>
        <v>5</v>
      </c>
      <c r="H14" s="302">
        <v>6</v>
      </c>
      <c r="I14" s="302">
        <v>0</v>
      </c>
      <c r="J14" s="386">
        <f t="shared" si="1"/>
        <v>6</v>
      </c>
      <c r="K14" s="302">
        <v>10</v>
      </c>
      <c r="L14" s="302">
        <v>0</v>
      </c>
      <c r="M14" s="386">
        <f t="shared" si="2"/>
        <v>10</v>
      </c>
      <c r="N14" s="302">
        <v>10</v>
      </c>
      <c r="O14" s="302">
        <v>0</v>
      </c>
      <c r="P14" s="386">
        <f t="shared" si="3"/>
        <v>10</v>
      </c>
      <c r="Q14" s="302">
        <v>10</v>
      </c>
      <c r="R14" s="302">
        <v>0</v>
      </c>
      <c r="S14" s="386">
        <f t="shared" si="4"/>
        <v>10</v>
      </c>
      <c r="T14" s="421" t="s">
        <v>826</v>
      </c>
      <c r="U14" s="30"/>
    </row>
    <row r="15" spans="1:21" s="26" customFormat="1" ht="28.5" customHeight="1" x14ac:dyDescent="0.2">
      <c r="A15" s="455" t="s">
        <v>15</v>
      </c>
      <c r="B15" s="456">
        <f t="shared" ref="B15:D15" si="5">SUM(B9:B14)</f>
        <v>0</v>
      </c>
      <c r="C15" s="456">
        <f t="shared" si="5"/>
        <v>0</v>
      </c>
      <c r="D15" s="456">
        <f t="shared" si="5"/>
        <v>0</v>
      </c>
      <c r="E15" s="383">
        <f t="shared" ref="E15:P15" si="6">SUM(E9:E14)</f>
        <v>277</v>
      </c>
      <c r="F15" s="383">
        <f t="shared" si="6"/>
        <v>1110</v>
      </c>
      <c r="G15" s="383">
        <f t="shared" si="6"/>
        <v>1387</v>
      </c>
      <c r="H15" s="383">
        <f t="shared" si="6"/>
        <v>304</v>
      </c>
      <c r="I15" s="383">
        <f t="shared" si="6"/>
        <v>1060</v>
      </c>
      <c r="J15" s="383">
        <f t="shared" si="6"/>
        <v>1364</v>
      </c>
      <c r="K15" s="383">
        <f t="shared" si="6"/>
        <v>315</v>
      </c>
      <c r="L15" s="383">
        <f t="shared" si="6"/>
        <v>1074</v>
      </c>
      <c r="M15" s="383">
        <f t="shared" si="6"/>
        <v>1389</v>
      </c>
      <c r="N15" s="383">
        <f t="shared" si="6"/>
        <v>328</v>
      </c>
      <c r="O15" s="383">
        <f t="shared" si="6"/>
        <v>1140</v>
      </c>
      <c r="P15" s="383">
        <f t="shared" si="6"/>
        <v>1468</v>
      </c>
      <c r="Q15" s="383">
        <f t="shared" ref="Q15:S15" si="7">SUM(Q9:Q14)</f>
        <v>335</v>
      </c>
      <c r="R15" s="383">
        <f t="shared" si="7"/>
        <v>1507</v>
      </c>
      <c r="S15" s="383">
        <f t="shared" si="7"/>
        <v>1842</v>
      </c>
      <c r="T15" s="457" t="s">
        <v>28</v>
      </c>
      <c r="U15" s="30"/>
    </row>
    <row r="16" spans="1:21" ht="26.1" customHeight="1" x14ac:dyDescent="0.2">
      <c r="A16" s="1328" t="s">
        <v>1371</v>
      </c>
      <c r="B16" s="1329"/>
      <c r="C16" s="1329"/>
      <c r="D16" s="1329"/>
      <c r="E16" s="1329"/>
      <c r="F16" s="1329"/>
      <c r="G16" s="1329"/>
      <c r="O16" s="1264" t="s">
        <v>1372</v>
      </c>
      <c r="P16" s="1254"/>
      <c r="Q16" s="1254"/>
      <c r="R16" s="1254"/>
      <c r="S16" s="1254"/>
      <c r="T16" s="1254"/>
    </row>
    <row r="17" spans="1:20" x14ac:dyDescent="0.2">
      <c r="A17" s="137"/>
      <c r="T17" s="193"/>
    </row>
    <row r="18" spans="1:20" x14ac:dyDescent="0.2">
      <c r="I18" s="271"/>
    </row>
  </sheetData>
  <mergeCells count="14">
    <mergeCell ref="A16:G16"/>
    <mergeCell ref="O16:T16"/>
    <mergeCell ref="A2:T2"/>
    <mergeCell ref="K6:M6"/>
    <mergeCell ref="A1:T1"/>
    <mergeCell ref="A6:A8"/>
    <mergeCell ref="T6:T8"/>
    <mergeCell ref="B6:D6"/>
    <mergeCell ref="Q6:S6"/>
    <mergeCell ref="E6:G6"/>
    <mergeCell ref="H6:J6"/>
    <mergeCell ref="A4:T4"/>
    <mergeCell ref="N6:P6"/>
    <mergeCell ref="A3:T3"/>
  </mergeCells>
  <phoneticPr fontId="19" type="noConversion"/>
  <printOptions horizontalCentered="1" verticalCentered="1"/>
  <pageMargins left="0" right="0" top="0" bottom="0" header="0" footer="0"/>
  <pageSetup paperSize="9" scale="8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U117"/>
  <sheetViews>
    <sheetView showGridLines="0" rightToLeft="1" view="pageBreakPreview" zoomScaleNormal="100" zoomScaleSheetLayoutView="100" workbookViewId="0">
      <selection activeCell="M15" sqref="M15"/>
    </sheetView>
  </sheetViews>
  <sheetFormatPr defaultColWidth="9.140625" defaultRowHeight="12.75" x14ac:dyDescent="0.2"/>
  <cols>
    <col min="1" max="1" width="23" style="182" customWidth="1"/>
    <col min="2" max="2" width="6.7109375" style="182" customWidth="1"/>
    <col min="3" max="3" width="7.7109375" style="182" customWidth="1"/>
    <col min="4" max="4" width="6.7109375" style="182" customWidth="1"/>
    <col min="5" max="5" width="7.7109375" style="182" customWidth="1"/>
    <col min="6" max="6" width="6.7109375" style="182" customWidth="1"/>
    <col min="7" max="7" width="7.7109375" style="182" customWidth="1"/>
    <col min="8" max="8" width="6.7109375" style="182" customWidth="1"/>
    <col min="9" max="9" width="7.7109375" style="182" customWidth="1"/>
    <col min="10" max="10" width="6.7109375" style="182" customWidth="1"/>
    <col min="11" max="11" width="7.7109375" style="182" customWidth="1"/>
    <col min="12" max="12" width="8.7109375" style="182" customWidth="1"/>
    <col min="13" max="13" width="7.7109375" style="182" customWidth="1"/>
    <col min="14" max="14" width="9.7109375" style="182" customWidth="1"/>
    <col min="15" max="15" width="15.7109375" style="182" customWidth="1"/>
    <col min="16" max="57" width="6.7109375" style="182" hidden="1" customWidth="1"/>
    <col min="58" max="58" width="10.7109375" style="182" hidden="1" customWidth="1"/>
    <col min="59" max="59" width="7.28515625" style="182" hidden="1" customWidth="1"/>
    <col min="60" max="72" width="6.7109375" style="182" hidden="1" customWidth="1"/>
    <col min="73" max="73" width="7.85546875" style="182" hidden="1" customWidth="1"/>
    <col min="74" max="99" width="0" style="182" hidden="1" customWidth="1"/>
    <col min="100" max="16384" width="9.140625" style="182"/>
  </cols>
  <sheetData>
    <row r="1" spans="1:99" s="26" customFormat="1" ht="23.25" x14ac:dyDescent="0.2">
      <c r="A1" s="948" t="s">
        <v>830</v>
      </c>
      <c r="B1" s="948"/>
      <c r="C1" s="948"/>
      <c r="D1" s="948"/>
      <c r="E1" s="948"/>
      <c r="F1" s="948"/>
      <c r="G1" s="948"/>
      <c r="H1" s="948"/>
      <c r="I1" s="948"/>
      <c r="J1" s="948"/>
      <c r="K1" s="948"/>
      <c r="L1" s="948"/>
      <c r="M1" s="948"/>
      <c r="N1" s="948"/>
      <c r="O1" s="948"/>
    </row>
    <row r="2" spans="1:99" s="27" customFormat="1" ht="20.25" x14ac:dyDescent="0.2">
      <c r="A2" s="951" t="s">
        <v>1313</v>
      </c>
      <c r="B2" s="951"/>
      <c r="C2" s="951"/>
      <c r="D2" s="951"/>
      <c r="E2" s="951"/>
      <c r="F2" s="951"/>
      <c r="G2" s="951"/>
      <c r="H2" s="951"/>
      <c r="I2" s="951"/>
      <c r="J2" s="951"/>
      <c r="K2" s="951"/>
      <c r="L2" s="951"/>
      <c r="M2" s="951"/>
      <c r="N2" s="951"/>
      <c r="O2" s="951"/>
    </row>
    <row r="3" spans="1:99" s="26" customFormat="1" ht="35.25" customHeight="1" x14ac:dyDescent="0.2">
      <c r="A3" s="935" t="s">
        <v>1294</v>
      </c>
      <c r="B3" s="935"/>
      <c r="C3" s="935"/>
      <c r="D3" s="935"/>
      <c r="E3" s="935"/>
      <c r="F3" s="935"/>
      <c r="G3" s="935"/>
      <c r="H3" s="935"/>
      <c r="I3" s="935"/>
      <c r="J3" s="935"/>
      <c r="K3" s="935"/>
      <c r="L3" s="935"/>
      <c r="M3" s="935"/>
      <c r="N3" s="935"/>
      <c r="O3" s="935"/>
    </row>
    <row r="4" spans="1:99" s="26" customFormat="1" ht="15.75" x14ac:dyDescent="0.2">
      <c r="A4" s="936" t="s">
        <v>1310</v>
      </c>
      <c r="B4" s="936"/>
      <c r="C4" s="936"/>
      <c r="D4" s="936"/>
      <c r="E4" s="936"/>
      <c r="F4" s="936"/>
      <c r="G4" s="936"/>
      <c r="H4" s="936"/>
      <c r="I4" s="936"/>
      <c r="J4" s="936"/>
      <c r="K4" s="936"/>
      <c r="L4" s="936"/>
      <c r="M4" s="936"/>
      <c r="N4" s="936"/>
      <c r="O4" s="936"/>
    </row>
    <row r="5" spans="1:99" s="26" customFormat="1" ht="15.75" x14ac:dyDescent="0.2">
      <c r="A5" s="10" t="s">
        <v>556</v>
      </c>
      <c r="B5" s="13"/>
      <c r="C5" s="13"/>
      <c r="D5" s="13"/>
      <c r="E5" s="13"/>
      <c r="F5" s="13"/>
      <c r="G5" s="13"/>
      <c r="H5" s="13"/>
      <c r="I5" s="13"/>
      <c r="J5" s="13"/>
      <c r="K5" s="13"/>
      <c r="L5" s="13"/>
      <c r="M5" s="13"/>
      <c r="N5" s="13"/>
      <c r="O5" s="24" t="s">
        <v>557</v>
      </c>
      <c r="P5" s="26" t="s">
        <v>716</v>
      </c>
      <c r="AE5" s="26" t="s">
        <v>1255</v>
      </c>
      <c r="AS5" s="26" t="s">
        <v>1256</v>
      </c>
      <c r="BG5" s="26" t="s">
        <v>1395</v>
      </c>
      <c r="BU5" s="26" t="s">
        <v>1396</v>
      </c>
    </row>
    <row r="6" spans="1:99" s="177" customFormat="1" ht="21.75" customHeight="1" thickBot="1" x14ac:dyDescent="0.25">
      <c r="A6" s="938" t="s">
        <v>832</v>
      </c>
      <c r="B6" s="1332" t="s">
        <v>103</v>
      </c>
      <c r="C6" s="1332"/>
      <c r="D6" s="1332" t="s">
        <v>142</v>
      </c>
      <c r="E6" s="1332"/>
      <c r="F6" s="1332" t="s">
        <v>104</v>
      </c>
      <c r="G6" s="1332"/>
      <c r="H6" s="1332" t="s">
        <v>141</v>
      </c>
      <c r="I6" s="1332"/>
      <c r="J6" s="1332" t="s">
        <v>460</v>
      </c>
      <c r="K6" s="1332"/>
      <c r="L6" s="1332" t="s">
        <v>7</v>
      </c>
      <c r="M6" s="1332"/>
      <c r="N6" s="952" t="s">
        <v>371</v>
      </c>
      <c r="O6" s="949" t="s">
        <v>1051</v>
      </c>
      <c r="P6" s="938" t="s">
        <v>832</v>
      </c>
      <c r="Q6" s="1332" t="s">
        <v>103</v>
      </c>
      <c r="R6" s="1332"/>
      <c r="S6" s="1332" t="s">
        <v>142</v>
      </c>
      <c r="T6" s="1332"/>
      <c r="U6" s="1332" t="s">
        <v>104</v>
      </c>
      <c r="V6" s="1332"/>
      <c r="W6" s="1332" t="s">
        <v>141</v>
      </c>
      <c r="X6" s="1332"/>
      <c r="Y6" s="1332" t="s">
        <v>460</v>
      </c>
      <c r="Z6" s="1332"/>
      <c r="AA6" s="1332" t="s">
        <v>7</v>
      </c>
      <c r="AB6" s="1332"/>
      <c r="AC6" s="952" t="s">
        <v>371</v>
      </c>
      <c r="AD6" s="938" t="s">
        <v>832</v>
      </c>
      <c r="AE6" s="1332" t="s">
        <v>103</v>
      </c>
      <c r="AF6" s="1332"/>
      <c r="AG6" s="1332" t="s">
        <v>142</v>
      </c>
      <c r="AH6" s="1332"/>
      <c r="AI6" s="1332" t="s">
        <v>104</v>
      </c>
      <c r="AJ6" s="1332"/>
      <c r="AK6" s="1332" t="s">
        <v>141</v>
      </c>
      <c r="AL6" s="1332"/>
      <c r="AM6" s="1332" t="s">
        <v>460</v>
      </c>
      <c r="AN6" s="1332"/>
      <c r="AO6" s="1332" t="s">
        <v>7</v>
      </c>
      <c r="AP6" s="1332"/>
      <c r="AQ6" s="952" t="s">
        <v>371</v>
      </c>
      <c r="AR6" s="938" t="s">
        <v>832</v>
      </c>
      <c r="AS6" s="1332" t="s">
        <v>103</v>
      </c>
      <c r="AT6" s="1332"/>
      <c r="AU6" s="1332" t="s">
        <v>142</v>
      </c>
      <c r="AV6" s="1332"/>
      <c r="AW6" s="1332" t="s">
        <v>104</v>
      </c>
      <c r="AX6" s="1332"/>
      <c r="AY6" s="1332" t="s">
        <v>141</v>
      </c>
      <c r="AZ6" s="1332"/>
      <c r="BA6" s="1332" t="s">
        <v>460</v>
      </c>
      <c r="BB6" s="1332"/>
      <c r="BC6" s="1332" t="s">
        <v>7</v>
      </c>
      <c r="BD6" s="1332"/>
      <c r="BE6" s="952" t="s">
        <v>371</v>
      </c>
      <c r="BF6" s="938" t="s">
        <v>832</v>
      </c>
      <c r="BG6" s="1332" t="s">
        <v>103</v>
      </c>
      <c r="BH6" s="1332"/>
      <c r="BI6" s="1332" t="s">
        <v>142</v>
      </c>
      <c r="BJ6" s="1332"/>
      <c r="BK6" s="1332" t="s">
        <v>104</v>
      </c>
      <c r="BL6" s="1332"/>
      <c r="BM6" s="1332" t="s">
        <v>141</v>
      </c>
      <c r="BN6" s="1332"/>
      <c r="BO6" s="1332" t="s">
        <v>460</v>
      </c>
      <c r="BP6" s="1332"/>
      <c r="BQ6" s="1332" t="s">
        <v>7</v>
      </c>
      <c r="BR6" s="1332"/>
      <c r="BS6" s="952" t="s">
        <v>371</v>
      </c>
      <c r="BT6" s="938" t="s">
        <v>832</v>
      </c>
      <c r="BU6" s="1332" t="s">
        <v>103</v>
      </c>
      <c r="BV6" s="1332"/>
      <c r="BW6" s="1332" t="s">
        <v>142</v>
      </c>
      <c r="BX6" s="1332"/>
      <c r="BY6" s="1332" t="s">
        <v>104</v>
      </c>
      <c r="BZ6" s="1332"/>
      <c r="CA6" s="1332" t="s">
        <v>141</v>
      </c>
      <c r="CB6" s="1332"/>
      <c r="CC6" s="1332" t="s">
        <v>460</v>
      </c>
      <c r="CD6" s="1332"/>
      <c r="CE6" s="1332" t="s">
        <v>7</v>
      </c>
      <c r="CF6" s="1332"/>
      <c r="CG6" s="952" t="s">
        <v>371</v>
      </c>
      <c r="CH6" s="938" t="s">
        <v>832</v>
      </c>
      <c r="CI6" s="1332" t="s">
        <v>103</v>
      </c>
      <c r="CJ6" s="1332"/>
      <c r="CK6" s="1332" t="s">
        <v>142</v>
      </c>
      <c r="CL6" s="1332"/>
      <c r="CM6" s="1332" t="s">
        <v>104</v>
      </c>
      <c r="CN6" s="1332"/>
      <c r="CO6" s="1332" t="s">
        <v>141</v>
      </c>
      <c r="CP6" s="1332"/>
      <c r="CQ6" s="1332" t="s">
        <v>460</v>
      </c>
      <c r="CR6" s="1332"/>
      <c r="CS6" s="1332" t="s">
        <v>7</v>
      </c>
      <c r="CT6" s="1332"/>
      <c r="CU6" s="952" t="s">
        <v>371</v>
      </c>
    </row>
    <row r="7" spans="1:99" s="177" customFormat="1" ht="24.75" customHeight="1" thickBot="1" x14ac:dyDescent="0.25">
      <c r="A7" s="1128"/>
      <c r="B7" s="1129" t="s">
        <v>105</v>
      </c>
      <c r="C7" s="1129"/>
      <c r="D7" s="1129" t="s">
        <v>106</v>
      </c>
      <c r="E7" s="1129"/>
      <c r="F7" s="1129" t="s">
        <v>145</v>
      </c>
      <c r="G7" s="1129"/>
      <c r="H7" s="1129" t="s">
        <v>146</v>
      </c>
      <c r="I7" s="1129"/>
      <c r="J7" s="1129" t="s">
        <v>144</v>
      </c>
      <c r="K7" s="1129"/>
      <c r="L7" s="1333" t="s">
        <v>8</v>
      </c>
      <c r="M7" s="1333"/>
      <c r="N7" s="1178"/>
      <c r="O7" s="1137"/>
      <c r="P7" s="1128"/>
      <c r="Q7" s="1129" t="s">
        <v>105</v>
      </c>
      <c r="R7" s="1129"/>
      <c r="S7" s="1129" t="s">
        <v>106</v>
      </c>
      <c r="T7" s="1129"/>
      <c r="U7" s="1129" t="s">
        <v>145</v>
      </c>
      <c r="V7" s="1129"/>
      <c r="W7" s="1129" t="s">
        <v>146</v>
      </c>
      <c r="X7" s="1129"/>
      <c r="Y7" s="1129" t="s">
        <v>144</v>
      </c>
      <c r="Z7" s="1129"/>
      <c r="AA7" s="1333" t="s">
        <v>8</v>
      </c>
      <c r="AB7" s="1333"/>
      <c r="AC7" s="1178"/>
      <c r="AD7" s="1128"/>
      <c r="AE7" s="1129" t="s">
        <v>105</v>
      </c>
      <c r="AF7" s="1129"/>
      <c r="AG7" s="1129" t="s">
        <v>106</v>
      </c>
      <c r="AH7" s="1129"/>
      <c r="AI7" s="1129" t="s">
        <v>145</v>
      </c>
      <c r="AJ7" s="1129"/>
      <c r="AK7" s="1129" t="s">
        <v>146</v>
      </c>
      <c r="AL7" s="1129"/>
      <c r="AM7" s="1129" t="s">
        <v>144</v>
      </c>
      <c r="AN7" s="1129"/>
      <c r="AO7" s="1333" t="s">
        <v>8</v>
      </c>
      <c r="AP7" s="1333"/>
      <c r="AQ7" s="1178"/>
      <c r="AR7" s="1128"/>
      <c r="AS7" s="1129" t="s">
        <v>105</v>
      </c>
      <c r="AT7" s="1129"/>
      <c r="AU7" s="1129" t="s">
        <v>106</v>
      </c>
      <c r="AV7" s="1129"/>
      <c r="AW7" s="1129" t="s">
        <v>145</v>
      </c>
      <c r="AX7" s="1129"/>
      <c r="AY7" s="1129" t="s">
        <v>146</v>
      </c>
      <c r="AZ7" s="1129"/>
      <c r="BA7" s="1129" t="s">
        <v>144</v>
      </c>
      <c r="BB7" s="1129"/>
      <c r="BC7" s="1333" t="s">
        <v>8</v>
      </c>
      <c r="BD7" s="1333"/>
      <c r="BE7" s="1178"/>
      <c r="BF7" s="1128"/>
      <c r="BG7" s="1129" t="s">
        <v>105</v>
      </c>
      <c r="BH7" s="1129"/>
      <c r="BI7" s="1129" t="s">
        <v>106</v>
      </c>
      <c r="BJ7" s="1129"/>
      <c r="BK7" s="1129" t="s">
        <v>145</v>
      </c>
      <c r="BL7" s="1129"/>
      <c r="BM7" s="1129" t="s">
        <v>146</v>
      </c>
      <c r="BN7" s="1129"/>
      <c r="BO7" s="1129" t="s">
        <v>144</v>
      </c>
      <c r="BP7" s="1129"/>
      <c r="BQ7" s="1333" t="s">
        <v>8</v>
      </c>
      <c r="BR7" s="1333"/>
      <c r="BS7" s="1178"/>
      <c r="BT7" s="1128"/>
      <c r="BU7" s="1129" t="s">
        <v>105</v>
      </c>
      <c r="BV7" s="1129"/>
      <c r="BW7" s="1129" t="s">
        <v>106</v>
      </c>
      <c r="BX7" s="1129"/>
      <c r="BY7" s="1129" t="s">
        <v>145</v>
      </c>
      <c r="BZ7" s="1129"/>
      <c r="CA7" s="1129" t="s">
        <v>146</v>
      </c>
      <c r="CB7" s="1129"/>
      <c r="CC7" s="1129" t="s">
        <v>144</v>
      </c>
      <c r="CD7" s="1129"/>
      <c r="CE7" s="1333" t="s">
        <v>8</v>
      </c>
      <c r="CF7" s="1333"/>
      <c r="CG7" s="1178"/>
      <c r="CH7" s="1128"/>
      <c r="CI7" s="1129" t="s">
        <v>105</v>
      </c>
      <c r="CJ7" s="1129"/>
      <c r="CK7" s="1129" t="s">
        <v>106</v>
      </c>
      <c r="CL7" s="1129"/>
      <c r="CM7" s="1129" t="s">
        <v>145</v>
      </c>
      <c r="CN7" s="1129"/>
      <c r="CO7" s="1129" t="s">
        <v>146</v>
      </c>
      <c r="CP7" s="1129"/>
      <c r="CQ7" s="1129" t="s">
        <v>144</v>
      </c>
      <c r="CR7" s="1129"/>
      <c r="CS7" s="1333" t="s">
        <v>8</v>
      </c>
      <c r="CT7" s="1333"/>
      <c r="CU7" s="1178"/>
    </row>
    <row r="8" spans="1:99" s="177" customFormat="1" ht="15" customHeight="1" thickBot="1" x14ac:dyDescent="0.25">
      <c r="A8" s="1128"/>
      <c r="B8" s="379" t="s">
        <v>9</v>
      </c>
      <c r="C8" s="379" t="s">
        <v>515</v>
      </c>
      <c r="D8" s="379" t="s">
        <v>9</v>
      </c>
      <c r="E8" s="379" t="s">
        <v>515</v>
      </c>
      <c r="F8" s="379" t="s">
        <v>9</v>
      </c>
      <c r="G8" s="379" t="s">
        <v>515</v>
      </c>
      <c r="H8" s="379" t="s">
        <v>9</v>
      </c>
      <c r="I8" s="379" t="s">
        <v>515</v>
      </c>
      <c r="J8" s="379" t="s">
        <v>9</v>
      </c>
      <c r="K8" s="379" t="s">
        <v>515</v>
      </c>
      <c r="L8" s="379" t="s">
        <v>9</v>
      </c>
      <c r="M8" s="379" t="s">
        <v>515</v>
      </c>
      <c r="N8" s="1178"/>
      <c r="O8" s="1137"/>
      <c r="P8" s="1128"/>
      <c r="Q8" s="848" t="s">
        <v>9</v>
      </c>
      <c r="R8" s="848" t="s">
        <v>515</v>
      </c>
      <c r="S8" s="848" t="s">
        <v>9</v>
      </c>
      <c r="T8" s="848" t="s">
        <v>515</v>
      </c>
      <c r="U8" s="848" t="s">
        <v>9</v>
      </c>
      <c r="V8" s="848" t="s">
        <v>515</v>
      </c>
      <c r="W8" s="848" t="s">
        <v>9</v>
      </c>
      <c r="X8" s="848" t="s">
        <v>515</v>
      </c>
      <c r="Y8" s="848" t="s">
        <v>9</v>
      </c>
      <c r="Z8" s="848" t="s">
        <v>515</v>
      </c>
      <c r="AA8" s="848" t="s">
        <v>9</v>
      </c>
      <c r="AB8" s="848" t="s">
        <v>515</v>
      </c>
      <c r="AC8" s="1178"/>
      <c r="AD8" s="1128"/>
      <c r="AE8" s="848" t="s">
        <v>9</v>
      </c>
      <c r="AF8" s="848" t="s">
        <v>515</v>
      </c>
      <c r="AG8" s="848" t="s">
        <v>9</v>
      </c>
      <c r="AH8" s="848" t="s">
        <v>515</v>
      </c>
      <c r="AI8" s="848" t="s">
        <v>9</v>
      </c>
      <c r="AJ8" s="848" t="s">
        <v>515</v>
      </c>
      <c r="AK8" s="848" t="s">
        <v>9</v>
      </c>
      <c r="AL8" s="848" t="s">
        <v>515</v>
      </c>
      <c r="AM8" s="848" t="s">
        <v>9</v>
      </c>
      <c r="AN8" s="848" t="s">
        <v>515</v>
      </c>
      <c r="AO8" s="848" t="s">
        <v>9</v>
      </c>
      <c r="AP8" s="848" t="s">
        <v>515</v>
      </c>
      <c r="AQ8" s="1178"/>
      <c r="AR8" s="1128"/>
      <c r="AS8" s="699" t="s">
        <v>9</v>
      </c>
      <c r="AT8" s="699" t="s">
        <v>515</v>
      </c>
      <c r="AU8" s="699" t="s">
        <v>9</v>
      </c>
      <c r="AV8" s="699" t="s">
        <v>515</v>
      </c>
      <c r="AW8" s="699" t="s">
        <v>9</v>
      </c>
      <c r="AX8" s="699" t="s">
        <v>515</v>
      </c>
      <c r="AY8" s="699" t="s">
        <v>9</v>
      </c>
      <c r="AZ8" s="699" t="s">
        <v>515</v>
      </c>
      <c r="BA8" s="699" t="s">
        <v>9</v>
      </c>
      <c r="BB8" s="699" t="s">
        <v>515</v>
      </c>
      <c r="BC8" s="699" t="s">
        <v>9</v>
      </c>
      <c r="BD8" s="699" t="s">
        <v>515</v>
      </c>
      <c r="BE8" s="1178"/>
      <c r="BF8" s="1128"/>
      <c r="BG8" s="699" t="s">
        <v>9</v>
      </c>
      <c r="BH8" s="699" t="s">
        <v>515</v>
      </c>
      <c r="BI8" s="699" t="s">
        <v>9</v>
      </c>
      <c r="BJ8" s="699" t="s">
        <v>515</v>
      </c>
      <c r="BK8" s="699" t="s">
        <v>9</v>
      </c>
      <c r="BL8" s="699" t="s">
        <v>515</v>
      </c>
      <c r="BM8" s="699" t="s">
        <v>9</v>
      </c>
      <c r="BN8" s="699" t="s">
        <v>515</v>
      </c>
      <c r="BO8" s="699" t="s">
        <v>9</v>
      </c>
      <c r="BP8" s="699" t="s">
        <v>515</v>
      </c>
      <c r="BQ8" s="699" t="s">
        <v>9</v>
      </c>
      <c r="BR8" s="699" t="s">
        <v>515</v>
      </c>
      <c r="BS8" s="1178"/>
      <c r="BT8" s="1128"/>
      <c r="BU8" s="699" t="s">
        <v>9</v>
      </c>
      <c r="BV8" s="699" t="s">
        <v>515</v>
      </c>
      <c r="BW8" s="699" t="s">
        <v>9</v>
      </c>
      <c r="BX8" s="699" t="s">
        <v>515</v>
      </c>
      <c r="BY8" s="699" t="s">
        <v>9</v>
      </c>
      <c r="BZ8" s="699" t="s">
        <v>515</v>
      </c>
      <c r="CA8" s="699" t="s">
        <v>9</v>
      </c>
      <c r="CB8" s="699" t="s">
        <v>515</v>
      </c>
      <c r="CC8" s="699" t="s">
        <v>9</v>
      </c>
      <c r="CD8" s="699" t="s">
        <v>515</v>
      </c>
      <c r="CE8" s="699" t="s">
        <v>9</v>
      </c>
      <c r="CF8" s="699" t="s">
        <v>515</v>
      </c>
      <c r="CG8" s="1178"/>
      <c r="CH8" s="1128"/>
      <c r="CI8" s="699" t="s">
        <v>9</v>
      </c>
      <c r="CJ8" s="699" t="s">
        <v>515</v>
      </c>
      <c r="CK8" s="699" t="s">
        <v>9</v>
      </c>
      <c r="CL8" s="699" t="s">
        <v>515</v>
      </c>
      <c r="CM8" s="699" t="s">
        <v>9</v>
      </c>
      <c r="CN8" s="699" t="s">
        <v>515</v>
      </c>
      <c r="CO8" s="699" t="s">
        <v>9</v>
      </c>
      <c r="CP8" s="699" t="s">
        <v>515</v>
      </c>
      <c r="CQ8" s="699" t="s">
        <v>9</v>
      </c>
      <c r="CR8" s="699" t="s">
        <v>515</v>
      </c>
      <c r="CS8" s="699" t="s">
        <v>9</v>
      </c>
      <c r="CT8" s="699" t="s">
        <v>515</v>
      </c>
      <c r="CU8" s="1178"/>
    </row>
    <row r="9" spans="1:99" s="177" customFormat="1" ht="15" customHeight="1" x14ac:dyDescent="0.2">
      <c r="A9" s="939"/>
      <c r="B9" s="380" t="s">
        <v>516</v>
      </c>
      <c r="C9" s="380" t="s">
        <v>517</v>
      </c>
      <c r="D9" s="380" t="s">
        <v>516</v>
      </c>
      <c r="E9" s="380" t="s">
        <v>517</v>
      </c>
      <c r="F9" s="380" t="s">
        <v>516</v>
      </c>
      <c r="G9" s="380" t="s">
        <v>517</v>
      </c>
      <c r="H9" s="380" t="s">
        <v>516</v>
      </c>
      <c r="I9" s="380" t="s">
        <v>517</v>
      </c>
      <c r="J9" s="380" t="s">
        <v>516</v>
      </c>
      <c r="K9" s="380" t="s">
        <v>517</v>
      </c>
      <c r="L9" s="380" t="s">
        <v>516</v>
      </c>
      <c r="M9" s="380" t="s">
        <v>517</v>
      </c>
      <c r="N9" s="953"/>
      <c r="O9" s="950"/>
      <c r="P9" s="939"/>
      <c r="Q9" s="844" t="s">
        <v>516</v>
      </c>
      <c r="R9" s="844" t="s">
        <v>517</v>
      </c>
      <c r="S9" s="844" t="s">
        <v>516</v>
      </c>
      <c r="T9" s="844" t="s">
        <v>517</v>
      </c>
      <c r="U9" s="844" t="s">
        <v>516</v>
      </c>
      <c r="V9" s="844" t="s">
        <v>517</v>
      </c>
      <c r="W9" s="844" t="s">
        <v>516</v>
      </c>
      <c r="X9" s="844" t="s">
        <v>517</v>
      </c>
      <c r="Y9" s="844" t="s">
        <v>516</v>
      </c>
      <c r="Z9" s="844" t="s">
        <v>517</v>
      </c>
      <c r="AA9" s="844" t="s">
        <v>516</v>
      </c>
      <c r="AB9" s="844" t="s">
        <v>517</v>
      </c>
      <c r="AC9" s="953"/>
      <c r="AD9" s="939"/>
      <c r="AE9" s="844" t="s">
        <v>516</v>
      </c>
      <c r="AF9" s="844" t="s">
        <v>517</v>
      </c>
      <c r="AG9" s="844" t="s">
        <v>516</v>
      </c>
      <c r="AH9" s="844" t="s">
        <v>517</v>
      </c>
      <c r="AI9" s="844" t="s">
        <v>516</v>
      </c>
      <c r="AJ9" s="844" t="s">
        <v>517</v>
      </c>
      <c r="AK9" s="844" t="s">
        <v>516</v>
      </c>
      <c r="AL9" s="844" t="s">
        <v>517</v>
      </c>
      <c r="AM9" s="844" t="s">
        <v>516</v>
      </c>
      <c r="AN9" s="844" t="s">
        <v>517</v>
      </c>
      <c r="AO9" s="844" t="s">
        <v>516</v>
      </c>
      <c r="AP9" s="844" t="s">
        <v>517</v>
      </c>
      <c r="AQ9" s="953"/>
      <c r="AR9" s="939"/>
      <c r="AS9" s="697" t="s">
        <v>516</v>
      </c>
      <c r="AT9" s="697" t="s">
        <v>517</v>
      </c>
      <c r="AU9" s="697" t="s">
        <v>516</v>
      </c>
      <c r="AV9" s="697" t="s">
        <v>517</v>
      </c>
      <c r="AW9" s="697" t="s">
        <v>516</v>
      </c>
      <c r="AX9" s="697" t="s">
        <v>517</v>
      </c>
      <c r="AY9" s="697" t="s">
        <v>516</v>
      </c>
      <c r="AZ9" s="697" t="s">
        <v>517</v>
      </c>
      <c r="BA9" s="697" t="s">
        <v>516</v>
      </c>
      <c r="BB9" s="697" t="s">
        <v>517</v>
      </c>
      <c r="BC9" s="697" t="s">
        <v>516</v>
      </c>
      <c r="BD9" s="697" t="s">
        <v>517</v>
      </c>
      <c r="BE9" s="953"/>
      <c r="BF9" s="939"/>
      <c r="BG9" s="697" t="s">
        <v>516</v>
      </c>
      <c r="BH9" s="697" t="s">
        <v>517</v>
      </c>
      <c r="BI9" s="697" t="s">
        <v>516</v>
      </c>
      <c r="BJ9" s="697" t="s">
        <v>517</v>
      </c>
      <c r="BK9" s="697" t="s">
        <v>516</v>
      </c>
      <c r="BL9" s="697" t="s">
        <v>517</v>
      </c>
      <c r="BM9" s="697" t="s">
        <v>516</v>
      </c>
      <c r="BN9" s="697" t="s">
        <v>517</v>
      </c>
      <c r="BO9" s="697" t="s">
        <v>516</v>
      </c>
      <c r="BP9" s="697" t="s">
        <v>517</v>
      </c>
      <c r="BQ9" s="697" t="s">
        <v>516</v>
      </c>
      <c r="BR9" s="697" t="s">
        <v>517</v>
      </c>
      <c r="BS9" s="953"/>
      <c r="BT9" s="939"/>
      <c r="BU9" s="697" t="s">
        <v>516</v>
      </c>
      <c r="BV9" s="697" t="s">
        <v>517</v>
      </c>
      <c r="BW9" s="697" t="s">
        <v>516</v>
      </c>
      <c r="BX9" s="697" t="s">
        <v>517</v>
      </c>
      <c r="BY9" s="697" t="s">
        <v>516</v>
      </c>
      <c r="BZ9" s="697" t="s">
        <v>517</v>
      </c>
      <c r="CA9" s="697" t="s">
        <v>516</v>
      </c>
      <c r="CB9" s="697" t="s">
        <v>517</v>
      </c>
      <c r="CC9" s="697" t="s">
        <v>516</v>
      </c>
      <c r="CD9" s="697" t="s">
        <v>517</v>
      </c>
      <c r="CE9" s="697" t="s">
        <v>516</v>
      </c>
      <c r="CF9" s="697" t="s">
        <v>517</v>
      </c>
      <c r="CG9" s="953"/>
      <c r="CH9" s="939"/>
      <c r="CI9" s="697" t="s">
        <v>516</v>
      </c>
      <c r="CJ9" s="697" t="s">
        <v>517</v>
      </c>
      <c r="CK9" s="697" t="s">
        <v>516</v>
      </c>
      <c r="CL9" s="697" t="s">
        <v>517</v>
      </c>
      <c r="CM9" s="697" t="s">
        <v>516</v>
      </c>
      <c r="CN9" s="697" t="s">
        <v>517</v>
      </c>
      <c r="CO9" s="697" t="s">
        <v>516</v>
      </c>
      <c r="CP9" s="697" t="s">
        <v>517</v>
      </c>
      <c r="CQ9" s="697" t="s">
        <v>516</v>
      </c>
      <c r="CR9" s="697" t="s">
        <v>517</v>
      </c>
      <c r="CS9" s="697" t="s">
        <v>516</v>
      </c>
      <c r="CT9" s="697" t="s">
        <v>517</v>
      </c>
      <c r="CU9" s="953"/>
    </row>
    <row r="10" spans="1:99" s="26" customFormat="1" ht="22.5" customHeight="1" thickBot="1" x14ac:dyDescent="0.25">
      <c r="A10" s="376" t="s">
        <v>107</v>
      </c>
      <c r="B10" s="300">
        <v>17</v>
      </c>
      <c r="C10" s="300">
        <v>15</v>
      </c>
      <c r="D10" s="300">
        <v>17</v>
      </c>
      <c r="E10" s="300">
        <v>17</v>
      </c>
      <c r="F10" s="300">
        <v>31</v>
      </c>
      <c r="G10" s="300">
        <v>42</v>
      </c>
      <c r="H10" s="300">
        <v>23</v>
      </c>
      <c r="I10" s="300">
        <v>51</v>
      </c>
      <c r="J10" s="300">
        <v>31</v>
      </c>
      <c r="K10" s="300">
        <v>81</v>
      </c>
      <c r="L10" s="338">
        <f>B10+D10+F10+H10+J10</f>
        <v>119</v>
      </c>
      <c r="M10" s="338">
        <f>C10+E10+G10+I10+K10</f>
        <v>206</v>
      </c>
      <c r="N10" s="338">
        <f t="shared" ref="N10:N20" si="0">SUM(L10:M10)</f>
        <v>325</v>
      </c>
      <c r="O10" s="410" t="s">
        <v>108</v>
      </c>
      <c r="P10" s="376" t="s">
        <v>107</v>
      </c>
      <c r="Q10" s="300"/>
      <c r="R10" s="300"/>
      <c r="S10" s="300"/>
      <c r="T10" s="300"/>
      <c r="U10" s="300">
        <v>2</v>
      </c>
      <c r="V10" s="300"/>
      <c r="W10" s="300"/>
      <c r="X10" s="300">
        <v>1</v>
      </c>
      <c r="Y10" s="300"/>
      <c r="Z10" s="300"/>
      <c r="AA10" s="338">
        <f>Q10+S10+U10+W10+Y10</f>
        <v>2</v>
      </c>
      <c r="AB10" s="338">
        <f>R10+T10+V10+X10+Z10</f>
        <v>1</v>
      </c>
      <c r="AC10" s="338">
        <f t="shared" ref="AC10:AC20" si="1">SUM(AA10:AB10)</f>
        <v>3</v>
      </c>
      <c r="AD10" s="376" t="s">
        <v>107</v>
      </c>
      <c r="AE10" s="300"/>
      <c r="AF10" s="300"/>
      <c r="AG10" s="300"/>
      <c r="AH10" s="300"/>
      <c r="AI10" s="300"/>
      <c r="AJ10" s="300"/>
      <c r="AK10" s="300">
        <v>1</v>
      </c>
      <c r="AL10" s="300"/>
      <c r="AM10" s="300"/>
      <c r="AN10" s="300"/>
      <c r="AO10" s="338">
        <f>AE10+AG10+AI10+AK10+AM10</f>
        <v>1</v>
      </c>
      <c r="AP10" s="338">
        <f>AF10+AH10+AJ10+AL10+AN10</f>
        <v>0</v>
      </c>
      <c r="AQ10" s="338">
        <f t="shared" ref="AQ10:AQ20" si="2">SUM(AO10:AP10)</f>
        <v>1</v>
      </c>
      <c r="AR10" s="376" t="s">
        <v>107</v>
      </c>
      <c r="AS10" s="300"/>
      <c r="AT10" s="300"/>
      <c r="AU10" s="300"/>
      <c r="AV10" s="300"/>
      <c r="AW10" s="300"/>
      <c r="AX10" s="300"/>
      <c r="AY10" s="300"/>
      <c r="AZ10" s="300"/>
      <c r="BA10" s="300"/>
      <c r="BB10" s="300"/>
      <c r="BC10" s="338">
        <f>AS10+AU10+AW10+AY10+BA10</f>
        <v>0</v>
      </c>
      <c r="BD10" s="338">
        <f>AT10+AV10+AX10+AZ10+BB10</f>
        <v>0</v>
      </c>
      <c r="BE10" s="338">
        <f t="shared" ref="BE10:BE20" si="3">SUM(BC10:BD10)</f>
        <v>0</v>
      </c>
      <c r="BF10" s="376" t="s">
        <v>107</v>
      </c>
      <c r="BG10" s="300"/>
      <c r="BH10" s="300"/>
      <c r="BI10" s="300"/>
      <c r="BJ10" s="300"/>
      <c r="BK10" s="300"/>
      <c r="BL10" s="300"/>
      <c r="BM10" s="300"/>
      <c r="BN10" s="300"/>
      <c r="BO10" s="300"/>
      <c r="BP10" s="300"/>
      <c r="BQ10" s="338">
        <f>BG10+BI10+BK10+BM10+BO10</f>
        <v>0</v>
      </c>
      <c r="BR10" s="338">
        <f>BH10+BJ10+BL10+BN10+BP10</f>
        <v>0</v>
      </c>
      <c r="BS10" s="338">
        <f t="shared" ref="BS10:BS20" si="4">SUM(BQ10:BR10)</f>
        <v>0</v>
      </c>
      <c r="BT10" s="376" t="s">
        <v>107</v>
      </c>
      <c r="BU10" s="300"/>
      <c r="BV10" s="300"/>
      <c r="BW10" s="300"/>
      <c r="BX10" s="300"/>
      <c r="BY10" s="300"/>
      <c r="BZ10" s="300"/>
      <c r="CA10" s="300"/>
      <c r="CB10" s="300">
        <v>1</v>
      </c>
      <c r="CC10" s="300"/>
      <c r="CD10" s="300">
        <v>1</v>
      </c>
      <c r="CE10" s="338">
        <f>BU10+BW10+BY10+CA10+CC10</f>
        <v>0</v>
      </c>
      <c r="CF10" s="338">
        <f>BV10+BX10+BZ10+CB10+CD10</f>
        <v>2</v>
      </c>
      <c r="CG10" s="338">
        <f t="shared" ref="CG10:CG20" si="5">SUM(CE10:CF10)</f>
        <v>2</v>
      </c>
      <c r="CH10" s="376" t="s">
        <v>107</v>
      </c>
      <c r="CI10" s="300">
        <v>17</v>
      </c>
      <c r="CJ10" s="300">
        <v>15</v>
      </c>
      <c r="CK10" s="300">
        <v>17</v>
      </c>
      <c r="CL10" s="300">
        <v>17</v>
      </c>
      <c r="CM10" s="300">
        <v>31</v>
      </c>
      <c r="CN10" s="300">
        <v>42</v>
      </c>
      <c r="CO10" s="300">
        <v>23</v>
      </c>
      <c r="CP10" s="300">
        <v>51</v>
      </c>
      <c r="CQ10" s="300">
        <v>31</v>
      </c>
      <c r="CR10" s="300">
        <v>81</v>
      </c>
      <c r="CS10" s="338">
        <f>CI10+CK10+CM10+CO10+CQ10</f>
        <v>119</v>
      </c>
      <c r="CT10" s="338">
        <f>CJ10+CL10+CN10+CP10+CR10</f>
        <v>206</v>
      </c>
      <c r="CU10" s="338">
        <f t="shared" ref="CU10:CU20" si="6">SUM(CS10:CT10)</f>
        <v>325</v>
      </c>
    </row>
    <row r="11" spans="1:99" s="26" customFormat="1" ht="22.5" customHeight="1" thickBot="1" x14ac:dyDescent="0.25">
      <c r="A11" s="364" t="s">
        <v>109</v>
      </c>
      <c r="B11" s="275">
        <v>4</v>
      </c>
      <c r="C11" s="275">
        <v>0</v>
      </c>
      <c r="D11" s="275">
        <v>3</v>
      </c>
      <c r="E11" s="275">
        <v>0</v>
      </c>
      <c r="F11" s="275">
        <v>7</v>
      </c>
      <c r="G11" s="275">
        <v>2</v>
      </c>
      <c r="H11" s="275">
        <v>9</v>
      </c>
      <c r="I11" s="275">
        <v>1</v>
      </c>
      <c r="J11" s="275">
        <v>0</v>
      </c>
      <c r="K11" s="275">
        <v>0</v>
      </c>
      <c r="L11" s="276">
        <f t="shared" ref="L11:L20" si="7">B11+D11+F11+H11+J11</f>
        <v>23</v>
      </c>
      <c r="M11" s="276">
        <f t="shared" ref="M11:M20" si="8">C11+E11+G11+I11+K11</f>
        <v>3</v>
      </c>
      <c r="N11" s="276">
        <f t="shared" si="0"/>
        <v>26</v>
      </c>
      <c r="O11" s="420" t="s">
        <v>110</v>
      </c>
      <c r="P11" s="364" t="s">
        <v>109</v>
      </c>
      <c r="Q11" s="275"/>
      <c r="R11" s="275"/>
      <c r="S11" s="275">
        <v>1</v>
      </c>
      <c r="T11" s="275"/>
      <c r="U11" s="275">
        <v>3</v>
      </c>
      <c r="V11" s="275"/>
      <c r="W11" s="275"/>
      <c r="X11" s="275"/>
      <c r="Y11" s="275"/>
      <c r="Z11" s="275"/>
      <c r="AA11" s="276">
        <f t="shared" ref="AA11:AA20" si="9">Q11+S11+U11+W11+Y11</f>
        <v>4</v>
      </c>
      <c r="AB11" s="276">
        <f t="shared" ref="AB11:AB20" si="10">R11+T11+V11+X11+Z11</f>
        <v>0</v>
      </c>
      <c r="AC11" s="276">
        <f t="shared" si="1"/>
        <v>4</v>
      </c>
      <c r="AD11" s="364" t="s">
        <v>109</v>
      </c>
      <c r="AE11" s="275"/>
      <c r="AF11" s="275"/>
      <c r="AG11" s="275"/>
      <c r="AH11" s="275"/>
      <c r="AI11" s="275"/>
      <c r="AJ11" s="275"/>
      <c r="AK11" s="275"/>
      <c r="AL11" s="275"/>
      <c r="AM11" s="275"/>
      <c r="AN11" s="275"/>
      <c r="AO11" s="276">
        <f t="shared" ref="AO11:AO20" si="11">AE11+AG11+AI11+AK11+AM11</f>
        <v>0</v>
      </c>
      <c r="AP11" s="276">
        <f t="shared" ref="AP11:AP20" si="12">AF11+AH11+AJ11+AL11+AN11</f>
        <v>0</v>
      </c>
      <c r="AQ11" s="276">
        <f t="shared" si="2"/>
        <v>0</v>
      </c>
      <c r="AR11" s="364" t="s">
        <v>109</v>
      </c>
      <c r="AS11" s="275"/>
      <c r="AT11" s="275"/>
      <c r="AU11" s="275"/>
      <c r="AV11" s="275"/>
      <c r="AW11" s="275"/>
      <c r="AX11" s="275"/>
      <c r="AY11" s="275"/>
      <c r="AZ11" s="275"/>
      <c r="BA11" s="275"/>
      <c r="BB11" s="275"/>
      <c r="BC11" s="276">
        <f t="shared" ref="BC11:BC20" si="13">AS11+AU11+AW11+AY11+BA11</f>
        <v>0</v>
      </c>
      <c r="BD11" s="276">
        <f t="shared" ref="BD11:BD20" si="14">AT11+AV11+AX11+AZ11+BB11</f>
        <v>0</v>
      </c>
      <c r="BE11" s="276">
        <f t="shared" si="3"/>
        <v>0</v>
      </c>
      <c r="BF11" s="364" t="s">
        <v>109</v>
      </c>
      <c r="BG11" s="275"/>
      <c r="BH11" s="275"/>
      <c r="BI11" s="275"/>
      <c r="BJ11" s="275"/>
      <c r="BK11" s="275"/>
      <c r="BL11" s="275"/>
      <c r="BM11" s="275">
        <v>1</v>
      </c>
      <c r="BN11" s="275">
        <v>1</v>
      </c>
      <c r="BO11" s="275"/>
      <c r="BP11" s="275"/>
      <c r="BQ11" s="276">
        <f t="shared" ref="BQ11:BQ20" si="15">BG11+BI11+BK11+BM11+BO11</f>
        <v>1</v>
      </c>
      <c r="BR11" s="276">
        <f t="shared" ref="BR11:BR20" si="16">BH11+BJ11+BL11+BN11+BP11</f>
        <v>1</v>
      </c>
      <c r="BS11" s="276">
        <f t="shared" si="4"/>
        <v>2</v>
      </c>
      <c r="BT11" s="364" t="s">
        <v>109</v>
      </c>
      <c r="BU11" s="275"/>
      <c r="BV11" s="275"/>
      <c r="BW11" s="275"/>
      <c r="BX11" s="275"/>
      <c r="BY11" s="275"/>
      <c r="BZ11" s="275"/>
      <c r="CA11" s="275">
        <v>3</v>
      </c>
      <c r="CB11" s="275"/>
      <c r="CC11" s="275"/>
      <c r="CD11" s="275"/>
      <c r="CE11" s="276">
        <f t="shared" ref="CE11:CE20" si="17">BU11+BW11+BY11+CA11+CC11</f>
        <v>3</v>
      </c>
      <c r="CF11" s="276">
        <f t="shared" ref="CF11:CF20" si="18">BV11+BX11+BZ11+CB11+CD11</f>
        <v>0</v>
      </c>
      <c r="CG11" s="276">
        <f t="shared" si="5"/>
        <v>3</v>
      </c>
      <c r="CH11" s="364" t="s">
        <v>109</v>
      </c>
      <c r="CI11" s="300">
        <v>4</v>
      </c>
      <c r="CJ11" s="300">
        <v>0</v>
      </c>
      <c r="CK11" s="300">
        <v>3</v>
      </c>
      <c r="CL11" s="300">
        <v>0</v>
      </c>
      <c r="CM11" s="300">
        <v>7</v>
      </c>
      <c r="CN11" s="300">
        <v>2</v>
      </c>
      <c r="CO11" s="300">
        <v>9</v>
      </c>
      <c r="CP11" s="300">
        <v>1</v>
      </c>
      <c r="CQ11" s="300">
        <v>0</v>
      </c>
      <c r="CR11" s="300">
        <v>0</v>
      </c>
      <c r="CS11" s="276">
        <f t="shared" ref="CS11:CS20" si="19">CI11+CK11+CM11+CO11+CQ11</f>
        <v>23</v>
      </c>
      <c r="CT11" s="276">
        <f t="shared" ref="CT11:CT20" si="20">CJ11+CL11+CN11+CP11+CR11</f>
        <v>3</v>
      </c>
      <c r="CU11" s="276">
        <f t="shared" si="6"/>
        <v>26</v>
      </c>
    </row>
    <row r="12" spans="1:99" s="26" customFormat="1" ht="22.5" customHeight="1" thickBot="1" x14ac:dyDescent="0.25">
      <c r="A12" s="359" t="s">
        <v>831</v>
      </c>
      <c r="B12" s="277">
        <v>32</v>
      </c>
      <c r="C12" s="277">
        <v>3</v>
      </c>
      <c r="D12" s="277">
        <v>23</v>
      </c>
      <c r="E12" s="277">
        <v>8</v>
      </c>
      <c r="F12" s="277">
        <v>15</v>
      </c>
      <c r="G12" s="277">
        <v>12</v>
      </c>
      <c r="H12" s="277">
        <v>22</v>
      </c>
      <c r="I12" s="277">
        <v>7</v>
      </c>
      <c r="J12" s="277">
        <v>7</v>
      </c>
      <c r="K12" s="277">
        <v>19</v>
      </c>
      <c r="L12" s="310">
        <f t="shared" si="7"/>
        <v>99</v>
      </c>
      <c r="M12" s="310">
        <f t="shared" si="8"/>
        <v>49</v>
      </c>
      <c r="N12" s="310">
        <f t="shared" si="0"/>
        <v>148</v>
      </c>
      <c r="O12" s="409" t="s">
        <v>99</v>
      </c>
      <c r="P12" s="359" t="s">
        <v>831</v>
      </c>
      <c r="Q12" s="277"/>
      <c r="R12" s="277"/>
      <c r="S12" s="277">
        <v>1</v>
      </c>
      <c r="T12" s="277"/>
      <c r="U12" s="277">
        <v>4</v>
      </c>
      <c r="V12" s="277">
        <v>7</v>
      </c>
      <c r="W12" s="277">
        <v>2</v>
      </c>
      <c r="X12" s="277">
        <v>1</v>
      </c>
      <c r="Y12" s="277"/>
      <c r="Z12" s="277"/>
      <c r="AA12" s="310">
        <f t="shared" si="9"/>
        <v>7</v>
      </c>
      <c r="AB12" s="310">
        <f t="shared" si="10"/>
        <v>8</v>
      </c>
      <c r="AC12" s="310">
        <f t="shared" si="1"/>
        <v>15</v>
      </c>
      <c r="AD12" s="359" t="s">
        <v>831</v>
      </c>
      <c r="AE12" s="277"/>
      <c r="AF12" s="277"/>
      <c r="AG12" s="277"/>
      <c r="AH12" s="277"/>
      <c r="AI12" s="277"/>
      <c r="AJ12" s="277"/>
      <c r="AK12" s="277"/>
      <c r="AL12" s="277"/>
      <c r="AM12" s="277"/>
      <c r="AN12" s="277"/>
      <c r="AO12" s="310">
        <f t="shared" si="11"/>
        <v>0</v>
      </c>
      <c r="AP12" s="310">
        <f t="shared" si="12"/>
        <v>0</v>
      </c>
      <c r="AQ12" s="310">
        <f t="shared" si="2"/>
        <v>0</v>
      </c>
      <c r="AR12" s="359" t="s">
        <v>831</v>
      </c>
      <c r="AS12" s="277"/>
      <c r="AT12" s="277"/>
      <c r="AU12" s="277"/>
      <c r="AV12" s="277"/>
      <c r="AW12" s="277"/>
      <c r="AX12" s="277"/>
      <c r="AY12" s="277"/>
      <c r="AZ12" s="277"/>
      <c r="BA12" s="277"/>
      <c r="BB12" s="277"/>
      <c r="BC12" s="310">
        <f t="shared" si="13"/>
        <v>0</v>
      </c>
      <c r="BD12" s="310">
        <f t="shared" si="14"/>
        <v>0</v>
      </c>
      <c r="BE12" s="310">
        <f t="shared" si="3"/>
        <v>0</v>
      </c>
      <c r="BF12" s="359" t="s">
        <v>831</v>
      </c>
      <c r="BG12" s="277"/>
      <c r="BH12" s="277"/>
      <c r="BI12" s="277"/>
      <c r="BJ12" s="277"/>
      <c r="BK12" s="277">
        <v>1</v>
      </c>
      <c r="BL12" s="277"/>
      <c r="BM12" s="277">
        <v>3</v>
      </c>
      <c r="BN12" s="277"/>
      <c r="BO12" s="277"/>
      <c r="BP12" s="277"/>
      <c r="BQ12" s="310">
        <f t="shared" si="15"/>
        <v>4</v>
      </c>
      <c r="BR12" s="310">
        <f t="shared" si="16"/>
        <v>0</v>
      </c>
      <c r="BS12" s="310">
        <f t="shared" si="4"/>
        <v>4</v>
      </c>
      <c r="BT12" s="359" t="s">
        <v>831</v>
      </c>
      <c r="BU12" s="277"/>
      <c r="BV12" s="277"/>
      <c r="BW12" s="277"/>
      <c r="BX12" s="277"/>
      <c r="BY12" s="277">
        <v>1</v>
      </c>
      <c r="BZ12" s="277"/>
      <c r="CA12" s="277">
        <v>4</v>
      </c>
      <c r="CB12" s="277">
        <v>1</v>
      </c>
      <c r="CC12" s="277"/>
      <c r="CD12" s="277"/>
      <c r="CE12" s="310">
        <f t="shared" si="17"/>
        <v>5</v>
      </c>
      <c r="CF12" s="310">
        <f t="shared" si="18"/>
        <v>1</v>
      </c>
      <c r="CG12" s="310">
        <f t="shared" si="5"/>
        <v>6</v>
      </c>
      <c r="CH12" s="359" t="s">
        <v>831</v>
      </c>
      <c r="CI12" s="300">
        <v>32</v>
      </c>
      <c r="CJ12" s="300">
        <v>3</v>
      </c>
      <c r="CK12" s="300">
        <v>23</v>
      </c>
      <c r="CL12" s="300">
        <v>8</v>
      </c>
      <c r="CM12" s="300">
        <v>15</v>
      </c>
      <c r="CN12" s="300">
        <v>12</v>
      </c>
      <c r="CO12" s="300">
        <v>22</v>
      </c>
      <c r="CP12" s="300">
        <v>7</v>
      </c>
      <c r="CQ12" s="300">
        <v>7</v>
      </c>
      <c r="CR12" s="300">
        <v>19</v>
      </c>
      <c r="CS12" s="310">
        <f t="shared" si="19"/>
        <v>99</v>
      </c>
      <c r="CT12" s="310">
        <f t="shared" si="20"/>
        <v>49</v>
      </c>
      <c r="CU12" s="310">
        <f t="shared" si="6"/>
        <v>148</v>
      </c>
    </row>
    <row r="13" spans="1:99" s="26" customFormat="1" ht="22.5" customHeight="1" thickBot="1" x14ac:dyDescent="0.25">
      <c r="A13" s="364" t="s">
        <v>111</v>
      </c>
      <c r="B13" s="275">
        <v>1</v>
      </c>
      <c r="C13" s="275">
        <v>0</v>
      </c>
      <c r="D13" s="275">
        <v>3</v>
      </c>
      <c r="E13" s="275">
        <v>0</v>
      </c>
      <c r="F13" s="275">
        <v>3</v>
      </c>
      <c r="G13" s="275">
        <v>3</v>
      </c>
      <c r="H13" s="275">
        <v>2</v>
      </c>
      <c r="I13" s="275">
        <v>2</v>
      </c>
      <c r="J13" s="275">
        <v>6</v>
      </c>
      <c r="K13" s="275">
        <v>8</v>
      </c>
      <c r="L13" s="276">
        <f t="shared" si="7"/>
        <v>15</v>
      </c>
      <c r="M13" s="276">
        <f t="shared" si="8"/>
        <v>13</v>
      </c>
      <c r="N13" s="276">
        <f t="shared" si="0"/>
        <v>28</v>
      </c>
      <c r="O13" s="420" t="s">
        <v>112</v>
      </c>
      <c r="P13" s="364" t="s">
        <v>111</v>
      </c>
      <c r="Q13" s="275"/>
      <c r="R13" s="275"/>
      <c r="S13" s="275">
        <v>1</v>
      </c>
      <c r="T13" s="275"/>
      <c r="U13" s="275"/>
      <c r="V13" s="275">
        <v>1</v>
      </c>
      <c r="W13" s="275"/>
      <c r="X13" s="275"/>
      <c r="Y13" s="275"/>
      <c r="Z13" s="275"/>
      <c r="AA13" s="276">
        <f t="shared" si="9"/>
        <v>1</v>
      </c>
      <c r="AB13" s="276">
        <f t="shared" si="10"/>
        <v>1</v>
      </c>
      <c r="AC13" s="276">
        <f t="shared" si="1"/>
        <v>2</v>
      </c>
      <c r="AD13" s="364" t="s">
        <v>111</v>
      </c>
      <c r="AE13" s="275"/>
      <c r="AF13" s="275"/>
      <c r="AG13" s="275"/>
      <c r="AH13" s="275"/>
      <c r="AI13" s="275"/>
      <c r="AJ13" s="275"/>
      <c r="AK13" s="275"/>
      <c r="AL13" s="275"/>
      <c r="AM13" s="275"/>
      <c r="AN13" s="275"/>
      <c r="AO13" s="276">
        <f t="shared" si="11"/>
        <v>0</v>
      </c>
      <c r="AP13" s="276">
        <f t="shared" si="12"/>
        <v>0</v>
      </c>
      <c r="AQ13" s="276">
        <f t="shared" si="2"/>
        <v>0</v>
      </c>
      <c r="AR13" s="364" t="s">
        <v>111</v>
      </c>
      <c r="AS13" s="275"/>
      <c r="AT13" s="275"/>
      <c r="AU13" s="275"/>
      <c r="AV13" s="275"/>
      <c r="AW13" s="275"/>
      <c r="AX13" s="275"/>
      <c r="AY13" s="275"/>
      <c r="AZ13" s="275"/>
      <c r="BA13" s="275"/>
      <c r="BB13" s="275"/>
      <c r="BC13" s="276">
        <f t="shared" si="13"/>
        <v>0</v>
      </c>
      <c r="BD13" s="276">
        <f t="shared" si="14"/>
        <v>0</v>
      </c>
      <c r="BE13" s="276">
        <f t="shared" si="3"/>
        <v>0</v>
      </c>
      <c r="BF13" s="364" t="s">
        <v>111</v>
      </c>
      <c r="BG13" s="275"/>
      <c r="BH13" s="275"/>
      <c r="BI13" s="275"/>
      <c r="BJ13" s="275"/>
      <c r="BK13" s="275"/>
      <c r="BL13" s="275"/>
      <c r="BM13" s="275"/>
      <c r="BN13" s="275"/>
      <c r="BO13" s="275"/>
      <c r="BP13" s="275"/>
      <c r="BQ13" s="276">
        <f t="shared" si="15"/>
        <v>0</v>
      </c>
      <c r="BR13" s="276">
        <f t="shared" si="16"/>
        <v>0</v>
      </c>
      <c r="BS13" s="276">
        <f t="shared" si="4"/>
        <v>0</v>
      </c>
      <c r="BT13" s="364" t="s">
        <v>111</v>
      </c>
      <c r="BU13" s="275"/>
      <c r="BV13" s="275"/>
      <c r="BW13" s="275"/>
      <c r="BX13" s="275"/>
      <c r="BY13" s="275"/>
      <c r="BZ13" s="275"/>
      <c r="CA13" s="275"/>
      <c r="CB13" s="275"/>
      <c r="CC13" s="275"/>
      <c r="CD13" s="275"/>
      <c r="CE13" s="276">
        <f t="shared" si="17"/>
        <v>0</v>
      </c>
      <c r="CF13" s="276">
        <f t="shared" si="18"/>
        <v>0</v>
      </c>
      <c r="CG13" s="276">
        <f t="shared" si="5"/>
        <v>0</v>
      </c>
      <c r="CH13" s="364" t="s">
        <v>111</v>
      </c>
      <c r="CI13" s="300">
        <v>1</v>
      </c>
      <c r="CJ13" s="300">
        <v>0</v>
      </c>
      <c r="CK13" s="300">
        <v>3</v>
      </c>
      <c r="CL13" s="300">
        <v>0</v>
      </c>
      <c r="CM13" s="300">
        <v>3</v>
      </c>
      <c r="CN13" s="300">
        <v>3</v>
      </c>
      <c r="CO13" s="300">
        <v>2</v>
      </c>
      <c r="CP13" s="300">
        <v>2</v>
      </c>
      <c r="CQ13" s="300">
        <v>6</v>
      </c>
      <c r="CR13" s="300">
        <v>8</v>
      </c>
      <c r="CS13" s="276">
        <f t="shared" si="19"/>
        <v>15</v>
      </c>
      <c r="CT13" s="276">
        <f t="shared" si="20"/>
        <v>13</v>
      </c>
      <c r="CU13" s="276">
        <f t="shared" si="6"/>
        <v>28</v>
      </c>
    </row>
    <row r="14" spans="1:99" s="26" customFormat="1" ht="22.5" customHeight="1" thickBot="1" x14ac:dyDescent="0.25">
      <c r="A14" s="359" t="s">
        <v>100</v>
      </c>
      <c r="B14" s="277">
        <v>1</v>
      </c>
      <c r="C14" s="277">
        <v>0</v>
      </c>
      <c r="D14" s="277">
        <v>4</v>
      </c>
      <c r="E14" s="277">
        <v>0</v>
      </c>
      <c r="F14" s="277">
        <v>5</v>
      </c>
      <c r="G14" s="277">
        <v>3</v>
      </c>
      <c r="H14" s="277">
        <v>5</v>
      </c>
      <c r="I14" s="277">
        <v>7</v>
      </c>
      <c r="J14" s="277">
        <v>4</v>
      </c>
      <c r="K14" s="277">
        <v>2</v>
      </c>
      <c r="L14" s="310">
        <f t="shared" si="7"/>
        <v>19</v>
      </c>
      <c r="M14" s="310">
        <f t="shared" si="8"/>
        <v>12</v>
      </c>
      <c r="N14" s="310">
        <f t="shared" si="0"/>
        <v>31</v>
      </c>
      <c r="O14" s="409" t="s">
        <v>101</v>
      </c>
      <c r="P14" s="359" t="s">
        <v>100</v>
      </c>
      <c r="Q14" s="277"/>
      <c r="R14" s="277"/>
      <c r="S14" s="277"/>
      <c r="T14" s="277"/>
      <c r="U14" s="277">
        <v>1</v>
      </c>
      <c r="V14" s="277">
        <v>1</v>
      </c>
      <c r="W14" s="277">
        <v>2</v>
      </c>
      <c r="X14" s="277">
        <v>1</v>
      </c>
      <c r="Y14" s="277"/>
      <c r="Z14" s="277"/>
      <c r="AA14" s="310">
        <f t="shared" si="9"/>
        <v>3</v>
      </c>
      <c r="AB14" s="310">
        <f t="shared" si="10"/>
        <v>2</v>
      </c>
      <c r="AC14" s="310">
        <f t="shared" si="1"/>
        <v>5</v>
      </c>
      <c r="AD14" s="359" t="s">
        <v>100</v>
      </c>
      <c r="AE14" s="277"/>
      <c r="AF14" s="277"/>
      <c r="AG14" s="277"/>
      <c r="AH14" s="277"/>
      <c r="AI14" s="277"/>
      <c r="AJ14" s="277"/>
      <c r="AK14" s="277"/>
      <c r="AL14" s="277"/>
      <c r="AM14" s="277"/>
      <c r="AN14" s="277"/>
      <c r="AO14" s="310">
        <f t="shared" si="11"/>
        <v>0</v>
      </c>
      <c r="AP14" s="310">
        <f t="shared" si="12"/>
        <v>0</v>
      </c>
      <c r="AQ14" s="310">
        <f t="shared" si="2"/>
        <v>0</v>
      </c>
      <c r="AR14" s="359" t="s">
        <v>100</v>
      </c>
      <c r="AS14" s="277"/>
      <c r="AT14" s="277"/>
      <c r="AU14" s="277"/>
      <c r="AV14" s="277"/>
      <c r="AW14" s="277"/>
      <c r="AX14" s="277"/>
      <c r="AY14" s="277"/>
      <c r="AZ14" s="277"/>
      <c r="BA14" s="277"/>
      <c r="BB14" s="277"/>
      <c r="BC14" s="310">
        <f t="shared" si="13"/>
        <v>0</v>
      </c>
      <c r="BD14" s="310">
        <f t="shared" si="14"/>
        <v>0</v>
      </c>
      <c r="BE14" s="310">
        <f t="shared" si="3"/>
        <v>0</v>
      </c>
      <c r="BF14" s="359" t="s">
        <v>100</v>
      </c>
      <c r="BG14" s="277"/>
      <c r="BH14" s="277"/>
      <c r="BI14" s="277"/>
      <c r="BJ14" s="277"/>
      <c r="BK14" s="277"/>
      <c r="BL14" s="277"/>
      <c r="BM14" s="277"/>
      <c r="BN14" s="277"/>
      <c r="BO14" s="277"/>
      <c r="BP14" s="277"/>
      <c r="BQ14" s="310">
        <f t="shared" si="15"/>
        <v>0</v>
      </c>
      <c r="BR14" s="310">
        <f t="shared" si="16"/>
        <v>0</v>
      </c>
      <c r="BS14" s="310">
        <f t="shared" si="4"/>
        <v>0</v>
      </c>
      <c r="BT14" s="359" t="s">
        <v>100</v>
      </c>
      <c r="BU14" s="277"/>
      <c r="BV14" s="277"/>
      <c r="BW14" s="277"/>
      <c r="BX14" s="277"/>
      <c r="BY14" s="277"/>
      <c r="BZ14" s="277"/>
      <c r="CA14" s="277"/>
      <c r="CB14" s="277">
        <v>5</v>
      </c>
      <c r="CC14" s="277"/>
      <c r="CD14" s="277"/>
      <c r="CE14" s="310">
        <f t="shared" si="17"/>
        <v>0</v>
      </c>
      <c r="CF14" s="310">
        <f t="shared" si="18"/>
        <v>5</v>
      </c>
      <c r="CG14" s="310">
        <f t="shared" si="5"/>
        <v>5</v>
      </c>
      <c r="CH14" s="359" t="s">
        <v>100</v>
      </c>
      <c r="CI14" s="300">
        <v>1</v>
      </c>
      <c r="CJ14" s="300">
        <v>0</v>
      </c>
      <c r="CK14" s="300">
        <v>4</v>
      </c>
      <c r="CL14" s="300">
        <v>0</v>
      </c>
      <c r="CM14" s="300">
        <v>5</v>
      </c>
      <c r="CN14" s="300">
        <v>3</v>
      </c>
      <c r="CO14" s="300">
        <v>5</v>
      </c>
      <c r="CP14" s="300">
        <v>7</v>
      </c>
      <c r="CQ14" s="300">
        <v>4</v>
      </c>
      <c r="CR14" s="300">
        <v>2</v>
      </c>
      <c r="CS14" s="310">
        <f t="shared" si="19"/>
        <v>19</v>
      </c>
      <c r="CT14" s="310">
        <f t="shared" si="20"/>
        <v>12</v>
      </c>
      <c r="CU14" s="310">
        <f t="shared" si="6"/>
        <v>31</v>
      </c>
    </row>
    <row r="15" spans="1:99" s="26" customFormat="1" ht="22.5" customHeight="1" thickBot="1" x14ac:dyDescent="0.25">
      <c r="A15" s="364" t="s">
        <v>96</v>
      </c>
      <c r="B15" s="275">
        <v>25</v>
      </c>
      <c r="C15" s="275">
        <v>1</v>
      </c>
      <c r="D15" s="275">
        <v>32</v>
      </c>
      <c r="E15" s="275">
        <v>3</v>
      </c>
      <c r="F15" s="275">
        <v>26</v>
      </c>
      <c r="G15" s="275">
        <v>3</v>
      </c>
      <c r="H15" s="275">
        <v>18</v>
      </c>
      <c r="I15" s="275">
        <v>11</v>
      </c>
      <c r="J15" s="275">
        <v>11</v>
      </c>
      <c r="K15" s="275">
        <v>8</v>
      </c>
      <c r="L15" s="276">
        <f t="shared" si="7"/>
        <v>112</v>
      </c>
      <c r="M15" s="276">
        <f t="shared" si="8"/>
        <v>26</v>
      </c>
      <c r="N15" s="276">
        <f t="shared" si="0"/>
        <v>138</v>
      </c>
      <c r="O15" s="420" t="s">
        <v>97</v>
      </c>
      <c r="P15" s="364" t="s">
        <v>96</v>
      </c>
      <c r="Q15" s="275"/>
      <c r="R15" s="275"/>
      <c r="S15" s="275">
        <v>1</v>
      </c>
      <c r="T15" s="275"/>
      <c r="U15" s="275">
        <v>4</v>
      </c>
      <c r="V15" s="275">
        <v>2</v>
      </c>
      <c r="W15" s="275">
        <v>1</v>
      </c>
      <c r="X15" s="275"/>
      <c r="Y15" s="275"/>
      <c r="Z15" s="275"/>
      <c r="AA15" s="276">
        <f t="shared" si="9"/>
        <v>6</v>
      </c>
      <c r="AB15" s="276">
        <f t="shared" si="10"/>
        <v>2</v>
      </c>
      <c r="AC15" s="276">
        <f t="shared" si="1"/>
        <v>8</v>
      </c>
      <c r="AD15" s="364" t="s">
        <v>96</v>
      </c>
      <c r="AE15" s="275"/>
      <c r="AF15" s="275"/>
      <c r="AG15" s="275"/>
      <c r="AH15" s="275"/>
      <c r="AI15" s="275"/>
      <c r="AJ15" s="275"/>
      <c r="AK15" s="275"/>
      <c r="AL15" s="275"/>
      <c r="AM15" s="275"/>
      <c r="AN15" s="275"/>
      <c r="AO15" s="276">
        <f t="shared" si="11"/>
        <v>0</v>
      </c>
      <c r="AP15" s="276">
        <f t="shared" si="12"/>
        <v>0</v>
      </c>
      <c r="AQ15" s="276">
        <f t="shared" si="2"/>
        <v>0</v>
      </c>
      <c r="AR15" s="364" t="s">
        <v>96</v>
      </c>
      <c r="AS15" s="275"/>
      <c r="AT15" s="275"/>
      <c r="AU15" s="275"/>
      <c r="AV15" s="275"/>
      <c r="AW15" s="275"/>
      <c r="AX15" s="275"/>
      <c r="AY15" s="275"/>
      <c r="AZ15" s="275"/>
      <c r="BA15" s="275"/>
      <c r="BB15" s="275"/>
      <c r="BC15" s="276">
        <f t="shared" si="13"/>
        <v>0</v>
      </c>
      <c r="BD15" s="276">
        <f t="shared" si="14"/>
        <v>0</v>
      </c>
      <c r="BE15" s="276">
        <f t="shared" si="3"/>
        <v>0</v>
      </c>
      <c r="BF15" s="364" t="s">
        <v>96</v>
      </c>
      <c r="BG15" s="275"/>
      <c r="BH15" s="275"/>
      <c r="BI15" s="275"/>
      <c r="BJ15" s="275"/>
      <c r="BK15" s="275"/>
      <c r="BL15" s="275"/>
      <c r="BM15" s="275"/>
      <c r="BN15" s="275"/>
      <c r="BO15" s="275"/>
      <c r="BP15" s="275"/>
      <c r="BQ15" s="276">
        <f t="shared" si="15"/>
        <v>0</v>
      </c>
      <c r="BR15" s="276">
        <f t="shared" si="16"/>
        <v>0</v>
      </c>
      <c r="BS15" s="276">
        <f t="shared" si="4"/>
        <v>0</v>
      </c>
      <c r="BT15" s="364" t="s">
        <v>96</v>
      </c>
      <c r="BU15" s="275"/>
      <c r="BV15" s="275"/>
      <c r="BW15" s="275"/>
      <c r="BX15" s="275"/>
      <c r="BY15" s="275"/>
      <c r="BZ15" s="275"/>
      <c r="CA15" s="275">
        <v>1</v>
      </c>
      <c r="CB15" s="275">
        <v>4</v>
      </c>
      <c r="CC15" s="275"/>
      <c r="CD15" s="275"/>
      <c r="CE15" s="276">
        <f t="shared" si="17"/>
        <v>1</v>
      </c>
      <c r="CF15" s="276">
        <f t="shared" si="18"/>
        <v>4</v>
      </c>
      <c r="CG15" s="276">
        <f t="shared" si="5"/>
        <v>5</v>
      </c>
      <c r="CH15" s="364" t="s">
        <v>96</v>
      </c>
      <c r="CI15" s="300">
        <v>25</v>
      </c>
      <c r="CJ15" s="300">
        <v>1</v>
      </c>
      <c r="CK15" s="300">
        <v>32</v>
      </c>
      <c r="CL15" s="300">
        <v>3</v>
      </c>
      <c r="CM15" s="300">
        <v>26</v>
      </c>
      <c r="CN15" s="300">
        <v>3</v>
      </c>
      <c r="CO15" s="300">
        <v>18</v>
      </c>
      <c r="CP15" s="300">
        <v>11</v>
      </c>
      <c r="CQ15" s="300">
        <v>11</v>
      </c>
      <c r="CR15" s="300">
        <v>8</v>
      </c>
      <c r="CS15" s="276">
        <f t="shared" si="19"/>
        <v>112</v>
      </c>
      <c r="CT15" s="276">
        <f t="shared" si="20"/>
        <v>26</v>
      </c>
      <c r="CU15" s="276">
        <f t="shared" si="6"/>
        <v>138</v>
      </c>
    </row>
    <row r="16" spans="1:99" s="26" customFormat="1" ht="22.5" customHeight="1" thickBot="1" x14ac:dyDescent="0.25">
      <c r="A16" s="359" t="s">
        <v>113</v>
      </c>
      <c r="B16" s="277">
        <v>2</v>
      </c>
      <c r="C16" s="277">
        <v>0</v>
      </c>
      <c r="D16" s="277">
        <v>6</v>
      </c>
      <c r="E16" s="277">
        <v>2</v>
      </c>
      <c r="F16" s="277">
        <v>5</v>
      </c>
      <c r="G16" s="277">
        <v>1</v>
      </c>
      <c r="H16" s="277">
        <v>5</v>
      </c>
      <c r="I16" s="277">
        <v>4</v>
      </c>
      <c r="J16" s="277">
        <v>7</v>
      </c>
      <c r="K16" s="277">
        <v>5</v>
      </c>
      <c r="L16" s="310">
        <f t="shared" si="7"/>
        <v>25</v>
      </c>
      <c r="M16" s="310">
        <f t="shared" si="8"/>
        <v>12</v>
      </c>
      <c r="N16" s="310">
        <f t="shared" si="0"/>
        <v>37</v>
      </c>
      <c r="O16" s="409" t="s">
        <v>114</v>
      </c>
      <c r="P16" s="359" t="s">
        <v>113</v>
      </c>
      <c r="Q16" s="277"/>
      <c r="R16" s="277"/>
      <c r="S16" s="277"/>
      <c r="T16" s="277"/>
      <c r="U16" s="277">
        <v>3</v>
      </c>
      <c r="V16" s="277">
        <v>1</v>
      </c>
      <c r="W16" s="277"/>
      <c r="X16" s="277">
        <v>1</v>
      </c>
      <c r="Y16" s="277"/>
      <c r="Z16" s="277">
        <v>1</v>
      </c>
      <c r="AA16" s="310">
        <f t="shared" si="9"/>
        <v>3</v>
      </c>
      <c r="AB16" s="310">
        <f t="shared" si="10"/>
        <v>3</v>
      </c>
      <c r="AC16" s="310">
        <f t="shared" si="1"/>
        <v>6</v>
      </c>
      <c r="AD16" s="359" t="s">
        <v>113</v>
      </c>
      <c r="AE16" s="277"/>
      <c r="AF16" s="277"/>
      <c r="AG16" s="277"/>
      <c r="AH16" s="277"/>
      <c r="AI16" s="277"/>
      <c r="AJ16" s="277"/>
      <c r="AK16" s="277"/>
      <c r="AL16" s="277"/>
      <c r="AM16" s="277"/>
      <c r="AN16" s="277"/>
      <c r="AO16" s="310">
        <f t="shared" si="11"/>
        <v>0</v>
      </c>
      <c r="AP16" s="310">
        <f t="shared" si="12"/>
        <v>0</v>
      </c>
      <c r="AQ16" s="310">
        <f t="shared" si="2"/>
        <v>0</v>
      </c>
      <c r="AR16" s="359" t="s">
        <v>113</v>
      </c>
      <c r="AS16" s="277"/>
      <c r="AT16" s="277"/>
      <c r="AU16" s="277"/>
      <c r="AV16" s="277"/>
      <c r="AW16" s="277"/>
      <c r="AX16" s="277"/>
      <c r="AY16" s="277"/>
      <c r="AZ16" s="277"/>
      <c r="BA16" s="277"/>
      <c r="BB16" s="277"/>
      <c r="BC16" s="310">
        <f t="shared" si="13"/>
        <v>0</v>
      </c>
      <c r="BD16" s="310">
        <f t="shared" si="14"/>
        <v>0</v>
      </c>
      <c r="BE16" s="310">
        <f t="shared" si="3"/>
        <v>0</v>
      </c>
      <c r="BF16" s="359" t="s">
        <v>113</v>
      </c>
      <c r="BG16" s="277"/>
      <c r="BH16" s="277"/>
      <c r="BI16" s="277"/>
      <c r="BJ16" s="277"/>
      <c r="BK16" s="277"/>
      <c r="BL16" s="277"/>
      <c r="BM16" s="277"/>
      <c r="BN16" s="277"/>
      <c r="BO16" s="277"/>
      <c r="BP16" s="277"/>
      <c r="BQ16" s="310">
        <f t="shared" si="15"/>
        <v>0</v>
      </c>
      <c r="BR16" s="310">
        <f t="shared" si="16"/>
        <v>0</v>
      </c>
      <c r="BS16" s="310">
        <f t="shared" si="4"/>
        <v>0</v>
      </c>
      <c r="BT16" s="359" t="s">
        <v>113</v>
      </c>
      <c r="BU16" s="277"/>
      <c r="BV16" s="277"/>
      <c r="BW16" s="277"/>
      <c r="BX16" s="277"/>
      <c r="BY16" s="277"/>
      <c r="BZ16" s="277"/>
      <c r="CA16" s="277"/>
      <c r="CB16" s="277"/>
      <c r="CC16" s="277"/>
      <c r="CD16" s="277"/>
      <c r="CE16" s="310">
        <f t="shared" si="17"/>
        <v>0</v>
      </c>
      <c r="CF16" s="310">
        <f t="shared" si="18"/>
        <v>0</v>
      </c>
      <c r="CG16" s="310">
        <f t="shared" si="5"/>
        <v>0</v>
      </c>
      <c r="CH16" s="359" t="s">
        <v>113</v>
      </c>
      <c r="CI16" s="300">
        <v>2</v>
      </c>
      <c r="CJ16" s="300">
        <v>0</v>
      </c>
      <c r="CK16" s="300">
        <v>6</v>
      </c>
      <c r="CL16" s="300">
        <v>2</v>
      </c>
      <c r="CM16" s="300">
        <v>5</v>
      </c>
      <c r="CN16" s="300">
        <v>1</v>
      </c>
      <c r="CO16" s="300">
        <v>5</v>
      </c>
      <c r="CP16" s="300">
        <v>4</v>
      </c>
      <c r="CQ16" s="300">
        <v>7</v>
      </c>
      <c r="CR16" s="300">
        <v>5</v>
      </c>
      <c r="CS16" s="310">
        <f t="shared" si="19"/>
        <v>25</v>
      </c>
      <c r="CT16" s="310">
        <f t="shared" si="20"/>
        <v>12</v>
      </c>
      <c r="CU16" s="310">
        <f t="shared" si="6"/>
        <v>37</v>
      </c>
    </row>
    <row r="17" spans="1:99" s="26" customFormat="1" ht="22.5" customHeight="1" thickBot="1" x14ac:dyDescent="0.25">
      <c r="A17" s="364" t="s">
        <v>115</v>
      </c>
      <c r="B17" s="275">
        <v>18</v>
      </c>
      <c r="C17" s="275">
        <v>4</v>
      </c>
      <c r="D17" s="275">
        <v>12</v>
      </c>
      <c r="E17" s="275">
        <v>1</v>
      </c>
      <c r="F17" s="275">
        <v>16</v>
      </c>
      <c r="G17" s="275">
        <v>5</v>
      </c>
      <c r="H17" s="275">
        <v>32</v>
      </c>
      <c r="I17" s="275">
        <v>18</v>
      </c>
      <c r="J17" s="275">
        <v>4</v>
      </c>
      <c r="K17" s="275">
        <v>4</v>
      </c>
      <c r="L17" s="276">
        <f t="shared" si="7"/>
        <v>82</v>
      </c>
      <c r="M17" s="276">
        <f t="shared" si="8"/>
        <v>32</v>
      </c>
      <c r="N17" s="276">
        <f t="shared" si="0"/>
        <v>114</v>
      </c>
      <c r="O17" s="420" t="s">
        <v>116</v>
      </c>
      <c r="P17" s="364" t="s">
        <v>115</v>
      </c>
      <c r="Q17" s="275"/>
      <c r="R17" s="275"/>
      <c r="S17" s="275"/>
      <c r="T17" s="275"/>
      <c r="U17" s="275">
        <v>3</v>
      </c>
      <c r="V17" s="275"/>
      <c r="W17" s="275">
        <v>3</v>
      </c>
      <c r="X17" s="275">
        <v>1</v>
      </c>
      <c r="Y17" s="275"/>
      <c r="Z17" s="275"/>
      <c r="AA17" s="276">
        <f t="shared" si="9"/>
        <v>6</v>
      </c>
      <c r="AB17" s="276">
        <f t="shared" si="10"/>
        <v>1</v>
      </c>
      <c r="AC17" s="276">
        <f t="shared" si="1"/>
        <v>7</v>
      </c>
      <c r="AD17" s="364" t="s">
        <v>115</v>
      </c>
      <c r="AE17" s="275"/>
      <c r="AF17" s="275"/>
      <c r="AG17" s="275"/>
      <c r="AH17" s="275"/>
      <c r="AI17" s="275"/>
      <c r="AJ17" s="275"/>
      <c r="AK17" s="275">
        <v>1</v>
      </c>
      <c r="AL17" s="275">
        <v>2</v>
      </c>
      <c r="AM17" s="275"/>
      <c r="AN17" s="275"/>
      <c r="AO17" s="276">
        <f t="shared" si="11"/>
        <v>1</v>
      </c>
      <c r="AP17" s="276">
        <f t="shared" si="12"/>
        <v>2</v>
      </c>
      <c r="AQ17" s="276">
        <f t="shared" si="2"/>
        <v>3</v>
      </c>
      <c r="AR17" s="364" t="s">
        <v>115</v>
      </c>
      <c r="AS17" s="275">
        <v>1</v>
      </c>
      <c r="AT17" s="275"/>
      <c r="AU17" s="275"/>
      <c r="AV17" s="275"/>
      <c r="AW17" s="275"/>
      <c r="AX17" s="275"/>
      <c r="AY17" s="275">
        <v>8</v>
      </c>
      <c r="AZ17" s="275"/>
      <c r="BA17" s="275">
        <v>1</v>
      </c>
      <c r="BB17" s="275"/>
      <c r="BC17" s="276">
        <f t="shared" si="13"/>
        <v>10</v>
      </c>
      <c r="BD17" s="276">
        <f t="shared" si="14"/>
        <v>0</v>
      </c>
      <c r="BE17" s="276">
        <f t="shared" si="3"/>
        <v>10</v>
      </c>
      <c r="BF17" s="364" t="s">
        <v>115</v>
      </c>
      <c r="BG17" s="275">
        <v>5</v>
      </c>
      <c r="BH17" s="275"/>
      <c r="BI17" s="275"/>
      <c r="BJ17" s="275"/>
      <c r="BK17" s="275"/>
      <c r="BL17" s="275"/>
      <c r="BM17" s="275">
        <v>3</v>
      </c>
      <c r="BN17" s="275">
        <v>1</v>
      </c>
      <c r="BO17" s="275"/>
      <c r="BP17" s="275"/>
      <c r="BQ17" s="276">
        <f t="shared" si="15"/>
        <v>8</v>
      </c>
      <c r="BR17" s="276">
        <f t="shared" si="16"/>
        <v>1</v>
      </c>
      <c r="BS17" s="276">
        <f t="shared" si="4"/>
        <v>9</v>
      </c>
      <c r="BT17" s="364" t="s">
        <v>115</v>
      </c>
      <c r="BU17" s="275"/>
      <c r="BV17" s="275"/>
      <c r="BW17" s="275"/>
      <c r="BX17" s="275"/>
      <c r="BY17" s="275">
        <v>1</v>
      </c>
      <c r="BZ17" s="275"/>
      <c r="CA17" s="275">
        <v>3</v>
      </c>
      <c r="CB17" s="275">
        <v>5</v>
      </c>
      <c r="CC17" s="275">
        <v>1</v>
      </c>
      <c r="CD17" s="275"/>
      <c r="CE17" s="276">
        <f t="shared" si="17"/>
        <v>5</v>
      </c>
      <c r="CF17" s="276">
        <f t="shared" si="18"/>
        <v>5</v>
      </c>
      <c r="CG17" s="276">
        <f t="shared" si="5"/>
        <v>10</v>
      </c>
      <c r="CH17" s="364" t="s">
        <v>115</v>
      </c>
      <c r="CI17" s="300">
        <v>18</v>
      </c>
      <c r="CJ17" s="300">
        <v>4</v>
      </c>
      <c r="CK17" s="300">
        <v>12</v>
      </c>
      <c r="CL17" s="300">
        <v>1</v>
      </c>
      <c r="CM17" s="300">
        <v>16</v>
      </c>
      <c r="CN17" s="300">
        <v>5</v>
      </c>
      <c r="CO17" s="300">
        <v>32</v>
      </c>
      <c r="CP17" s="300">
        <v>18</v>
      </c>
      <c r="CQ17" s="300">
        <v>4</v>
      </c>
      <c r="CR17" s="300">
        <v>4</v>
      </c>
      <c r="CS17" s="276">
        <f t="shared" si="19"/>
        <v>82</v>
      </c>
      <c r="CT17" s="276">
        <f t="shared" si="20"/>
        <v>32</v>
      </c>
      <c r="CU17" s="276">
        <f t="shared" si="6"/>
        <v>114</v>
      </c>
    </row>
    <row r="18" spans="1:99" s="26" customFormat="1" ht="22.5" customHeight="1" thickBot="1" x14ac:dyDescent="0.25">
      <c r="A18" s="359" t="s">
        <v>117</v>
      </c>
      <c r="B18" s="277">
        <v>17</v>
      </c>
      <c r="C18" s="277">
        <v>2</v>
      </c>
      <c r="D18" s="277">
        <v>8</v>
      </c>
      <c r="E18" s="277">
        <v>7</v>
      </c>
      <c r="F18" s="277">
        <v>17</v>
      </c>
      <c r="G18" s="277">
        <v>5</v>
      </c>
      <c r="H18" s="277">
        <v>34</v>
      </c>
      <c r="I18" s="277">
        <v>35</v>
      </c>
      <c r="J18" s="277">
        <v>5</v>
      </c>
      <c r="K18" s="277">
        <v>6</v>
      </c>
      <c r="L18" s="310">
        <f t="shared" si="7"/>
        <v>81</v>
      </c>
      <c r="M18" s="310">
        <f t="shared" si="8"/>
        <v>55</v>
      </c>
      <c r="N18" s="310">
        <f t="shared" si="0"/>
        <v>136</v>
      </c>
      <c r="O18" s="409" t="s">
        <v>118</v>
      </c>
      <c r="P18" s="359" t="s">
        <v>117</v>
      </c>
      <c r="Q18" s="277"/>
      <c r="R18" s="277"/>
      <c r="S18" s="277"/>
      <c r="T18" s="277"/>
      <c r="U18" s="277">
        <v>7</v>
      </c>
      <c r="V18" s="277"/>
      <c r="W18" s="277">
        <v>8</v>
      </c>
      <c r="X18" s="277">
        <v>7</v>
      </c>
      <c r="Y18" s="277"/>
      <c r="Z18" s="277"/>
      <c r="AA18" s="310">
        <f t="shared" si="9"/>
        <v>15</v>
      </c>
      <c r="AB18" s="310">
        <f t="shared" si="10"/>
        <v>7</v>
      </c>
      <c r="AC18" s="310">
        <f t="shared" si="1"/>
        <v>22</v>
      </c>
      <c r="AD18" s="359" t="s">
        <v>117</v>
      </c>
      <c r="AE18" s="277"/>
      <c r="AF18" s="277"/>
      <c r="AG18" s="277"/>
      <c r="AH18" s="277"/>
      <c r="AI18" s="277"/>
      <c r="AJ18" s="277"/>
      <c r="AK18" s="277">
        <v>1</v>
      </c>
      <c r="AL18" s="277"/>
      <c r="AM18" s="277"/>
      <c r="AN18" s="277"/>
      <c r="AO18" s="310">
        <f t="shared" si="11"/>
        <v>1</v>
      </c>
      <c r="AP18" s="310">
        <f t="shared" si="12"/>
        <v>0</v>
      </c>
      <c r="AQ18" s="310">
        <f t="shared" si="2"/>
        <v>1</v>
      </c>
      <c r="AR18" s="359" t="s">
        <v>117</v>
      </c>
      <c r="AS18" s="277"/>
      <c r="AT18" s="277"/>
      <c r="AU18" s="277"/>
      <c r="AV18" s="277"/>
      <c r="AW18" s="277"/>
      <c r="AX18" s="277"/>
      <c r="AY18" s="277"/>
      <c r="AZ18" s="277"/>
      <c r="BA18" s="277"/>
      <c r="BB18" s="277"/>
      <c r="BC18" s="310">
        <f t="shared" si="13"/>
        <v>0</v>
      </c>
      <c r="BD18" s="310">
        <f t="shared" si="14"/>
        <v>0</v>
      </c>
      <c r="BE18" s="310">
        <f t="shared" si="3"/>
        <v>0</v>
      </c>
      <c r="BF18" s="359" t="s">
        <v>117</v>
      </c>
      <c r="BG18" s="277"/>
      <c r="BH18" s="277"/>
      <c r="BI18" s="277"/>
      <c r="BJ18" s="277"/>
      <c r="BK18" s="277"/>
      <c r="BL18" s="277"/>
      <c r="BM18" s="277">
        <v>1</v>
      </c>
      <c r="BN18" s="277"/>
      <c r="BO18" s="277"/>
      <c r="BP18" s="277"/>
      <c r="BQ18" s="310">
        <f t="shared" si="15"/>
        <v>1</v>
      </c>
      <c r="BR18" s="310">
        <f t="shared" si="16"/>
        <v>0</v>
      </c>
      <c r="BS18" s="310">
        <f t="shared" si="4"/>
        <v>1</v>
      </c>
      <c r="BT18" s="359" t="s">
        <v>117</v>
      </c>
      <c r="BU18" s="277"/>
      <c r="BV18" s="277"/>
      <c r="BW18" s="277"/>
      <c r="BX18" s="277"/>
      <c r="BY18" s="277"/>
      <c r="BZ18" s="277"/>
      <c r="CA18" s="277">
        <v>2</v>
      </c>
      <c r="CB18" s="277">
        <v>6</v>
      </c>
      <c r="CC18" s="277"/>
      <c r="CD18" s="277"/>
      <c r="CE18" s="310">
        <f t="shared" si="17"/>
        <v>2</v>
      </c>
      <c r="CF18" s="310">
        <f t="shared" si="18"/>
        <v>6</v>
      </c>
      <c r="CG18" s="310">
        <f t="shared" si="5"/>
        <v>8</v>
      </c>
      <c r="CH18" s="359" t="s">
        <v>117</v>
      </c>
      <c r="CI18" s="300">
        <v>17</v>
      </c>
      <c r="CJ18" s="300">
        <v>2</v>
      </c>
      <c r="CK18" s="300">
        <v>8</v>
      </c>
      <c r="CL18" s="300">
        <v>7</v>
      </c>
      <c r="CM18" s="300">
        <v>17</v>
      </c>
      <c r="CN18" s="300">
        <v>5</v>
      </c>
      <c r="CO18" s="300">
        <v>34</v>
      </c>
      <c r="CP18" s="300">
        <v>35</v>
      </c>
      <c r="CQ18" s="300">
        <v>5</v>
      </c>
      <c r="CR18" s="300">
        <v>6</v>
      </c>
      <c r="CS18" s="310">
        <f t="shared" si="19"/>
        <v>81</v>
      </c>
      <c r="CT18" s="310">
        <f t="shared" si="20"/>
        <v>55</v>
      </c>
      <c r="CU18" s="310">
        <f t="shared" si="6"/>
        <v>136</v>
      </c>
    </row>
    <row r="19" spans="1:99" s="26" customFormat="1" ht="22.5" customHeight="1" thickBot="1" x14ac:dyDescent="0.25">
      <c r="A19" s="364" t="s">
        <v>119</v>
      </c>
      <c r="B19" s="275">
        <v>16</v>
      </c>
      <c r="C19" s="275">
        <v>0</v>
      </c>
      <c r="D19" s="275">
        <v>22</v>
      </c>
      <c r="E19" s="275">
        <v>3</v>
      </c>
      <c r="F19" s="275">
        <v>25</v>
      </c>
      <c r="G19" s="275">
        <v>2</v>
      </c>
      <c r="H19" s="275">
        <v>140</v>
      </c>
      <c r="I19" s="275">
        <v>75</v>
      </c>
      <c r="J19" s="275">
        <v>3</v>
      </c>
      <c r="K19" s="275">
        <v>8</v>
      </c>
      <c r="L19" s="276">
        <f t="shared" si="7"/>
        <v>206</v>
      </c>
      <c r="M19" s="276">
        <f t="shared" si="8"/>
        <v>88</v>
      </c>
      <c r="N19" s="276">
        <f t="shared" si="0"/>
        <v>294</v>
      </c>
      <c r="O19" s="420" t="s">
        <v>98</v>
      </c>
      <c r="P19" s="364" t="s">
        <v>119</v>
      </c>
      <c r="Q19" s="275"/>
      <c r="R19" s="275"/>
      <c r="S19" s="275"/>
      <c r="T19" s="275"/>
      <c r="U19" s="275">
        <v>3</v>
      </c>
      <c r="V19" s="275">
        <v>1</v>
      </c>
      <c r="W19" s="275">
        <v>3</v>
      </c>
      <c r="X19" s="275">
        <v>1</v>
      </c>
      <c r="Y19" s="275"/>
      <c r="Z19" s="275"/>
      <c r="AA19" s="276">
        <f t="shared" si="9"/>
        <v>6</v>
      </c>
      <c r="AB19" s="276">
        <f t="shared" si="10"/>
        <v>2</v>
      </c>
      <c r="AC19" s="276">
        <f t="shared" si="1"/>
        <v>8</v>
      </c>
      <c r="AD19" s="364" t="s">
        <v>119</v>
      </c>
      <c r="AE19" s="275"/>
      <c r="AF19" s="275"/>
      <c r="AG19" s="275"/>
      <c r="AH19" s="275"/>
      <c r="AI19" s="275"/>
      <c r="AJ19" s="275"/>
      <c r="AK19" s="275"/>
      <c r="AL19" s="275"/>
      <c r="AM19" s="275"/>
      <c r="AN19" s="275"/>
      <c r="AO19" s="276">
        <f t="shared" si="11"/>
        <v>0</v>
      </c>
      <c r="AP19" s="276">
        <f t="shared" si="12"/>
        <v>0</v>
      </c>
      <c r="AQ19" s="276">
        <f t="shared" si="2"/>
        <v>0</v>
      </c>
      <c r="AR19" s="364" t="s">
        <v>119</v>
      </c>
      <c r="AS19" s="275"/>
      <c r="AT19" s="275"/>
      <c r="AU19" s="275"/>
      <c r="AV19" s="275"/>
      <c r="AW19" s="275"/>
      <c r="AX19" s="275"/>
      <c r="AY19" s="275"/>
      <c r="AZ19" s="275"/>
      <c r="BA19" s="275"/>
      <c r="BB19" s="275"/>
      <c r="BC19" s="276">
        <f t="shared" si="13"/>
        <v>0</v>
      </c>
      <c r="BD19" s="276">
        <f t="shared" si="14"/>
        <v>0</v>
      </c>
      <c r="BE19" s="276">
        <f t="shared" si="3"/>
        <v>0</v>
      </c>
      <c r="BF19" s="364" t="s">
        <v>119</v>
      </c>
      <c r="BG19" s="275"/>
      <c r="BH19" s="275"/>
      <c r="BI19" s="275"/>
      <c r="BJ19" s="275"/>
      <c r="BK19" s="275"/>
      <c r="BL19" s="275"/>
      <c r="BM19" s="275"/>
      <c r="BN19" s="275">
        <v>1</v>
      </c>
      <c r="BO19" s="275"/>
      <c r="BP19" s="275"/>
      <c r="BQ19" s="276">
        <f t="shared" si="15"/>
        <v>0</v>
      </c>
      <c r="BR19" s="276">
        <f t="shared" si="16"/>
        <v>1</v>
      </c>
      <c r="BS19" s="276">
        <f t="shared" si="4"/>
        <v>1</v>
      </c>
      <c r="BT19" s="364" t="s">
        <v>119</v>
      </c>
      <c r="BU19" s="275">
        <v>1</v>
      </c>
      <c r="BV19" s="275"/>
      <c r="BW19" s="275"/>
      <c r="BX19" s="275"/>
      <c r="BY19" s="275">
        <v>5</v>
      </c>
      <c r="BZ19" s="275"/>
      <c r="CA19" s="275">
        <v>118</v>
      </c>
      <c r="CB19" s="275">
        <v>65</v>
      </c>
      <c r="CC19" s="275">
        <v>1</v>
      </c>
      <c r="CD19" s="275">
        <v>1</v>
      </c>
      <c r="CE19" s="276">
        <f t="shared" si="17"/>
        <v>125</v>
      </c>
      <c r="CF19" s="276">
        <f t="shared" si="18"/>
        <v>66</v>
      </c>
      <c r="CG19" s="276">
        <f t="shared" si="5"/>
        <v>191</v>
      </c>
      <c r="CH19" s="364" t="s">
        <v>119</v>
      </c>
      <c r="CI19" s="300">
        <v>16</v>
      </c>
      <c r="CJ19" s="300">
        <v>0</v>
      </c>
      <c r="CK19" s="300">
        <v>22</v>
      </c>
      <c r="CL19" s="300">
        <v>3</v>
      </c>
      <c r="CM19" s="300">
        <v>25</v>
      </c>
      <c r="CN19" s="300">
        <v>2</v>
      </c>
      <c r="CO19" s="300">
        <v>140</v>
      </c>
      <c r="CP19" s="300">
        <v>75</v>
      </c>
      <c r="CQ19" s="300">
        <v>3</v>
      </c>
      <c r="CR19" s="300">
        <v>8</v>
      </c>
      <c r="CS19" s="276">
        <f t="shared" si="19"/>
        <v>206</v>
      </c>
      <c r="CT19" s="276">
        <f t="shared" si="20"/>
        <v>88</v>
      </c>
      <c r="CU19" s="276">
        <f t="shared" si="6"/>
        <v>294</v>
      </c>
    </row>
    <row r="20" spans="1:99" s="26" customFormat="1" ht="22.5" customHeight="1" thickBot="1" x14ac:dyDescent="0.25">
      <c r="A20" s="411" t="s">
        <v>102</v>
      </c>
      <c r="B20" s="339">
        <v>84</v>
      </c>
      <c r="C20" s="339">
        <v>10</v>
      </c>
      <c r="D20" s="339">
        <v>93</v>
      </c>
      <c r="E20" s="339">
        <v>10</v>
      </c>
      <c r="F20" s="339">
        <v>92</v>
      </c>
      <c r="G20" s="339">
        <v>22</v>
      </c>
      <c r="H20" s="339">
        <v>87</v>
      </c>
      <c r="I20" s="339">
        <v>76</v>
      </c>
      <c r="J20" s="339">
        <v>35</v>
      </c>
      <c r="K20" s="339">
        <v>46</v>
      </c>
      <c r="L20" s="333">
        <f t="shared" si="7"/>
        <v>391</v>
      </c>
      <c r="M20" s="333">
        <f t="shared" si="8"/>
        <v>164</v>
      </c>
      <c r="N20" s="333">
        <f t="shared" si="0"/>
        <v>555</v>
      </c>
      <c r="O20" s="412" t="s">
        <v>923</v>
      </c>
      <c r="P20" s="411" t="s">
        <v>102</v>
      </c>
      <c r="Q20" s="339"/>
      <c r="R20" s="339"/>
      <c r="S20" s="339">
        <v>1</v>
      </c>
      <c r="T20" s="339"/>
      <c r="U20" s="339">
        <v>22</v>
      </c>
      <c r="V20" s="339">
        <v>9</v>
      </c>
      <c r="W20" s="339">
        <v>5</v>
      </c>
      <c r="X20" s="339">
        <v>6</v>
      </c>
      <c r="Y20" s="339"/>
      <c r="Z20" s="339">
        <v>1</v>
      </c>
      <c r="AA20" s="333">
        <f t="shared" si="9"/>
        <v>28</v>
      </c>
      <c r="AB20" s="333">
        <f t="shared" si="10"/>
        <v>16</v>
      </c>
      <c r="AC20" s="333">
        <f t="shared" si="1"/>
        <v>44</v>
      </c>
      <c r="AD20" s="411" t="s">
        <v>102</v>
      </c>
      <c r="AE20" s="339">
        <v>5</v>
      </c>
      <c r="AF20" s="339">
        <v>4</v>
      </c>
      <c r="AG20" s="339"/>
      <c r="AH20" s="339"/>
      <c r="AI20" s="339"/>
      <c r="AJ20" s="339"/>
      <c r="AK20" s="339">
        <v>15</v>
      </c>
      <c r="AL20" s="339">
        <v>5</v>
      </c>
      <c r="AM20" s="339">
        <v>2</v>
      </c>
      <c r="AN20" s="339">
        <v>2</v>
      </c>
      <c r="AO20" s="333">
        <f t="shared" si="11"/>
        <v>22</v>
      </c>
      <c r="AP20" s="333">
        <f t="shared" si="12"/>
        <v>11</v>
      </c>
      <c r="AQ20" s="333">
        <f t="shared" si="2"/>
        <v>33</v>
      </c>
      <c r="AR20" s="411" t="s">
        <v>102</v>
      </c>
      <c r="AS20" s="339"/>
      <c r="AT20" s="339"/>
      <c r="AU20" s="339"/>
      <c r="AV20" s="339"/>
      <c r="AW20" s="339"/>
      <c r="AX20" s="339"/>
      <c r="AY20" s="339"/>
      <c r="AZ20" s="339">
        <v>1</v>
      </c>
      <c r="BA20" s="339"/>
      <c r="BB20" s="339"/>
      <c r="BC20" s="333">
        <f t="shared" si="13"/>
        <v>0</v>
      </c>
      <c r="BD20" s="333">
        <f t="shared" si="14"/>
        <v>1</v>
      </c>
      <c r="BE20" s="333">
        <f t="shared" si="3"/>
        <v>1</v>
      </c>
      <c r="BF20" s="411" t="s">
        <v>102</v>
      </c>
      <c r="BG20" s="339">
        <v>19</v>
      </c>
      <c r="BH20" s="339">
        <v>2</v>
      </c>
      <c r="BI20" s="339"/>
      <c r="BJ20" s="339"/>
      <c r="BK20" s="339">
        <v>1</v>
      </c>
      <c r="BL20" s="339">
        <v>1</v>
      </c>
      <c r="BM20" s="339">
        <v>6</v>
      </c>
      <c r="BN20" s="339">
        <v>8</v>
      </c>
      <c r="BO20" s="339">
        <v>3</v>
      </c>
      <c r="BP20" s="339"/>
      <c r="BQ20" s="333">
        <f t="shared" si="15"/>
        <v>29</v>
      </c>
      <c r="BR20" s="333">
        <f t="shared" si="16"/>
        <v>11</v>
      </c>
      <c r="BS20" s="333">
        <f t="shared" si="4"/>
        <v>40</v>
      </c>
      <c r="BT20" s="411" t="s">
        <v>102</v>
      </c>
      <c r="BU20" s="339"/>
      <c r="BV20" s="339"/>
      <c r="BW20" s="339"/>
      <c r="BX20" s="339"/>
      <c r="BY20" s="339">
        <v>2</v>
      </c>
      <c r="BZ20" s="339">
        <v>1</v>
      </c>
      <c r="CA20" s="339">
        <v>23</v>
      </c>
      <c r="CB20" s="339">
        <v>23</v>
      </c>
      <c r="CC20" s="339">
        <v>2</v>
      </c>
      <c r="CD20" s="339">
        <v>2</v>
      </c>
      <c r="CE20" s="333">
        <f t="shared" si="17"/>
        <v>27</v>
      </c>
      <c r="CF20" s="333">
        <f t="shared" si="18"/>
        <v>26</v>
      </c>
      <c r="CG20" s="333">
        <f t="shared" si="5"/>
        <v>53</v>
      </c>
      <c r="CH20" s="411" t="s">
        <v>102</v>
      </c>
      <c r="CI20" s="300">
        <v>84</v>
      </c>
      <c r="CJ20" s="300">
        <v>10</v>
      </c>
      <c r="CK20" s="300">
        <v>93</v>
      </c>
      <c r="CL20" s="300">
        <v>10</v>
      </c>
      <c r="CM20" s="300">
        <v>92</v>
      </c>
      <c r="CN20" s="300">
        <v>22</v>
      </c>
      <c r="CO20" s="300">
        <v>87</v>
      </c>
      <c r="CP20" s="300">
        <v>76</v>
      </c>
      <c r="CQ20" s="300">
        <v>35</v>
      </c>
      <c r="CR20" s="300">
        <v>46</v>
      </c>
      <c r="CS20" s="333">
        <f t="shared" si="19"/>
        <v>391</v>
      </c>
      <c r="CT20" s="333">
        <f t="shared" si="20"/>
        <v>164</v>
      </c>
      <c r="CU20" s="333">
        <f t="shared" si="6"/>
        <v>555</v>
      </c>
    </row>
    <row r="21" spans="1:99" s="26" customFormat="1" ht="24.75" customHeight="1" x14ac:dyDescent="0.2">
      <c r="A21" s="459" t="s">
        <v>27</v>
      </c>
      <c r="B21" s="424">
        <f>SUM(B10:B20)</f>
        <v>217</v>
      </c>
      <c r="C21" s="424">
        <f t="shared" ref="C21:N21" si="21">SUM(C10:C20)</f>
        <v>35</v>
      </c>
      <c r="D21" s="424">
        <f t="shared" si="21"/>
        <v>223</v>
      </c>
      <c r="E21" s="424">
        <f t="shared" si="21"/>
        <v>51</v>
      </c>
      <c r="F21" s="424">
        <f t="shared" si="21"/>
        <v>242</v>
      </c>
      <c r="G21" s="424">
        <f t="shared" si="21"/>
        <v>100</v>
      </c>
      <c r="H21" s="424">
        <f t="shared" si="21"/>
        <v>377</v>
      </c>
      <c r="I21" s="424">
        <f t="shared" si="21"/>
        <v>287</v>
      </c>
      <c r="J21" s="424">
        <f t="shared" si="21"/>
        <v>113</v>
      </c>
      <c r="K21" s="424">
        <f t="shared" si="21"/>
        <v>187</v>
      </c>
      <c r="L21" s="424">
        <f t="shared" si="21"/>
        <v>1172</v>
      </c>
      <c r="M21" s="424">
        <f t="shared" si="21"/>
        <v>660</v>
      </c>
      <c r="N21" s="424">
        <f t="shared" si="21"/>
        <v>1832</v>
      </c>
      <c r="O21" s="460" t="s">
        <v>28</v>
      </c>
      <c r="P21" s="845" t="s">
        <v>27</v>
      </c>
      <c r="Q21" s="424">
        <f>SUM(Q10:Q20)</f>
        <v>0</v>
      </c>
      <c r="R21" s="424">
        <f t="shared" ref="R21:AC21" si="22">SUM(R10:R20)</f>
        <v>0</v>
      </c>
      <c r="S21" s="424">
        <f t="shared" si="22"/>
        <v>5</v>
      </c>
      <c r="T21" s="424">
        <f t="shared" si="22"/>
        <v>0</v>
      </c>
      <c r="U21" s="424">
        <f t="shared" si="22"/>
        <v>52</v>
      </c>
      <c r="V21" s="424">
        <f t="shared" si="22"/>
        <v>22</v>
      </c>
      <c r="W21" s="424">
        <f t="shared" si="22"/>
        <v>24</v>
      </c>
      <c r="X21" s="424">
        <f t="shared" si="22"/>
        <v>19</v>
      </c>
      <c r="Y21" s="424">
        <f t="shared" si="22"/>
        <v>0</v>
      </c>
      <c r="Z21" s="424">
        <f t="shared" si="22"/>
        <v>2</v>
      </c>
      <c r="AA21" s="424">
        <f t="shared" si="22"/>
        <v>81</v>
      </c>
      <c r="AB21" s="424">
        <f t="shared" si="22"/>
        <v>43</v>
      </c>
      <c r="AC21" s="424">
        <f t="shared" si="22"/>
        <v>124</v>
      </c>
      <c r="AD21" s="845" t="s">
        <v>27</v>
      </c>
      <c r="AE21" s="424">
        <f>SUM(AE10:AE20)</f>
        <v>5</v>
      </c>
      <c r="AF21" s="424">
        <f t="shared" ref="AF21:AQ21" si="23">SUM(AF10:AF20)</f>
        <v>4</v>
      </c>
      <c r="AG21" s="424">
        <f t="shared" si="23"/>
        <v>0</v>
      </c>
      <c r="AH21" s="424">
        <f t="shared" si="23"/>
        <v>0</v>
      </c>
      <c r="AI21" s="424">
        <f t="shared" si="23"/>
        <v>0</v>
      </c>
      <c r="AJ21" s="424">
        <f t="shared" si="23"/>
        <v>0</v>
      </c>
      <c r="AK21" s="424">
        <f t="shared" si="23"/>
        <v>18</v>
      </c>
      <c r="AL21" s="424">
        <f t="shared" si="23"/>
        <v>7</v>
      </c>
      <c r="AM21" s="424">
        <f t="shared" si="23"/>
        <v>2</v>
      </c>
      <c r="AN21" s="424">
        <f t="shared" si="23"/>
        <v>2</v>
      </c>
      <c r="AO21" s="424">
        <f t="shared" si="23"/>
        <v>25</v>
      </c>
      <c r="AP21" s="424">
        <f t="shared" si="23"/>
        <v>13</v>
      </c>
      <c r="AQ21" s="424">
        <f t="shared" si="23"/>
        <v>38</v>
      </c>
      <c r="AR21" s="698" t="s">
        <v>27</v>
      </c>
      <c r="AS21" s="424">
        <f>SUM(AS10:AS20)</f>
        <v>1</v>
      </c>
      <c r="AT21" s="424">
        <f t="shared" ref="AT21:BE21" si="24">SUM(AT10:AT20)</f>
        <v>0</v>
      </c>
      <c r="AU21" s="424">
        <f t="shared" si="24"/>
        <v>0</v>
      </c>
      <c r="AV21" s="424">
        <f t="shared" si="24"/>
        <v>0</v>
      </c>
      <c r="AW21" s="424">
        <f t="shared" si="24"/>
        <v>0</v>
      </c>
      <c r="AX21" s="424">
        <f t="shared" si="24"/>
        <v>0</v>
      </c>
      <c r="AY21" s="424">
        <f t="shared" si="24"/>
        <v>8</v>
      </c>
      <c r="AZ21" s="424">
        <f t="shared" si="24"/>
        <v>1</v>
      </c>
      <c r="BA21" s="424">
        <f t="shared" si="24"/>
        <v>1</v>
      </c>
      <c r="BB21" s="424">
        <f t="shared" si="24"/>
        <v>0</v>
      </c>
      <c r="BC21" s="424">
        <f t="shared" si="24"/>
        <v>10</v>
      </c>
      <c r="BD21" s="424">
        <f t="shared" si="24"/>
        <v>1</v>
      </c>
      <c r="BE21" s="424">
        <f t="shared" si="24"/>
        <v>11</v>
      </c>
      <c r="BF21" s="698" t="s">
        <v>27</v>
      </c>
      <c r="BG21" s="424">
        <f>SUM(BG10:BG20)</f>
        <v>24</v>
      </c>
      <c r="BH21" s="424">
        <f t="shared" ref="BH21:BS21" si="25">SUM(BH10:BH20)</f>
        <v>2</v>
      </c>
      <c r="BI21" s="424">
        <f t="shared" si="25"/>
        <v>0</v>
      </c>
      <c r="BJ21" s="424">
        <f t="shared" si="25"/>
        <v>0</v>
      </c>
      <c r="BK21" s="424">
        <f t="shared" si="25"/>
        <v>2</v>
      </c>
      <c r="BL21" s="424">
        <f t="shared" si="25"/>
        <v>1</v>
      </c>
      <c r="BM21" s="424">
        <f t="shared" si="25"/>
        <v>14</v>
      </c>
      <c r="BN21" s="424">
        <f t="shared" si="25"/>
        <v>11</v>
      </c>
      <c r="BO21" s="424">
        <f t="shared" si="25"/>
        <v>3</v>
      </c>
      <c r="BP21" s="424">
        <f t="shared" si="25"/>
        <v>0</v>
      </c>
      <c r="BQ21" s="424">
        <f t="shared" si="25"/>
        <v>43</v>
      </c>
      <c r="BR21" s="424">
        <f t="shared" si="25"/>
        <v>14</v>
      </c>
      <c r="BS21" s="424">
        <f t="shared" si="25"/>
        <v>57</v>
      </c>
      <c r="BT21" s="698" t="s">
        <v>27</v>
      </c>
      <c r="BU21" s="424">
        <f>SUM(BU10:BU20)</f>
        <v>1</v>
      </c>
      <c r="BV21" s="424">
        <f t="shared" ref="BV21:CG21" si="26">SUM(BV10:BV20)</f>
        <v>0</v>
      </c>
      <c r="BW21" s="424">
        <f t="shared" si="26"/>
        <v>0</v>
      </c>
      <c r="BX21" s="424">
        <f t="shared" si="26"/>
        <v>0</v>
      </c>
      <c r="BY21" s="424">
        <f t="shared" si="26"/>
        <v>9</v>
      </c>
      <c r="BZ21" s="424">
        <f t="shared" si="26"/>
        <v>1</v>
      </c>
      <c r="CA21" s="424">
        <f t="shared" si="26"/>
        <v>154</v>
      </c>
      <c r="CB21" s="424">
        <f t="shared" si="26"/>
        <v>110</v>
      </c>
      <c r="CC21" s="424">
        <f t="shared" si="26"/>
        <v>4</v>
      </c>
      <c r="CD21" s="424">
        <f t="shared" si="26"/>
        <v>4</v>
      </c>
      <c r="CE21" s="424">
        <f t="shared" si="26"/>
        <v>168</v>
      </c>
      <c r="CF21" s="424">
        <f t="shared" si="26"/>
        <v>115</v>
      </c>
      <c r="CG21" s="424">
        <f t="shared" si="26"/>
        <v>283</v>
      </c>
      <c r="CH21" s="698" t="s">
        <v>27</v>
      </c>
      <c r="CI21" s="424">
        <f>SUM(CI10:CI20)</f>
        <v>217</v>
      </c>
      <c r="CJ21" s="424">
        <f t="shared" ref="CJ21:CU21" si="27">SUM(CJ10:CJ20)</f>
        <v>35</v>
      </c>
      <c r="CK21" s="424">
        <f t="shared" si="27"/>
        <v>223</v>
      </c>
      <c r="CL21" s="424">
        <f t="shared" si="27"/>
        <v>51</v>
      </c>
      <c r="CM21" s="424">
        <f t="shared" si="27"/>
        <v>242</v>
      </c>
      <c r="CN21" s="424">
        <f t="shared" si="27"/>
        <v>100</v>
      </c>
      <c r="CO21" s="424">
        <f t="shared" si="27"/>
        <v>377</v>
      </c>
      <c r="CP21" s="424">
        <f t="shared" si="27"/>
        <v>287</v>
      </c>
      <c r="CQ21" s="424">
        <f t="shared" si="27"/>
        <v>113</v>
      </c>
      <c r="CR21" s="424">
        <f t="shared" si="27"/>
        <v>187</v>
      </c>
      <c r="CS21" s="424">
        <f t="shared" si="27"/>
        <v>1172</v>
      </c>
      <c r="CT21" s="424">
        <f t="shared" si="27"/>
        <v>660</v>
      </c>
      <c r="CU21" s="424">
        <f t="shared" si="27"/>
        <v>1832</v>
      </c>
    </row>
    <row r="22" spans="1:99" x14ac:dyDescent="0.2">
      <c r="A22" s="1255" t="s">
        <v>883</v>
      </c>
      <c r="B22" s="1255"/>
      <c r="C22" s="1255"/>
      <c r="I22" s="1254" t="s">
        <v>133</v>
      </c>
      <c r="J22" s="1254"/>
      <c r="K22" s="1254"/>
      <c r="L22" s="1254"/>
      <c r="M22" s="1254"/>
      <c r="N22" s="1254"/>
      <c r="O22" s="1254"/>
    </row>
    <row r="23" spans="1:99" ht="25.5" customHeight="1" x14ac:dyDescent="0.2">
      <c r="A23" s="1348" t="s">
        <v>1373</v>
      </c>
      <c r="B23" s="1348"/>
      <c r="C23" s="1348"/>
      <c r="D23" s="1348"/>
      <c r="I23" s="1346" t="s">
        <v>1374</v>
      </c>
      <c r="J23" s="1347"/>
      <c r="K23" s="1347"/>
      <c r="L23" s="1347"/>
      <c r="M23" s="1347"/>
      <c r="N23" s="1347"/>
      <c r="O23" s="1347"/>
    </row>
    <row r="28" spans="1:99" hidden="1" x14ac:dyDescent="0.2"/>
    <row r="29" spans="1:99" hidden="1" x14ac:dyDescent="0.2">
      <c r="A29" s="182" t="s">
        <v>50</v>
      </c>
    </row>
    <row r="30" spans="1:99" ht="13.5" hidden="1" customHeight="1" x14ac:dyDescent="0.2">
      <c r="A30" s="1343" t="s">
        <v>290</v>
      </c>
      <c r="B30" s="1342" t="s">
        <v>103</v>
      </c>
      <c r="C30" s="1342"/>
      <c r="D30" s="1342" t="s">
        <v>142</v>
      </c>
      <c r="E30" s="1342"/>
      <c r="F30" s="1342" t="s">
        <v>104</v>
      </c>
      <c r="G30" s="1342"/>
      <c r="H30" s="1342" t="s">
        <v>141</v>
      </c>
      <c r="I30" s="1342"/>
      <c r="J30" s="1342" t="s">
        <v>460</v>
      </c>
      <c r="K30" s="1342"/>
      <c r="L30" s="1342" t="s">
        <v>7</v>
      </c>
      <c r="M30" s="1342"/>
      <c r="N30" s="1334" t="s">
        <v>165</v>
      </c>
      <c r="O30" s="1337" t="s">
        <v>622</v>
      </c>
    </row>
    <row r="31" spans="1:99" ht="14.25" hidden="1" customHeight="1" x14ac:dyDescent="0.2">
      <c r="A31" s="1344"/>
      <c r="B31" s="1340" t="s">
        <v>105</v>
      </c>
      <c r="C31" s="1340"/>
      <c r="D31" s="1340" t="s">
        <v>106</v>
      </c>
      <c r="E31" s="1340"/>
      <c r="F31" s="1340" t="s">
        <v>145</v>
      </c>
      <c r="G31" s="1340"/>
      <c r="H31" s="1340" t="s">
        <v>146</v>
      </c>
      <c r="I31" s="1340"/>
      <c r="J31" s="1340" t="s">
        <v>144</v>
      </c>
      <c r="K31" s="1340"/>
      <c r="L31" s="1340" t="s">
        <v>8</v>
      </c>
      <c r="M31" s="1340"/>
      <c r="N31" s="1335"/>
      <c r="O31" s="1338"/>
    </row>
    <row r="32" spans="1:99" ht="14.25" hidden="1" customHeight="1" x14ac:dyDescent="0.2">
      <c r="A32" s="1344"/>
      <c r="B32" s="1341" t="s">
        <v>162</v>
      </c>
      <c r="C32" s="1341" t="s">
        <v>602</v>
      </c>
      <c r="D32" s="1341" t="s">
        <v>162</v>
      </c>
      <c r="E32" s="1341" t="s">
        <v>602</v>
      </c>
      <c r="F32" s="1341" t="s">
        <v>162</v>
      </c>
      <c r="G32" s="1341" t="s">
        <v>602</v>
      </c>
      <c r="H32" s="1341" t="s">
        <v>162</v>
      </c>
      <c r="I32" s="1341" t="s">
        <v>602</v>
      </c>
      <c r="J32" s="1341" t="s">
        <v>162</v>
      </c>
      <c r="K32" s="1341" t="s">
        <v>602</v>
      </c>
      <c r="L32" s="1341" t="s">
        <v>162</v>
      </c>
      <c r="M32" s="1341" t="s">
        <v>602</v>
      </c>
      <c r="N32" s="1335"/>
      <c r="O32" s="1338"/>
    </row>
    <row r="33" spans="1:15" ht="13.5" hidden="1" thickTop="1" x14ac:dyDescent="0.2">
      <c r="A33" s="1345"/>
      <c r="B33" s="1164"/>
      <c r="C33" s="1164"/>
      <c r="D33" s="1164"/>
      <c r="E33" s="1164"/>
      <c r="F33" s="1164"/>
      <c r="G33" s="1164"/>
      <c r="H33" s="1164"/>
      <c r="I33" s="1164"/>
      <c r="J33" s="1164"/>
      <c r="K33" s="1164"/>
      <c r="L33" s="1164"/>
      <c r="M33" s="1164"/>
      <c r="N33" s="1336"/>
      <c r="O33" s="1339"/>
    </row>
    <row r="34" spans="1:15" ht="13.5" hidden="1" thickBot="1" x14ac:dyDescent="0.25">
      <c r="A34" s="260" t="s">
        <v>107</v>
      </c>
      <c r="B34" s="104">
        <v>7</v>
      </c>
      <c r="C34" s="104">
        <v>16</v>
      </c>
      <c r="D34" s="104">
        <v>24</v>
      </c>
      <c r="E34" s="104">
        <v>20</v>
      </c>
      <c r="F34" s="104">
        <v>35</v>
      </c>
      <c r="G34" s="104">
        <v>33</v>
      </c>
      <c r="H34" s="104">
        <v>10</v>
      </c>
      <c r="I34" s="104">
        <v>34</v>
      </c>
      <c r="J34" s="104">
        <v>29</v>
      </c>
      <c r="K34" s="104">
        <v>58</v>
      </c>
      <c r="L34" s="178">
        <f>B34+D34+F34+H34+J34</f>
        <v>105</v>
      </c>
      <c r="M34" s="178">
        <f>C34+E34+G34+I34+K34</f>
        <v>161</v>
      </c>
      <c r="N34" s="178">
        <f t="shared" ref="N34:N44" si="28">SUM(L34:M34)</f>
        <v>266</v>
      </c>
      <c r="O34" s="21" t="s">
        <v>108</v>
      </c>
    </row>
    <row r="35" spans="1:15" ht="14.25" hidden="1" thickTop="1" thickBot="1" x14ac:dyDescent="0.25">
      <c r="A35" s="40" t="s">
        <v>109</v>
      </c>
      <c r="B35" s="105">
        <v>3</v>
      </c>
      <c r="C35" s="105">
        <v>0</v>
      </c>
      <c r="D35" s="105">
        <v>0</v>
      </c>
      <c r="E35" s="105">
        <v>0</v>
      </c>
      <c r="F35" s="105">
        <v>3</v>
      </c>
      <c r="G35" s="105">
        <v>0</v>
      </c>
      <c r="H35" s="105">
        <v>5</v>
      </c>
      <c r="I35" s="105">
        <v>0</v>
      </c>
      <c r="J35" s="105">
        <v>0</v>
      </c>
      <c r="K35" s="105">
        <v>0</v>
      </c>
      <c r="L35" s="180">
        <f t="shared" ref="L35:L44" si="29">B35+D35+F35+H35+J35</f>
        <v>11</v>
      </c>
      <c r="M35" s="180">
        <f t="shared" ref="M35:M44" si="30">C35+E35+G35+I35+K35</f>
        <v>0</v>
      </c>
      <c r="N35" s="180">
        <f t="shared" si="28"/>
        <v>11</v>
      </c>
      <c r="O35" s="20" t="s">
        <v>110</v>
      </c>
    </row>
    <row r="36" spans="1:15" ht="14.25" hidden="1" thickTop="1" thickBot="1" x14ac:dyDescent="0.25">
      <c r="A36" s="41" t="s">
        <v>461</v>
      </c>
      <c r="B36" s="106">
        <v>15</v>
      </c>
      <c r="C36" s="106">
        <v>2</v>
      </c>
      <c r="D36" s="106">
        <v>28</v>
      </c>
      <c r="E36" s="106">
        <v>5</v>
      </c>
      <c r="F36" s="106">
        <v>12</v>
      </c>
      <c r="G36" s="106">
        <v>3</v>
      </c>
      <c r="H36" s="106">
        <v>13</v>
      </c>
      <c r="I36" s="106">
        <v>8</v>
      </c>
      <c r="J36" s="106">
        <v>6</v>
      </c>
      <c r="K36" s="106">
        <v>18</v>
      </c>
      <c r="L36" s="179">
        <f t="shared" si="29"/>
        <v>74</v>
      </c>
      <c r="M36" s="179">
        <f t="shared" si="30"/>
        <v>36</v>
      </c>
      <c r="N36" s="179">
        <f t="shared" si="28"/>
        <v>110</v>
      </c>
      <c r="O36" s="19" t="s">
        <v>99</v>
      </c>
    </row>
    <row r="37" spans="1:15" ht="14.25" hidden="1" thickTop="1" thickBot="1" x14ac:dyDescent="0.25">
      <c r="A37" s="40" t="s">
        <v>111</v>
      </c>
      <c r="B37" s="105">
        <v>0</v>
      </c>
      <c r="C37" s="105">
        <v>0</v>
      </c>
      <c r="D37" s="105">
        <v>1</v>
      </c>
      <c r="E37" s="105">
        <v>0</v>
      </c>
      <c r="F37" s="105">
        <v>0</v>
      </c>
      <c r="G37" s="105">
        <v>1</v>
      </c>
      <c r="H37" s="105">
        <v>0</v>
      </c>
      <c r="I37" s="105">
        <v>3</v>
      </c>
      <c r="J37" s="105">
        <v>5</v>
      </c>
      <c r="K37" s="105">
        <v>6</v>
      </c>
      <c r="L37" s="180">
        <f t="shared" si="29"/>
        <v>6</v>
      </c>
      <c r="M37" s="180">
        <f t="shared" si="30"/>
        <v>10</v>
      </c>
      <c r="N37" s="180">
        <f t="shared" si="28"/>
        <v>16</v>
      </c>
      <c r="O37" s="20" t="s">
        <v>112</v>
      </c>
    </row>
    <row r="38" spans="1:15" ht="14.25" hidden="1" thickTop="1" thickBot="1" x14ac:dyDescent="0.25">
      <c r="A38" s="41" t="s">
        <v>100</v>
      </c>
      <c r="B38" s="106">
        <v>0</v>
      </c>
      <c r="C38" s="106">
        <v>0</v>
      </c>
      <c r="D38" s="106">
        <v>4</v>
      </c>
      <c r="E38" s="106">
        <v>0</v>
      </c>
      <c r="F38" s="106">
        <v>8</v>
      </c>
      <c r="G38" s="106">
        <v>0</v>
      </c>
      <c r="H38" s="106">
        <v>3</v>
      </c>
      <c r="I38" s="106">
        <v>1</v>
      </c>
      <c r="J38" s="106">
        <v>5</v>
      </c>
      <c r="K38" s="106">
        <v>3</v>
      </c>
      <c r="L38" s="179">
        <f t="shared" si="29"/>
        <v>20</v>
      </c>
      <c r="M38" s="179">
        <f t="shared" si="30"/>
        <v>4</v>
      </c>
      <c r="N38" s="179">
        <f t="shared" si="28"/>
        <v>24</v>
      </c>
      <c r="O38" s="19" t="s">
        <v>101</v>
      </c>
    </row>
    <row r="39" spans="1:15" ht="14.25" hidden="1" thickTop="1" thickBot="1" x14ac:dyDescent="0.25">
      <c r="A39" s="40" t="s">
        <v>96</v>
      </c>
      <c r="B39" s="105">
        <v>19</v>
      </c>
      <c r="C39" s="105">
        <v>0</v>
      </c>
      <c r="D39" s="105">
        <v>27</v>
      </c>
      <c r="E39" s="105">
        <v>3</v>
      </c>
      <c r="F39" s="105">
        <v>48</v>
      </c>
      <c r="G39" s="105">
        <v>4</v>
      </c>
      <c r="H39" s="105">
        <v>20</v>
      </c>
      <c r="I39" s="105">
        <v>10</v>
      </c>
      <c r="J39" s="105">
        <v>12</v>
      </c>
      <c r="K39" s="105">
        <v>12</v>
      </c>
      <c r="L39" s="180">
        <f t="shared" si="29"/>
        <v>126</v>
      </c>
      <c r="M39" s="180">
        <f t="shared" si="30"/>
        <v>29</v>
      </c>
      <c r="N39" s="180">
        <f t="shared" si="28"/>
        <v>155</v>
      </c>
      <c r="O39" s="20" t="s">
        <v>97</v>
      </c>
    </row>
    <row r="40" spans="1:15" ht="14.25" hidden="1" thickTop="1" thickBot="1" x14ac:dyDescent="0.25">
      <c r="A40" s="41" t="s">
        <v>113</v>
      </c>
      <c r="B40" s="106">
        <v>4</v>
      </c>
      <c r="C40" s="106">
        <v>0</v>
      </c>
      <c r="D40" s="106">
        <v>5</v>
      </c>
      <c r="E40" s="106">
        <v>1</v>
      </c>
      <c r="F40" s="106">
        <v>2</v>
      </c>
      <c r="G40" s="106">
        <v>1</v>
      </c>
      <c r="H40" s="106">
        <v>5</v>
      </c>
      <c r="I40" s="106">
        <v>3</v>
      </c>
      <c r="J40" s="106">
        <v>2</v>
      </c>
      <c r="K40" s="106">
        <v>2</v>
      </c>
      <c r="L40" s="179">
        <f t="shared" si="29"/>
        <v>18</v>
      </c>
      <c r="M40" s="179">
        <f t="shared" si="30"/>
        <v>7</v>
      </c>
      <c r="N40" s="179">
        <f t="shared" si="28"/>
        <v>25</v>
      </c>
      <c r="O40" s="19" t="s">
        <v>114</v>
      </c>
    </row>
    <row r="41" spans="1:15" ht="14.25" hidden="1" thickTop="1" thickBot="1" x14ac:dyDescent="0.25">
      <c r="A41" s="40" t="s">
        <v>115</v>
      </c>
      <c r="B41" s="105">
        <v>8</v>
      </c>
      <c r="C41" s="105">
        <v>1</v>
      </c>
      <c r="D41" s="105">
        <v>11</v>
      </c>
      <c r="E41" s="105">
        <v>1</v>
      </c>
      <c r="F41" s="105">
        <v>10</v>
      </c>
      <c r="G41" s="105">
        <v>2</v>
      </c>
      <c r="H41" s="105">
        <v>12</v>
      </c>
      <c r="I41" s="105">
        <v>7</v>
      </c>
      <c r="J41" s="105">
        <v>2</v>
      </c>
      <c r="K41" s="105">
        <v>2</v>
      </c>
      <c r="L41" s="180">
        <f t="shared" si="29"/>
        <v>43</v>
      </c>
      <c r="M41" s="180">
        <f t="shared" si="30"/>
        <v>13</v>
      </c>
      <c r="N41" s="180">
        <f t="shared" si="28"/>
        <v>56</v>
      </c>
      <c r="O41" s="20" t="s">
        <v>116</v>
      </c>
    </row>
    <row r="42" spans="1:15" ht="14.25" hidden="1" thickTop="1" thickBot="1" x14ac:dyDescent="0.25">
      <c r="A42" s="41" t="s">
        <v>117</v>
      </c>
      <c r="B42" s="106">
        <v>18</v>
      </c>
      <c r="C42" s="106">
        <v>3</v>
      </c>
      <c r="D42" s="106">
        <v>15</v>
      </c>
      <c r="E42" s="106">
        <v>3</v>
      </c>
      <c r="F42" s="106">
        <v>15</v>
      </c>
      <c r="G42" s="106">
        <v>7</v>
      </c>
      <c r="H42" s="106">
        <v>34</v>
      </c>
      <c r="I42" s="106">
        <v>29</v>
      </c>
      <c r="J42" s="106">
        <v>3</v>
      </c>
      <c r="K42" s="106">
        <v>5</v>
      </c>
      <c r="L42" s="179">
        <f t="shared" si="29"/>
        <v>85</v>
      </c>
      <c r="M42" s="179">
        <f t="shared" si="30"/>
        <v>47</v>
      </c>
      <c r="N42" s="179">
        <f t="shared" si="28"/>
        <v>132</v>
      </c>
      <c r="O42" s="19" t="s">
        <v>118</v>
      </c>
    </row>
    <row r="43" spans="1:15" ht="14.25" hidden="1" thickTop="1" thickBot="1" x14ac:dyDescent="0.25">
      <c r="A43" s="40" t="s">
        <v>119</v>
      </c>
      <c r="B43" s="105">
        <v>6</v>
      </c>
      <c r="C43" s="105">
        <v>0</v>
      </c>
      <c r="D43" s="105">
        <v>19</v>
      </c>
      <c r="E43" s="105">
        <v>4</v>
      </c>
      <c r="F43" s="105">
        <v>25</v>
      </c>
      <c r="G43" s="105">
        <v>3</v>
      </c>
      <c r="H43" s="105">
        <v>20</v>
      </c>
      <c r="I43" s="105">
        <v>8</v>
      </c>
      <c r="J43" s="105">
        <v>2</v>
      </c>
      <c r="K43" s="105">
        <v>2</v>
      </c>
      <c r="L43" s="180">
        <f t="shared" si="29"/>
        <v>72</v>
      </c>
      <c r="M43" s="180">
        <f t="shared" si="30"/>
        <v>17</v>
      </c>
      <c r="N43" s="180">
        <f t="shared" si="28"/>
        <v>89</v>
      </c>
      <c r="O43" s="20" t="s">
        <v>98</v>
      </c>
    </row>
    <row r="44" spans="1:15" ht="13.5" hidden="1" thickTop="1" x14ac:dyDescent="0.2">
      <c r="A44" s="23" t="s">
        <v>102</v>
      </c>
      <c r="B44" s="108">
        <v>41</v>
      </c>
      <c r="C44" s="108">
        <v>3</v>
      </c>
      <c r="D44" s="108">
        <v>62</v>
      </c>
      <c r="E44" s="108">
        <v>4</v>
      </c>
      <c r="F44" s="108">
        <v>83</v>
      </c>
      <c r="G44" s="108">
        <v>14</v>
      </c>
      <c r="H44" s="108">
        <v>48</v>
      </c>
      <c r="I44" s="108">
        <v>37</v>
      </c>
      <c r="J44" s="108">
        <v>30</v>
      </c>
      <c r="K44" s="108">
        <v>33</v>
      </c>
      <c r="L44" s="181">
        <f t="shared" si="29"/>
        <v>264</v>
      </c>
      <c r="M44" s="181">
        <f t="shared" si="30"/>
        <v>91</v>
      </c>
      <c r="N44" s="181">
        <f t="shared" si="28"/>
        <v>355</v>
      </c>
      <c r="O44" s="22" t="s">
        <v>95</v>
      </c>
    </row>
    <row r="45" spans="1:15" hidden="1" x14ac:dyDescent="0.2">
      <c r="A45" s="261" t="s">
        <v>27</v>
      </c>
      <c r="B45" s="192">
        <f>SUM(B34:B44)</f>
        <v>121</v>
      </c>
      <c r="C45" s="192">
        <f t="shared" ref="C45:N45" si="31">SUM(C34:C44)</f>
        <v>25</v>
      </c>
      <c r="D45" s="192">
        <f t="shared" si="31"/>
        <v>196</v>
      </c>
      <c r="E45" s="192">
        <f t="shared" si="31"/>
        <v>41</v>
      </c>
      <c r="F45" s="192">
        <f t="shared" si="31"/>
        <v>241</v>
      </c>
      <c r="G45" s="192">
        <f t="shared" si="31"/>
        <v>68</v>
      </c>
      <c r="H45" s="192">
        <f t="shared" si="31"/>
        <v>170</v>
      </c>
      <c r="I45" s="192">
        <f t="shared" si="31"/>
        <v>140</v>
      </c>
      <c r="J45" s="192">
        <f t="shared" si="31"/>
        <v>96</v>
      </c>
      <c r="K45" s="192">
        <f t="shared" si="31"/>
        <v>141</v>
      </c>
      <c r="L45" s="192">
        <f t="shared" si="31"/>
        <v>824</v>
      </c>
      <c r="M45" s="192">
        <f t="shared" si="31"/>
        <v>415</v>
      </c>
      <c r="N45" s="192">
        <f t="shared" si="31"/>
        <v>1239</v>
      </c>
      <c r="O45" s="131" t="s">
        <v>28</v>
      </c>
    </row>
    <row r="46" spans="1:15" hidden="1" x14ac:dyDescent="0.2"/>
    <row r="47" spans="1:15" hidden="1" x14ac:dyDescent="0.2">
      <c r="A47" s="182" t="s">
        <v>716</v>
      </c>
    </row>
    <row r="48" spans="1:15" ht="13.5" hidden="1" thickBot="1" x14ac:dyDescent="0.25">
      <c r="A48" s="1343" t="s">
        <v>290</v>
      </c>
      <c r="B48" s="1342" t="s">
        <v>103</v>
      </c>
      <c r="C48" s="1342"/>
      <c r="D48" s="1342" t="s">
        <v>142</v>
      </c>
      <c r="E48" s="1342"/>
      <c r="F48" s="1342" t="s">
        <v>104</v>
      </c>
      <c r="G48" s="1342"/>
      <c r="H48" s="1342" t="s">
        <v>141</v>
      </c>
      <c r="I48" s="1342"/>
      <c r="J48" s="1342" t="s">
        <v>460</v>
      </c>
      <c r="K48" s="1342"/>
      <c r="L48" s="1342" t="s">
        <v>7</v>
      </c>
      <c r="M48" s="1342"/>
      <c r="N48" s="1334" t="s">
        <v>165</v>
      </c>
      <c r="O48" s="1337" t="s">
        <v>622</v>
      </c>
    </row>
    <row r="49" spans="1:15" ht="14.25" hidden="1" thickTop="1" thickBot="1" x14ac:dyDescent="0.25">
      <c r="A49" s="1344"/>
      <c r="B49" s="1340" t="s">
        <v>105</v>
      </c>
      <c r="C49" s="1340"/>
      <c r="D49" s="1340" t="s">
        <v>106</v>
      </c>
      <c r="E49" s="1340"/>
      <c r="F49" s="1340" t="s">
        <v>145</v>
      </c>
      <c r="G49" s="1340"/>
      <c r="H49" s="1340" t="s">
        <v>146</v>
      </c>
      <c r="I49" s="1340"/>
      <c r="J49" s="1340" t="s">
        <v>144</v>
      </c>
      <c r="K49" s="1340"/>
      <c r="L49" s="1340" t="s">
        <v>8</v>
      </c>
      <c r="M49" s="1340"/>
      <c r="N49" s="1335"/>
      <c r="O49" s="1338"/>
    </row>
    <row r="50" spans="1:15" ht="14.25" hidden="1" thickTop="1" thickBot="1" x14ac:dyDescent="0.25">
      <c r="A50" s="1344"/>
      <c r="B50" s="1341" t="s">
        <v>162</v>
      </c>
      <c r="C50" s="1341" t="s">
        <v>602</v>
      </c>
      <c r="D50" s="1341" t="s">
        <v>162</v>
      </c>
      <c r="E50" s="1341" t="s">
        <v>602</v>
      </c>
      <c r="F50" s="1341" t="s">
        <v>162</v>
      </c>
      <c r="G50" s="1341" t="s">
        <v>602</v>
      </c>
      <c r="H50" s="1341" t="s">
        <v>162</v>
      </c>
      <c r="I50" s="1341" t="s">
        <v>602</v>
      </c>
      <c r="J50" s="1341" t="s">
        <v>162</v>
      </c>
      <c r="K50" s="1341" t="s">
        <v>602</v>
      </c>
      <c r="L50" s="1341" t="s">
        <v>162</v>
      </c>
      <c r="M50" s="1341" t="s">
        <v>602</v>
      </c>
      <c r="N50" s="1335"/>
      <c r="O50" s="1338"/>
    </row>
    <row r="51" spans="1:15" ht="13.5" hidden="1" thickTop="1" x14ac:dyDescent="0.2">
      <c r="A51" s="1345"/>
      <c r="B51" s="1164"/>
      <c r="C51" s="1164"/>
      <c r="D51" s="1164"/>
      <c r="E51" s="1164"/>
      <c r="F51" s="1164"/>
      <c r="G51" s="1164"/>
      <c r="H51" s="1164"/>
      <c r="I51" s="1164"/>
      <c r="J51" s="1164"/>
      <c r="K51" s="1164"/>
      <c r="L51" s="1164"/>
      <c r="M51" s="1164"/>
      <c r="N51" s="1336"/>
      <c r="O51" s="1339"/>
    </row>
    <row r="52" spans="1:15" ht="13.5" hidden="1" thickBot="1" x14ac:dyDescent="0.25">
      <c r="A52" s="260" t="s">
        <v>107</v>
      </c>
      <c r="B52" s="104"/>
      <c r="C52" s="104"/>
      <c r="D52" s="104"/>
      <c r="E52" s="104"/>
      <c r="F52" s="104">
        <v>1</v>
      </c>
      <c r="G52" s="104">
        <v>1</v>
      </c>
      <c r="H52" s="104"/>
      <c r="I52" s="104">
        <v>4</v>
      </c>
      <c r="J52" s="104"/>
      <c r="K52" s="104"/>
      <c r="L52" s="178">
        <f>B52+D52+F52+H52+J52</f>
        <v>1</v>
      </c>
      <c r="M52" s="178">
        <f>C52+E52+G52+I52+K52</f>
        <v>5</v>
      </c>
      <c r="N52" s="178">
        <f t="shared" ref="N52:N62" si="32">SUM(L52:M52)</f>
        <v>6</v>
      </c>
      <c r="O52" s="21" t="s">
        <v>108</v>
      </c>
    </row>
    <row r="53" spans="1:15" ht="14.25" hidden="1" thickTop="1" thickBot="1" x14ac:dyDescent="0.25">
      <c r="A53" s="40" t="s">
        <v>109</v>
      </c>
      <c r="B53" s="105"/>
      <c r="C53" s="105"/>
      <c r="D53" s="105"/>
      <c r="E53" s="105"/>
      <c r="F53" s="105">
        <v>1</v>
      </c>
      <c r="G53" s="105">
        <v>1</v>
      </c>
      <c r="H53" s="105"/>
      <c r="I53" s="105"/>
      <c r="J53" s="105"/>
      <c r="K53" s="105"/>
      <c r="L53" s="180">
        <f t="shared" ref="L53:L62" si="33">B53+D53+F53+H53+J53</f>
        <v>1</v>
      </c>
      <c r="M53" s="180">
        <f t="shared" ref="M53:M62" si="34">C53+E53+G53+I53+K53</f>
        <v>1</v>
      </c>
      <c r="N53" s="180">
        <f t="shared" si="32"/>
        <v>2</v>
      </c>
      <c r="O53" s="20" t="s">
        <v>110</v>
      </c>
    </row>
    <row r="54" spans="1:15" ht="14.25" hidden="1" thickTop="1" thickBot="1" x14ac:dyDescent="0.25">
      <c r="A54" s="41" t="s">
        <v>461</v>
      </c>
      <c r="B54" s="106"/>
      <c r="C54" s="106"/>
      <c r="D54" s="106"/>
      <c r="E54" s="106"/>
      <c r="F54" s="106">
        <v>7</v>
      </c>
      <c r="G54" s="106">
        <v>5</v>
      </c>
      <c r="H54" s="106">
        <v>1</v>
      </c>
      <c r="I54" s="106"/>
      <c r="J54" s="106"/>
      <c r="K54" s="106"/>
      <c r="L54" s="179">
        <f t="shared" si="33"/>
        <v>8</v>
      </c>
      <c r="M54" s="179">
        <f t="shared" si="34"/>
        <v>5</v>
      </c>
      <c r="N54" s="179">
        <f t="shared" si="32"/>
        <v>13</v>
      </c>
      <c r="O54" s="19" t="s">
        <v>99</v>
      </c>
    </row>
    <row r="55" spans="1:15" ht="14.25" hidden="1" thickTop="1" thickBot="1" x14ac:dyDescent="0.25">
      <c r="A55" s="40" t="s">
        <v>111</v>
      </c>
      <c r="B55" s="105"/>
      <c r="C55" s="105"/>
      <c r="D55" s="105"/>
      <c r="E55" s="105"/>
      <c r="F55" s="105"/>
      <c r="G55" s="105"/>
      <c r="H55" s="105"/>
      <c r="I55" s="105">
        <v>1</v>
      </c>
      <c r="J55" s="105"/>
      <c r="K55" s="105"/>
      <c r="L55" s="180">
        <f t="shared" si="33"/>
        <v>0</v>
      </c>
      <c r="M55" s="180">
        <f t="shared" si="34"/>
        <v>1</v>
      </c>
      <c r="N55" s="180">
        <f t="shared" si="32"/>
        <v>1</v>
      </c>
      <c r="O55" s="20" t="s">
        <v>112</v>
      </c>
    </row>
    <row r="56" spans="1:15" ht="14.25" hidden="1" thickTop="1" thickBot="1" x14ac:dyDescent="0.25">
      <c r="A56" s="41" t="s">
        <v>100</v>
      </c>
      <c r="B56" s="106"/>
      <c r="C56" s="106"/>
      <c r="D56" s="106"/>
      <c r="E56" s="106"/>
      <c r="F56" s="106">
        <v>1</v>
      </c>
      <c r="G56" s="106">
        <v>1</v>
      </c>
      <c r="H56" s="106">
        <v>5</v>
      </c>
      <c r="I56" s="106">
        <v>2</v>
      </c>
      <c r="J56" s="106"/>
      <c r="K56" s="106"/>
      <c r="L56" s="179">
        <f t="shared" si="33"/>
        <v>6</v>
      </c>
      <c r="M56" s="179">
        <f t="shared" si="34"/>
        <v>3</v>
      </c>
      <c r="N56" s="179">
        <f t="shared" si="32"/>
        <v>9</v>
      </c>
      <c r="O56" s="19" t="s">
        <v>101</v>
      </c>
    </row>
    <row r="57" spans="1:15" ht="14.25" hidden="1" thickTop="1" thickBot="1" x14ac:dyDescent="0.25">
      <c r="A57" s="40" t="s">
        <v>96</v>
      </c>
      <c r="B57" s="105"/>
      <c r="C57" s="105"/>
      <c r="D57" s="105"/>
      <c r="E57" s="105"/>
      <c r="F57" s="105">
        <v>6</v>
      </c>
      <c r="G57" s="105">
        <v>2</v>
      </c>
      <c r="H57" s="105">
        <v>2</v>
      </c>
      <c r="I57" s="105">
        <v>2</v>
      </c>
      <c r="J57" s="105"/>
      <c r="K57" s="105"/>
      <c r="L57" s="180">
        <f t="shared" si="33"/>
        <v>8</v>
      </c>
      <c r="M57" s="180">
        <f t="shared" si="34"/>
        <v>4</v>
      </c>
      <c r="N57" s="180">
        <f t="shared" si="32"/>
        <v>12</v>
      </c>
      <c r="O57" s="20" t="s">
        <v>97</v>
      </c>
    </row>
    <row r="58" spans="1:15" ht="14.25" hidden="1" thickTop="1" thickBot="1" x14ac:dyDescent="0.25">
      <c r="A58" s="41" t="s">
        <v>113</v>
      </c>
      <c r="B58" s="106"/>
      <c r="C58" s="106"/>
      <c r="D58" s="106"/>
      <c r="E58" s="106"/>
      <c r="F58" s="106">
        <v>1</v>
      </c>
      <c r="G58" s="106">
        <v>1</v>
      </c>
      <c r="H58" s="106"/>
      <c r="I58" s="106"/>
      <c r="J58" s="106"/>
      <c r="K58" s="106"/>
      <c r="L58" s="179">
        <f t="shared" si="33"/>
        <v>1</v>
      </c>
      <c r="M58" s="179">
        <f t="shared" si="34"/>
        <v>1</v>
      </c>
      <c r="N58" s="179">
        <f t="shared" si="32"/>
        <v>2</v>
      </c>
      <c r="O58" s="19" t="s">
        <v>114</v>
      </c>
    </row>
    <row r="59" spans="1:15" ht="14.25" hidden="1" thickTop="1" thickBot="1" x14ac:dyDescent="0.25">
      <c r="A59" s="40" t="s">
        <v>115</v>
      </c>
      <c r="B59" s="105">
        <v>1</v>
      </c>
      <c r="C59" s="105"/>
      <c r="D59" s="105"/>
      <c r="E59" s="105"/>
      <c r="F59" s="105">
        <v>3</v>
      </c>
      <c r="G59" s="105"/>
      <c r="H59" s="105">
        <v>3</v>
      </c>
      <c r="I59" s="105">
        <v>2</v>
      </c>
      <c r="J59" s="105"/>
      <c r="K59" s="105"/>
      <c r="L59" s="180">
        <f t="shared" si="33"/>
        <v>7</v>
      </c>
      <c r="M59" s="180">
        <f t="shared" si="34"/>
        <v>2</v>
      </c>
      <c r="N59" s="180">
        <f t="shared" si="32"/>
        <v>9</v>
      </c>
      <c r="O59" s="20" t="s">
        <v>116</v>
      </c>
    </row>
    <row r="60" spans="1:15" ht="14.25" hidden="1" thickTop="1" thickBot="1" x14ac:dyDescent="0.25">
      <c r="A60" s="41" t="s">
        <v>117</v>
      </c>
      <c r="B60" s="106">
        <v>1</v>
      </c>
      <c r="C60" s="106"/>
      <c r="D60" s="106">
        <v>1</v>
      </c>
      <c r="E60" s="106"/>
      <c r="F60" s="106">
        <v>4</v>
      </c>
      <c r="G60" s="106">
        <v>3</v>
      </c>
      <c r="H60" s="106">
        <v>17</v>
      </c>
      <c r="I60" s="106">
        <v>17</v>
      </c>
      <c r="J60" s="106"/>
      <c r="K60" s="106"/>
      <c r="L60" s="179">
        <f t="shared" si="33"/>
        <v>23</v>
      </c>
      <c r="M60" s="179">
        <f t="shared" si="34"/>
        <v>20</v>
      </c>
      <c r="N60" s="179">
        <f t="shared" si="32"/>
        <v>43</v>
      </c>
      <c r="O60" s="19" t="s">
        <v>118</v>
      </c>
    </row>
    <row r="61" spans="1:15" ht="14.25" hidden="1" thickTop="1" thickBot="1" x14ac:dyDescent="0.25">
      <c r="A61" s="40" t="s">
        <v>119</v>
      </c>
      <c r="B61" s="105"/>
      <c r="C61" s="105"/>
      <c r="D61" s="105"/>
      <c r="E61" s="105"/>
      <c r="F61" s="105">
        <v>2</v>
      </c>
      <c r="G61" s="105"/>
      <c r="H61" s="105">
        <v>1</v>
      </c>
      <c r="I61" s="105">
        <v>1</v>
      </c>
      <c r="J61" s="105"/>
      <c r="K61" s="105"/>
      <c r="L61" s="180">
        <f t="shared" si="33"/>
        <v>3</v>
      </c>
      <c r="M61" s="180">
        <f t="shared" si="34"/>
        <v>1</v>
      </c>
      <c r="N61" s="180">
        <f t="shared" si="32"/>
        <v>4</v>
      </c>
      <c r="O61" s="20" t="s">
        <v>98</v>
      </c>
    </row>
    <row r="62" spans="1:15" ht="13.5" hidden="1" thickTop="1" x14ac:dyDescent="0.2">
      <c r="A62" s="23" t="s">
        <v>102</v>
      </c>
      <c r="B62" s="108"/>
      <c r="C62" s="108"/>
      <c r="D62" s="108">
        <v>2</v>
      </c>
      <c r="E62" s="108"/>
      <c r="F62" s="108">
        <v>14</v>
      </c>
      <c r="G62" s="108">
        <v>6</v>
      </c>
      <c r="H62" s="108">
        <v>4</v>
      </c>
      <c r="I62" s="108">
        <v>7</v>
      </c>
      <c r="J62" s="108"/>
      <c r="K62" s="108"/>
      <c r="L62" s="181">
        <f t="shared" si="33"/>
        <v>20</v>
      </c>
      <c r="M62" s="181">
        <f t="shared" si="34"/>
        <v>13</v>
      </c>
      <c r="N62" s="181">
        <f t="shared" si="32"/>
        <v>33</v>
      </c>
      <c r="O62" s="22" t="s">
        <v>95</v>
      </c>
    </row>
    <row r="63" spans="1:15" hidden="1" x14ac:dyDescent="0.2">
      <c r="A63" s="261" t="s">
        <v>27</v>
      </c>
      <c r="B63" s="192">
        <f>SUM(B52:B62)</f>
        <v>2</v>
      </c>
      <c r="C63" s="192">
        <f t="shared" ref="C63:N63" si="35">SUM(C52:C62)</f>
        <v>0</v>
      </c>
      <c r="D63" s="192">
        <f t="shared" si="35"/>
        <v>3</v>
      </c>
      <c r="E63" s="192">
        <f t="shared" si="35"/>
        <v>0</v>
      </c>
      <c r="F63" s="192">
        <f t="shared" si="35"/>
        <v>40</v>
      </c>
      <c r="G63" s="192">
        <f t="shared" si="35"/>
        <v>20</v>
      </c>
      <c r="H63" s="192">
        <f t="shared" si="35"/>
        <v>33</v>
      </c>
      <c r="I63" s="192">
        <f t="shared" si="35"/>
        <v>36</v>
      </c>
      <c r="J63" s="192">
        <f t="shared" si="35"/>
        <v>0</v>
      </c>
      <c r="K63" s="192">
        <f t="shared" si="35"/>
        <v>0</v>
      </c>
      <c r="L63" s="192">
        <f t="shared" si="35"/>
        <v>78</v>
      </c>
      <c r="M63" s="192">
        <f t="shared" si="35"/>
        <v>56</v>
      </c>
      <c r="N63" s="192">
        <f t="shared" si="35"/>
        <v>134</v>
      </c>
      <c r="O63" s="131" t="s">
        <v>28</v>
      </c>
    </row>
    <row r="64" spans="1:15" hidden="1" x14ac:dyDescent="0.2"/>
    <row r="65" spans="1:15" hidden="1" x14ac:dyDescent="0.2">
      <c r="A65" s="182" t="s">
        <v>717</v>
      </c>
    </row>
    <row r="66" spans="1:15" ht="13.5" hidden="1" thickBot="1" x14ac:dyDescent="0.25">
      <c r="A66" s="1343" t="s">
        <v>290</v>
      </c>
      <c r="B66" s="1342" t="s">
        <v>103</v>
      </c>
      <c r="C66" s="1342"/>
      <c r="D66" s="1342" t="s">
        <v>142</v>
      </c>
      <c r="E66" s="1342"/>
      <c r="F66" s="1342" t="s">
        <v>104</v>
      </c>
      <c r="G66" s="1342"/>
      <c r="H66" s="1342" t="s">
        <v>141</v>
      </c>
      <c r="I66" s="1342"/>
      <c r="J66" s="1342" t="s">
        <v>460</v>
      </c>
      <c r="K66" s="1342"/>
      <c r="L66" s="1342" t="s">
        <v>7</v>
      </c>
      <c r="M66" s="1342"/>
      <c r="N66" s="1334" t="s">
        <v>165</v>
      </c>
      <c r="O66" s="1337" t="s">
        <v>622</v>
      </c>
    </row>
    <row r="67" spans="1:15" ht="14.25" hidden="1" thickTop="1" thickBot="1" x14ac:dyDescent="0.25">
      <c r="A67" s="1344"/>
      <c r="B67" s="1340" t="s">
        <v>105</v>
      </c>
      <c r="C67" s="1340"/>
      <c r="D67" s="1340" t="s">
        <v>106</v>
      </c>
      <c r="E67" s="1340"/>
      <c r="F67" s="1340" t="s">
        <v>145</v>
      </c>
      <c r="G67" s="1340"/>
      <c r="H67" s="1340" t="s">
        <v>146</v>
      </c>
      <c r="I67" s="1340"/>
      <c r="J67" s="1340" t="s">
        <v>144</v>
      </c>
      <c r="K67" s="1340"/>
      <c r="L67" s="1340" t="s">
        <v>8</v>
      </c>
      <c r="M67" s="1340"/>
      <c r="N67" s="1335"/>
      <c r="O67" s="1338"/>
    </row>
    <row r="68" spans="1:15" ht="14.25" hidden="1" thickTop="1" thickBot="1" x14ac:dyDescent="0.25">
      <c r="A68" s="1344"/>
      <c r="B68" s="1341" t="s">
        <v>162</v>
      </c>
      <c r="C68" s="1341" t="s">
        <v>602</v>
      </c>
      <c r="D68" s="1341" t="s">
        <v>162</v>
      </c>
      <c r="E68" s="1341" t="s">
        <v>602</v>
      </c>
      <c r="F68" s="1341" t="s">
        <v>162</v>
      </c>
      <c r="G68" s="1341" t="s">
        <v>602</v>
      </c>
      <c r="H68" s="1341" t="s">
        <v>162</v>
      </c>
      <c r="I68" s="1341" t="s">
        <v>602</v>
      </c>
      <c r="J68" s="1341" t="s">
        <v>162</v>
      </c>
      <c r="K68" s="1341" t="s">
        <v>602</v>
      </c>
      <c r="L68" s="1341" t="s">
        <v>162</v>
      </c>
      <c r="M68" s="1341" t="s">
        <v>602</v>
      </c>
      <c r="N68" s="1335"/>
      <c r="O68" s="1338"/>
    </row>
    <row r="69" spans="1:15" ht="13.5" hidden="1" thickTop="1" x14ac:dyDescent="0.2">
      <c r="A69" s="1345"/>
      <c r="B69" s="1164"/>
      <c r="C69" s="1164"/>
      <c r="D69" s="1164"/>
      <c r="E69" s="1164"/>
      <c r="F69" s="1164"/>
      <c r="G69" s="1164"/>
      <c r="H69" s="1164"/>
      <c r="I69" s="1164"/>
      <c r="J69" s="1164"/>
      <c r="K69" s="1164"/>
      <c r="L69" s="1164"/>
      <c r="M69" s="1164"/>
      <c r="N69" s="1336"/>
      <c r="O69" s="1339"/>
    </row>
    <row r="70" spans="1:15" ht="13.5" hidden="1" thickBot="1" x14ac:dyDescent="0.25">
      <c r="A70" s="260" t="s">
        <v>107</v>
      </c>
      <c r="B70" s="104"/>
      <c r="C70" s="104"/>
      <c r="D70" s="104"/>
      <c r="E70" s="104"/>
      <c r="F70" s="104"/>
      <c r="G70" s="104"/>
      <c r="H70" s="104"/>
      <c r="I70" s="104"/>
      <c r="J70" s="104"/>
      <c r="K70" s="104"/>
      <c r="L70" s="178">
        <f>B70+D70+F70+H70+J70</f>
        <v>0</v>
      </c>
      <c r="M70" s="178">
        <f>C70+E70+G70+I70+K70</f>
        <v>0</v>
      </c>
      <c r="N70" s="178">
        <f t="shared" ref="N70:N80" si="36">SUM(L70:M70)</f>
        <v>0</v>
      </c>
      <c r="O70" s="21" t="s">
        <v>108</v>
      </c>
    </row>
    <row r="71" spans="1:15" ht="14.25" hidden="1" thickTop="1" thickBot="1" x14ac:dyDescent="0.25">
      <c r="A71" s="40" t="s">
        <v>109</v>
      </c>
      <c r="B71" s="105"/>
      <c r="C71" s="105"/>
      <c r="D71" s="105"/>
      <c r="E71" s="105"/>
      <c r="F71" s="105"/>
      <c r="G71" s="105"/>
      <c r="H71" s="105"/>
      <c r="I71" s="105"/>
      <c r="J71" s="105"/>
      <c r="K71" s="105"/>
      <c r="L71" s="180">
        <f t="shared" ref="L71:L80" si="37">B71+D71+F71+H71+J71</f>
        <v>0</v>
      </c>
      <c r="M71" s="180">
        <f t="shared" ref="M71:M80" si="38">C71+E71+G71+I71+K71</f>
        <v>0</v>
      </c>
      <c r="N71" s="180">
        <f t="shared" si="36"/>
        <v>0</v>
      </c>
      <c r="O71" s="20" t="s">
        <v>110</v>
      </c>
    </row>
    <row r="72" spans="1:15" ht="14.25" hidden="1" thickTop="1" thickBot="1" x14ac:dyDescent="0.25">
      <c r="A72" s="41" t="s">
        <v>461</v>
      </c>
      <c r="B72" s="106"/>
      <c r="C72" s="106"/>
      <c r="D72" s="106"/>
      <c r="E72" s="106"/>
      <c r="F72" s="106"/>
      <c r="G72" s="106"/>
      <c r="H72" s="106"/>
      <c r="I72" s="106"/>
      <c r="J72" s="106"/>
      <c r="K72" s="106"/>
      <c r="L72" s="179">
        <f t="shared" si="37"/>
        <v>0</v>
      </c>
      <c r="M72" s="179">
        <f t="shared" si="38"/>
        <v>0</v>
      </c>
      <c r="N72" s="179">
        <f t="shared" si="36"/>
        <v>0</v>
      </c>
      <c r="O72" s="19" t="s">
        <v>99</v>
      </c>
    </row>
    <row r="73" spans="1:15" ht="14.25" hidden="1" thickTop="1" thickBot="1" x14ac:dyDescent="0.25">
      <c r="A73" s="40" t="s">
        <v>111</v>
      </c>
      <c r="B73" s="105"/>
      <c r="C73" s="105"/>
      <c r="D73" s="105"/>
      <c r="E73" s="105"/>
      <c r="F73" s="105"/>
      <c r="G73" s="105"/>
      <c r="H73" s="105"/>
      <c r="I73" s="105"/>
      <c r="J73" s="105"/>
      <c r="K73" s="105"/>
      <c r="L73" s="180">
        <f t="shared" si="37"/>
        <v>0</v>
      </c>
      <c r="M73" s="180">
        <f t="shared" si="38"/>
        <v>0</v>
      </c>
      <c r="N73" s="180">
        <f t="shared" si="36"/>
        <v>0</v>
      </c>
      <c r="O73" s="20" t="s">
        <v>112</v>
      </c>
    </row>
    <row r="74" spans="1:15" ht="14.25" hidden="1" thickTop="1" thickBot="1" x14ac:dyDescent="0.25">
      <c r="A74" s="41" t="s">
        <v>100</v>
      </c>
      <c r="B74" s="106"/>
      <c r="C74" s="106"/>
      <c r="D74" s="106"/>
      <c r="E74" s="106"/>
      <c r="F74" s="106"/>
      <c r="G74" s="106"/>
      <c r="H74" s="106"/>
      <c r="I74" s="106"/>
      <c r="J74" s="106"/>
      <c r="K74" s="106"/>
      <c r="L74" s="179">
        <f t="shared" si="37"/>
        <v>0</v>
      </c>
      <c r="M74" s="179">
        <f t="shared" si="38"/>
        <v>0</v>
      </c>
      <c r="N74" s="179">
        <f t="shared" si="36"/>
        <v>0</v>
      </c>
      <c r="O74" s="19" t="s">
        <v>101</v>
      </c>
    </row>
    <row r="75" spans="1:15" ht="14.25" hidden="1" thickTop="1" thickBot="1" x14ac:dyDescent="0.25">
      <c r="A75" s="40" t="s">
        <v>96</v>
      </c>
      <c r="B75" s="105"/>
      <c r="C75" s="105"/>
      <c r="D75" s="105"/>
      <c r="E75" s="105"/>
      <c r="F75" s="105"/>
      <c r="G75" s="105"/>
      <c r="H75" s="105"/>
      <c r="I75" s="105"/>
      <c r="J75" s="105"/>
      <c r="K75" s="105"/>
      <c r="L75" s="180">
        <f t="shared" si="37"/>
        <v>0</v>
      </c>
      <c r="M75" s="180">
        <f t="shared" si="38"/>
        <v>0</v>
      </c>
      <c r="N75" s="180">
        <f t="shared" si="36"/>
        <v>0</v>
      </c>
      <c r="O75" s="20" t="s">
        <v>97</v>
      </c>
    </row>
    <row r="76" spans="1:15" ht="14.25" hidden="1" thickTop="1" thickBot="1" x14ac:dyDescent="0.25">
      <c r="A76" s="41" t="s">
        <v>113</v>
      </c>
      <c r="B76" s="106"/>
      <c r="C76" s="106"/>
      <c r="D76" s="106"/>
      <c r="E76" s="106"/>
      <c r="F76" s="106"/>
      <c r="G76" s="106"/>
      <c r="H76" s="106"/>
      <c r="I76" s="106"/>
      <c r="J76" s="106"/>
      <c r="K76" s="106"/>
      <c r="L76" s="179">
        <f t="shared" si="37"/>
        <v>0</v>
      </c>
      <c r="M76" s="179">
        <f t="shared" si="38"/>
        <v>0</v>
      </c>
      <c r="N76" s="179">
        <f t="shared" si="36"/>
        <v>0</v>
      </c>
      <c r="O76" s="19" t="s">
        <v>114</v>
      </c>
    </row>
    <row r="77" spans="1:15" ht="14.25" hidden="1" thickTop="1" thickBot="1" x14ac:dyDescent="0.25">
      <c r="A77" s="40" t="s">
        <v>115</v>
      </c>
      <c r="B77" s="105"/>
      <c r="C77" s="105"/>
      <c r="D77" s="105"/>
      <c r="E77" s="105"/>
      <c r="F77" s="105"/>
      <c r="G77" s="105"/>
      <c r="H77" s="105">
        <v>6</v>
      </c>
      <c r="I77" s="105">
        <v>1</v>
      </c>
      <c r="J77" s="105"/>
      <c r="K77" s="105"/>
      <c r="L77" s="180">
        <f t="shared" si="37"/>
        <v>6</v>
      </c>
      <c r="M77" s="180">
        <f t="shared" si="38"/>
        <v>1</v>
      </c>
      <c r="N77" s="180">
        <f t="shared" si="36"/>
        <v>7</v>
      </c>
      <c r="O77" s="20" t="s">
        <v>116</v>
      </c>
    </row>
    <row r="78" spans="1:15" ht="14.25" hidden="1" thickTop="1" thickBot="1" x14ac:dyDescent="0.25">
      <c r="A78" s="41" t="s">
        <v>117</v>
      </c>
      <c r="B78" s="106"/>
      <c r="C78" s="106"/>
      <c r="D78" s="106"/>
      <c r="E78" s="106"/>
      <c r="F78" s="106"/>
      <c r="G78" s="106"/>
      <c r="H78" s="106"/>
      <c r="I78" s="106"/>
      <c r="J78" s="106"/>
      <c r="K78" s="106"/>
      <c r="L78" s="179">
        <f t="shared" si="37"/>
        <v>0</v>
      </c>
      <c r="M78" s="179">
        <f t="shared" si="38"/>
        <v>0</v>
      </c>
      <c r="N78" s="179">
        <f t="shared" si="36"/>
        <v>0</v>
      </c>
      <c r="O78" s="19" t="s">
        <v>118</v>
      </c>
    </row>
    <row r="79" spans="1:15" ht="14.25" hidden="1" thickTop="1" thickBot="1" x14ac:dyDescent="0.25">
      <c r="A79" s="40" t="s">
        <v>119</v>
      </c>
      <c r="B79" s="105"/>
      <c r="C79" s="105"/>
      <c r="D79" s="105"/>
      <c r="E79" s="105"/>
      <c r="F79" s="105"/>
      <c r="G79" s="105"/>
      <c r="H79" s="105"/>
      <c r="I79" s="105"/>
      <c r="J79" s="105"/>
      <c r="K79" s="105"/>
      <c r="L79" s="180">
        <f t="shared" si="37"/>
        <v>0</v>
      </c>
      <c r="M79" s="180">
        <f t="shared" si="38"/>
        <v>0</v>
      </c>
      <c r="N79" s="180">
        <f t="shared" si="36"/>
        <v>0</v>
      </c>
      <c r="O79" s="20" t="s">
        <v>98</v>
      </c>
    </row>
    <row r="80" spans="1:15" ht="13.5" hidden="1" thickTop="1" x14ac:dyDescent="0.2">
      <c r="A80" s="23" t="s">
        <v>102</v>
      </c>
      <c r="B80" s="108"/>
      <c r="C80" s="108"/>
      <c r="D80" s="108"/>
      <c r="E80" s="108"/>
      <c r="F80" s="108"/>
      <c r="G80" s="108"/>
      <c r="H80" s="108">
        <v>1</v>
      </c>
      <c r="I80" s="108">
        <v>1</v>
      </c>
      <c r="J80" s="108"/>
      <c r="K80" s="108"/>
      <c r="L80" s="181">
        <f t="shared" si="37"/>
        <v>1</v>
      </c>
      <c r="M80" s="181">
        <f t="shared" si="38"/>
        <v>1</v>
      </c>
      <c r="N80" s="181">
        <f t="shared" si="36"/>
        <v>2</v>
      </c>
      <c r="O80" s="22" t="s">
        <v>95</v>
      </c>
    </row>
    <row r="81" spans="1:15" hidden="1" x14ac:dyDescent="0.2">
      <c r="A81" s="261" t="s">
        <v>27</v>
      </c>
      <c r="B81" s="192">
        <f>SUM(B70:B80)</f>
        <v>0</v>
      </c>
      <c r="C81" s="192">
        <f t="shared" ref="C81:N81" si="39">SUM(C70:C80)</f>
        <v>0</v>
      </c>
      <c r="D81" s="192">
        <f t="shared" si="39"/>
        <v>0</v>
      </c>
      <c r="E81" s="192">
        <f t="shared" si="39"/>
        <v>0</v>
      </c>
      <c r="F81" s="192">
        <f t="shared" si="39"/>
        <v>0</v>
      </c>
      <c r="G81" s="192">
        <f t="shared" si="39"/>
        <v>0</v>
      </c>
      <c r="H81" s="192">
        <f t="shared" si="39"/>
        <v>7</v>
      </c>
      <c r="I81" s="192">
        <f t="shared" si="39"/>
        <v>2</v>
      </c>
      <c r="J81" s="192">
        <f t="shared" si="39"/>
        <v>0</v>
      </c>
      <c r="K81" s="192">
        <f t="shared" si="39"/>
        <v>0</v>
      </c>
      <c r="L81" s="192">
        <f t="shared" si="39"/>
        <v>7</v>
      </c>
      <c r="M81" s="192">
        <f t="shared" si="39"/>
        <v>2</v>
      </c>
      <c r="N81" s="192">
        <f t="shared" si="39"/>
        <v>9</v>
      </c>
      <c r="O81" s="131" t="s">
        <v>28</v>
      </c>
    </row>
    <row r="82" spans="1:15" hidden="1" x14ac:dyDescent="0.2"/>
    <row r="83" spans="1:15" hidden="1" x14ac:dyDescent="0.2">
      <c r="A83" s="182" t="s">
        <v>166</v>
      </c>
    </row>
    <row r="84" spans="1:15" ht="13.5" hidden="1" thickBot="1" x14ac:dyDescent="0.25">
      <c r="A84" s="1343" t="s">
        <v>290</v>
      </c>
      <c r="B84" s="1342" t="s">
        <v>103</v>
      </c>
      <c r="C84" s="1342"/>
      <c r="D84" s="1342" t="s">
        <v>142</v>
      </c>
      <c r="E84" s="1342"/>
      <c r="F84" s="1342" t="s">
        <v>104</v>
      </c>
      <c r="G84" s="1342"/>
      <c r="H84" s="1342" t="s">
        <v>141</v>
      </c>
      <c r="I84" s="1342"/>
      <c r="J84" s="1342" t="s">
        <v>460</v>
      </c>
      <c r="K84" s="1342"/>
      <c r="L84" s="1342" t="s">
        <v>7</v>
      </c>
      <c r="M84" s="1342"/>
      <c r="N84" s="1334" t="s">
        <v>165</v>
      </c>
      <c r="O84" s="1337" t="s">
        <v>622</v>
      </c>
    </row>
    <row r="85" spans="1:15" ht="14.25" hidden="1" thickTop="1" thickBot="1" x14ac:dyDescent="0.25">
      <c r="A85" s="1344"/>
      <c r="B85" s="1340" t="s">
        <v>105</v>
      </c>
      <c r="C85" s="1340"/>
      <c r="D85" s="1340" t="s">
        <v>106</v>
      </c>
      <c r="E85" s="1340"/>
      <c r="F85" s="1340" t="s">
        <v>145</v>
      </c>
      <c r="G85" s="1340"/>
      <c r="H85" s="1340" t="s">
        <v>146</v>
      </c>
      <c r="I85" s="1340"/>
      <c r="J85" s="1340" t="s">
        <v>144</v>
      </c>
      <c r="K85" s="1340"/>
      <c r="L85" s="1340" t="s">
        <v>8</v>
      </c>
      <c r="M85" s="1340"/>
      <c r="N85" s="1335"/>
      <c r="O85" s="1338"/>
    </row>
    <row r="86" spans="1:15" ht="14.25" hidden="1" thickTop="1" thickBot="1" x14ac:dyDescent="0.25">
      <c r="A86" s="1344"/>
      <c r="B86" s="1341" t="s">
        <v>162</v>
      </c>
      <c r="C86" s="1341" t="s">
        <v>602</v>
      </c>
      <c r="D86" s="1341" t="s">
        <v>162</v>
      </c>
      <c r="E86" s="1341" t="s">
        <v>602</v>
      </c>
      <c r="F86" s="1341" t="s">
        <v>162</v>
      </c>
      <c r="G86" s="1341" t="s">
        <v>602</v>
      </c>
      <c r="H86" s="1341" t="s">
        <v>162</v>
      </c>
      <c r="I86" s="1341" t="s">
        <v>602</v>
      </c>
      <c r="J86" s="1341" t="s">
        <v>162</v>
      </c>
      <c r="K86" s="1341" t="s">
        <v>602</v>
      </c>
      <c r="L86" s="1341" t="s">
        <v>162</v>
      </c>
      <c r="M86" s="1341" t="s">
        <v>602</v>
      </c>
      <c r="N86" s="1335"/>
      <c r="O86" s="1338"/>
    </row>
    <row r="87" spans="1:15" ht="13.5" hidden="1" thickTop="1" x14ac:dyDescent="0.2">
      <c r="A87" s="1345"/>
      <c r="B87" s="1164"/>
      <c r="C87" s="1164"/>
      <c r="D87" s="1164"/>
      <c r="E87" s="1164"/>
      <c r="F87" s="1164"/>
      <c r="G87" s="1164"/>
      <c r="H87" s="1164"/>
      <c r="I87" s="1164"/>
      <c r="J87" s="1164"/>
      <c r="K87" s="1164"/>
      <c r="L87" s="1164"/>
      <c r="M87" s="1164"/>
      <c r="N87" s="1336"/>
      <c r="O87" s="1339"/>
    </row>
    <row r="88" spans="1:15" ht="13.5" hidden="1" thickBot="1" x14ac:dyDescent="0.25">
      <c r="A88" s="260" t="s">
        <v>107</v>
      </c>
      <c r="B88" s="104">
        <f>SUM(B34+B52+B70)</f>
        <v>7</v>
      </c>
      <c r="C88" s="104">
        <f t="shared" ref="C88:K88" si="40">SUM(C34+C52+C70)</f>
        <v>16</v>
      </c>
      <c r="D88" s="104">
        <f t="shared" si="40"/>
        <v>24</v>
      </c>
      <c r="E88" s="104">
        <f t="shared" si="40"/>
        <v>20</v>
      </c>
      <c r="F88" s="104">
        <f t="shared" si="40"/>
        <v>36</v>
      </c>
      <c r="G88" s="104">
        <f t="shared" si="40"/>
        <v>34</v>
      </c>
      <c r="H88" s="104">
        <f t="shared" si="40"/>
        <v>10</v>
      </c>
      <c r="I88" s="104">
        <f t="shared" si="40"/>
        <v>38</v>
      </c>
      <c r="J88" s="104">
        <f t="shared" si="40"/>
        <v>29</v>
      </c>
      <c r="K88" s="104">
        <f t="shared" si="40"/>
        <v>58</v>
      </c>
      <c r="L88" s="178">
        <f>B88+D88+F88+H88+J88</f>
        <v>106</v>
      </c>
      <c r="M88" s="178">
        <f>C88+E88+G88+I88+K88</f>
        <v>166</v>
      </c>
      <c r="N88" s="178">
        <f t="shared" ref="N88:N98" si="41">SUM(L88:M88)</f>
        <v>272</v>
      </c>
      <c r="O88" s="21" t="s">
        <v>108</v>
      </c>
    </row>
    <row r="89" spans="1:15" ht="14.25" hidden="1" thickTop="1" thickBot="1" x14ac:dyDescent="0.25">
      <c r="A89" s="40" t="s">
        <v>109</v>
      </c>
      <c r="B89" s="104">
        <f t="shared" ref="B89:K89" si="42">SUM(B35+B53+B71)</f>
        <v>3</v>
      </c>
      <c r="C89" s="104">
        <f t="shared" si="42"/>
        <v>0</v>
      </c>
      <c r="D89" s="104">
        <f t="shared" si="42"/>
        <v>0</v>
      </c>
      <c r="E89" s="104">
        <f t="shared" si="42"/>
        <v>0</v>
      </c>
      <c r="F89" s="104">
        <f t="shared" si="42"/>
        <v>4</v>
      </c>
      <c r="G89" s="104">
        <f t="shared" si="42"/>
        <v>1</v>
      </c>
      <c r="H89" s="104">
        <f t="shared" si="42"/>
        <v>5</v>
      </c>
      <c r="I89" s="104">
        <f t="shared" si="42"/>
        <v>0</v>
      </c>
      <c r="J89" s="104">
        <f t="shared" si="42"/>
        <v>0</v>
      </c>
      <c r="K89" s="104">
        <f t="shared" si="42"/>
        <v>0</v>
      </c>
      <c r="L89" s="180">
        <f t="shared" ref="L89:L98" si="43">B89+D89+F89+H89+J89</f>
        <v>12</v>
      </c>
      <c r="M89" s="180">
        <f t="shared" ref="M89:M98" si="44">C89+E89+G89+I89+K89</f>
        <v>1</v>
      </c>
      <c r="N89" s="180">
        <f t="shared" si="41"/>
        <v>13</v>
      </c>
      <c r="O89" s="20" t="s">
        <v>110</v>
      </c>
    </row>
    <row r="90" spans="1:15" ht="14.25" hidden="1" thickTop="1" thickBot="1" x14ac:dyDescent="0.25">
      <c r="A90" s="41" t="s">
        <v>461</v>
      </c>
      <c r="B90" s="104">
        <f t="shared" ref="B90:K90" si="45">SUM(B36+B54+B72)</f>
        <v>15</v>
      </c>
      <c r="C90" s="104">
        <f t="shared" si="45"/>
        <v>2</v>
      </c>
      <c r="D90" s="104">
        <f t="shared" si="45"/>
        <v>28</v>
      </c>
      <c r="E90" s="104">
        <f t="shared" si="45"/>
        <v>5</v>
      </c>
      <c r="F90" s="104">
        <f t="shared" si="45"/>
        <v>19</v>
      </c>
      <c r="G90" s="104">
        <f t="shared" si="45"/>
        <v>8</v>
      </c>
      <c r="H90" s="104">
        <f t="shared" si="45"/>
        <v>14</v>
      </c>
      <c r="I90" s="104">
        <f t="shared" si="45"/>
        <v>8</v>
      </c>
      <c r="J90" s="104">
        <f t="shared" si="45"/>
        <v>6</v>
      </c>
      <c r="K90" s="104">
        <f t="shared" si="45"/>
        <v>18</v>
      </c>
      <c r="L90" s="179">
        <f t="shared" si="43"/>
        <v>82</v>
      </c>
      <c r="M90" s="179">
        <f t="shared" si="44"/>
        <v>41</v>
      </c>
      <c r="N90" s="179">
        <f t="shared" si="41"/>
        <v>123</v>
      </c>
      <c r="O90" s="19" t="s">
        <v>99</v>
      </c>
    </row>
    <row r="91" spans="1:15" ht="14.25" hidden="1" thickTop="1" thickBot="1" x14ac:dyDescent="0.25">
      <c r="A91" s="40" t="s">
        <v>111</v>
      </c>
      <c r="B91" s="104">
        <f t="shared" ref="B91:K91" si="46">SUM(B37+B55+B73)</f>
        <v>0</v>
      </c>
      <c r="C91" s="104">
        <f t="shared" si="46"/>
        <v>0</v>
      </c>
      <c r="D91" s="104">
        <f t="shared" si="46"/>
        <v>1</v>
      </c>
      <c r="E91" s="104">
        <f t="shared" si="46"/>
        <v>0</v>
      </c>
      <c r="F91" s="104">
        <f t="shared" si="46"/>
        <v>0</v>
      </c>
      <c r="G91" s="104">
        <f t="shared" si="46"/>
        <v>1</v>
      </c>
      <c r="H91" s="104">
        <f t="shared" si="46"/>
        <v>0</v>
      </c>
      <c r="I91" s="104">
        <f t="shared" si="46"/>
        <v>4</v>
      </c>
      <c r="J91" s="104">
        <f t="shared" si="46"/>
        <v>5</v>
      </c>
      <c r="K91" s="104">
        <f t="shared" si="46"/>
        <v>6</v>
      </c>
      <c r="L91" s="180">
        <f t="shared" si="43"/>
        <v>6</v>
      </c>
      <c r="M91" s="180">
        <f t="shared" si="44"/>
        <v>11</v>
      </c>
      <c r="N91" s="180">
        <f t="shared" si="41"/>
        <v>17</v>
      </c>
      <c r="O91" s="20" t="s">
        <v>112</v>
      </c>
    </row>
    <row r="92" spans="1:15" ht="14.25" hidden="1" thickTop="1" thickBot="1" x14ac:dyDescent="0.25">
      <c r="A92" s="41" t="s">
        <v>100</v>
      </c>
      <c r="B92" s="104">
        <f t="shared" ref="B92:K92" si="47">SUM(B38+B56+B74)</f>
        <v>0</v>
      </c>
      <c r="C92" s="104">
        <f t="shared" si="47"/>
        <v>0</v>
      </c>
      <c r="D92" s="104">
        <f t="shared" si="47"/>
        <v>4</v>
      </c>
      <c r="E92" s="104">
        <f t="shared" si="47"/>
        <v>0</v>
      </c>
      <c r="F92" s="104">
        <f t="shared" si="47"/>
        <v>9</v>
      </c>
      <c r="G92" s="104">
        <f t="shared" si="47"/>
        <v>1</v>
      </c>
      <c r="H92" s="104">
        <f t="shared" si="47"/>
        <v>8</v>
      </c>
      <c r="I92" s="104">
        <f t="shared" si="47"/>
        <v>3</v>
      </c>
      <c r="J92" s="104">
        <f t="shared" si="47"/>
        <v>5</v>
      </c>
      <c r="K92" s="104">
        <f t="shared" si="47"/>
        <v>3</v>
      </c>
      <c r="L92" s="179">
        <f t="shared" si="43"/>
        <v>26</v>
      </c>
      <c r="M92" s="179">
        <f t="shared" si="44"/>
        <v>7</v>
      </c>
      <c r="N92" s="179">
        <f t="shared" si="41"/>
        <v>33</v>
      </c>
      <c r="O92" s="19" t="s">
        <v>101</v>
      </c>
    </row>
    <row r="93" spans="1:15" ht="14.25" hidden="1" thickTop="1" thickBot="1" x14ac:dyDescent="0.25">
      <c r="A93" s="40" t="s">
        <v>96</v>
      </c>
      <c r="B93" s="104">
        <f t="shared" ref="B93:K93" si="48">SUM(B39+B57+B75)</f>
        <v>19</v>
      </c>
      <c r="C93" s="104">
        <f t="shared" si="48"/>
        <v>0</v>
      </c>
      <c r="D93" s="104">
        <f t="shared" si="48"/>
        <v>27</v>
      </c>
      <c r="E93" s="104">
        <f t="shared" si="48"/>
        <v>3</v>
      </c>
      <c r="F93" s="104">
        <f t="shared" si="48"/>
        <v>54</v>
      </c>
      <c r="G93" s="104">
        <f t="shared" si="48"/>
        <v>6</v>
      </c>
      <c r="H93" s="104">
        <f t="shared" si="48"/>
        <v>22</v>
      </c>
      <c r="I93" s="104">
        <f t="shared" si="48"/>
        <v>12</v>
      </c>
      <c r="J93" s="104">
        <f t="shared" si="48"/>
        <v>12</v>
      </c>
      <c r="K93" s="104">
        <f t="shared" si="48"/>
        <v>12</v>
      </c>
      <c r="L93" s="180">
        <f t="shared" si="43"/>
        <v>134</v>
      </c>
      <c r="M93" s="180">
        <f t="shared" si="44"/>
        <v>33</v>
      </c>
      <c r="N93" s="180">
        <f t="shared" si="41"/>
        <v>167</v>
      </c>
      <c r="O93" s="20" t="s">
        <v>97</v>
      </c>
    </row>
    <row r="94" spans="1:15" ht="14.25" hidden="1" thickTop="1" thickBot="1" x14ac:dyDescent="0.25">
      <c r="A94" s="41" t="s">
        <v>113</v>
      </c>
      <c r="B94" s="104">
        <f t="shared" ref="B94:K94" si="49">SUM(B40+B58+B76)</f>
        <v>4</v>
      </c>
      <c r="C94" s="104">
        <f t="shared" si="49"/>
        <v>0</v>
      </c>
      <c r="D94" s="104">
        <f t="shared" si="49"/>
        <v>5</v>
      </c>
      <c r="E94" s="104">
        <f t="shared" si="49"/>
        <v>1</v>
      </c>
      <c r="F94" s="104">
        <f t="shared" si="49"/>
        <v>3</v>
      </c>
      <c r="G94" s="104">
        <f t="shared" si="49"/>
        <v>2</v>
      </c>
      <c r="H94" s="104">
        <f t="shared" si="49"/>
        <v>5</v>
      </c>
      <c r="I94" s="104">
        <f t="shared" si="49"/>
        <v>3</v>
      </c>
      <c r="J94" s="104">
        <f t="shared" si="49"/>
        <v>2</v>
      </c>
      <c r="K94" s="104">
        <f t="shared" si="49"/>
        <v>2</v>
      </c>
      <c r="L94" s="179">
        <f t="shared" si="43"/>
        <v>19</v>
      </c>
      <c r="M94" s="179">
        <f t="shared" si="44"/>
        <v>8</v>
      </c>
      <c r="N94" s="179">
        <f t="shared" si="41"/>
        <v>27</v>
      </c>
      <c r="O94" s="19" t="s">
        <v>114</v>
      </c>
    </row>
    <row r="95" spans="1:15" ht="14.25" hidden="1" thickTop="1" thickBot="1" x14ac:dyDescent="0.25">
      <c r="A95" s="40" t="s">
        <v>115</v>
      </c>
      <c r="B95" s="104">
        <f t="shared" ref="B95:K95" si="50">SUM(B41+B59+B77)</f>
        <v>9</v>
      </c>
      <c r="C95" s="104">
        <f t="shared" si="50"/>
        <v>1</v>
      </c>
      <c r="D95" s="104">
        <f t="shared" si="50"/>
        <v>11</v>
      </c>
      <c r="E95" s="104">
        <f t="shared" si="50"/>
        <v>1</v>
      </c>
      <c r="F95" s="104">
        <f t="shared" si="50"/>
        <v>13</v>
      </c>
      <c r="G95" s="104">
        <f t="shared" si="50"/>
        <v>2</v>
      </c>
      <c r="H95" s="104">
        <f t="shared" si="50"/>
        <v>21</v>
      </c>
      <c r="I95" s="104">
        <f t="shared" si="50"/>
        <v>10</v>
      </c>
      <c r="J95" s="104">
        <f t="shared" si="50"/>
        <v>2</v>
      </c>
      <c r="K95" s="104">
        <f t="shared" si="50"/>
        <v>2</v>
      </c>
      <c r="L95" s="180">
        <f t="shared" si="43"/>
        <v>56</v>
      </c>
      <c r="M95" s="180">
        <f t="shared" si="44"/>
        <v>16</v>
      </c>
      <c r="N95" s="180">
        <f t="shared" si="41"/>
        <v>72</v>
      </c>
      <c r="O95" s="20" t="s">
        <v>116</v>
      </c>
    </row>
    <row r="96" spans="1:15" ht="14.25" hidden="1" thickTop="1" thickBot="1" x14ac:dyDescent="0.25">
      <c r="A96" s="41" t="s">
        <v>117</v>
      </c>
      <c r="B96" s="104">
        <f t="shared" ref="B96:K96" si="51">SUM(B42+B60+B78)</f>
        <v>19</v>
      </c>
      <c r="C96" s="104">
        <f t="shared" si="51"/>
        <v>3</v>
      </c>
      <c r="D96" s="104">
        <f t="shared" si="51"/>
        <v>16</v>
      </c>
      <c r="E96" s="104">
        <f t="shared" si="51"/>
        <v>3</v>
      </c>
      <c r="F96" s="104">
        <f t="shared" si="51"/>
        <v>19</v>
      </c>
      <c r="G96" s="104">
        <f t="shared" si="51"/>
        <v>10</v>
      </c>
      <c r="H96" s="104">
        <f t="shared" si="51"/>
        <v>51</v>
      </c>
      <c r="I96" s="104">
        <f t="shared" si="51"/>
        <v>46</v>
      </c>
      <c r="J96" s="104">
        <f t="shared" si="51"/>
        <v>3</v>
      </c>
      <c r="K96" s="104">
        <f t="shared" si="51"/>
        <v>5</v>
      </c>
      <c r="L96" s="179">
        <f t="shared" si="43"/>
        <v>108</v>
      </c>
      <c r="M96" s="179">
        <f t="shared" si="44"/>
        <v>67</v>
      </c>
      <c r="N96" s="179">
        <f t="shared" si="41"/>
        <v>175</v>
      </c>
      <c r="O96" s="19" t="s">
        <v>118</v>
      </c>
    </row>
    <row r="97" spans="1:24" ht="14.25" hidden="1" thickTop="1" thickBot="1" x14ac:dyDescent="0.25">
      <c r="A97" s="40" t="s">
        <v>119</v>
      </c>
      <c r="B97" s="104">
        <f t="shared" ref="B97:K97" si="52">SUM(B43+B61+B79)</f>
        <v>6</v>
      </c>
      <c r="C97" s="104">
        <f t="shared" si="52"/>
        <v>0</v>
      </c>
      <c r="D97" s="104">
        <f t="shared" si="52"/>
        <v>19</v>
      </c>
      <c r="E97" s="104">
        <f t="shared" si="52"/>
        <v>4</v>
      </c>
      <c r="F97" s="104">
        <f t="shared" si="52"/>
        <v>27</v>
      </c>
      <c r="G97" s="104">
        <f t="shared" si="52"/>
        <v>3</v>
      </c>
      <c r="H97" s="104">
        <f t="shared" si="52"/>
        <v>21</v>
      </c>
      <c r="I97" s="104">
        <f t="shared" si="52"/>
        <v>9</v>
      </c>
      <c r="J97" s="104">
        <f t="shared" si="52"/>
        <v>2</v>
      </c>
      <c r="K97" s="104">
        <f t="shared" si="52"/>
        <v>2</v>
      </c>
      <c r="L97" s="180">
        <f t="shared" si="43"/>
        <v>75</v>
      </c>
      <c r="M97" s="180">
        <f t="shared" si="44"/>
        <v>18</v>
      </c>
      <c r="N97" s="180">
        <f t="shared" si="41"/>
        <v>93</v>
      </c>
      <c r="O97" s="20" t="s">
        <v>98</v>
      </c>
    </row>
    <row r="98" spans="1:24" ht="14.25" hidden="1" thickTop="1" thickBot="1" x14ac:dyDescent="0.25">
      <c r="A98" s="23" t="s">
        <v>102</v>
      </c>
      <c r="B98" s="104">
        <f t="shared" ref="B98:K98" si="53">SUM(B44+B62+B80)</f>
        <v>41</v>
      </c>
      <c r="C98" s="104">
        <f t="shared" si="53"/>
        <v>3</v>
      </c>
      <c r="D98" s="104">
        <f t="shared" si="53"/>
        <v>64</v>
      </c>
      <c r="E98" s="104">
        <f t="shared" si="53"/>
        <v>4</v>
      </c>
      <c r="F98" s="104">
        <f t="shared" si="53"/>
        <v>97</v>
      </c>
      <c r="G98" s="104">
        <f t="shared" si="53"/>
        <v>20</v>
      </c>
      <c r="H98" s="104">
        <f t="shared" si="53"/>
        <v>53</v>
      </c>
      <c r="I98" s="104">
        <f t="shared" si="53"/>
        <v>45</v>
      </c>
      <c r="J98" s="104">
        <f t="shared" si="53"/>
        <v>30</v>
      </c>
      <c r="K98" s="104">
        <f t="shared" si="53"/>
        <v>33</v>
      </c>
      <c r="L98" s="181">
        <f t="shared" si="43"/>
        <v>285</v>
      </c>
      <c r="M98" s="181">
        <f t="shared" si="44"/>
        <v>105</v>
      </c>
      <c r="N98" s="181">
        <f t="shared" si="41"/>
        <v>390</v>
      </c>
      <c r="O98" s="22" t="s">
        <v>95</v>
      </c>
    </row>
    <row r="99" spans="1:24" hidden="1" x14ac:dyDescent="0.2">
      <c r="A99" s="261" t="s">
        <v>27</v>
      </c>
      <c r="B99" s="192">
        <f>SUM(B88:B98)</f>
        <v>123</v>
      </c>
      <c r="C99" s="192">
        <f t="shared" ref="C99:N99" si="54">SUM(C88:C98)</f>
        <v>25</v>
      </c>
      <c r="D99" s="192">
        <f t="shared" si="54"/>
        <v>199</v>
      </c>
      <c r="E99" s="192">
        <f t="shared" si="54"/>
        <v>41</v>
      </c>
      <c r="F99" s="192">
        <f t="shared" si="54"/>
        <v>281</v>
      </c>
      <c r="G99" s="192">
        <f t="shared" si="54"/>
        <v>88</v>
      </c>
      <c r="H99" s="192">
        <f t="shared" si="54"/>
        <v>210</v>
      </c>
      <c r="I99" s="192">
        <f t="shared" si="54"/>
        <v>178</v>
      </c>
      <c r="J99" s="192">
        <f t="shared" si="54"/>
        <v>96</v>
      </c>
      <c r="K99" s="192">
        <f t="shared" si="54"/>
        <v>141</v>
      </c>
      <c r="L99" s="192">
        <f t="shared" si="54"/>
        <v>909</v>
      </c>
      <c r="M99" s="192">
        <f t="shared" si="54"/>
        <v>473</v>
      </c>
      <c r="N99" s="192">
        <f t="shared" si="54"/>
        <v>1382</v>
      </c>
      <c r="O99" s="131" t="s">
        <v>28</v>
      </c>
    </row>
    <row r="100" spans="1:24" hidden="1" x14ac:dyDescent="0.2"/>
    <row r="106" spans="1:24" x14ac:dyDescent="0.2">
      <c r="Q106" s="182">
        <v>34</v>
      </c>
      <c r="R106" s="182">
        <v>37</v>
      </c>
      <c r="W106" s="182">
        <v>34</v>
      </c>
      <c r="X106" s="182">
        <v>37</v>
      </c>
    </row>
    <row r="107" spans="1:24" x14ac:dyDescent="0.2">
      <c r="Q107" s="182">
        <v>2</v>
      </c>
      <c r="W107" s="182">
        <v>2</v>
      </c>
    </row>
    <row r="108" spans="1:24" x14ac:dyDescent="0.2">
      <c r="Q108" s="182">
        <v>14</v>
      </c>
      <c r="R108" s="182">
        <v>5</v>
      </c>
      <c r="W108" s="182">
        <v>14</v>
      </c>
      <c r="X108" s="182">
        <v>5</v>
      </c>
    </row>
    <row r="109" spans="1:24" x14ac:dyDescent="0.2">
      <c r="Q109" s="182">
        <v>1</v>
      </c>
      <c r="R109" s="182">
        <v>2</v>
      </c>
      <c r="W109" s="182">
        <v>1</v>
      </c>
      <c r="X109" s="182">
        <v>2</v>
      </c>
    </row>
    <row r="110" spans="1:24" x14ac:dyDescent="0.2">
      <c r="Q110" s="182">
        <v>3</v>
      </c>
      <c r="W110" s="182">
        <v>3</v>
      </c>
    </row>
    <row r="111" spans="1:24" x14ac:dyDescent="0.2">
      <c r="Q111" s="182">
        <v>31</v>
      </c>
      <c r="R111" s="182">
        <v>3</v>
      </c>
      <c r="W111" s="182">
        <v>31</v>
      </c>
      <c r="X111" s="182">
        <v>3</v>
      </c>
    </row>
    <row r="112" spans="1:24" x14ac:dyDescent="0.2">
      <c r="Q112" s="182">
        <v>2</v>
      </c>
      <c r="R112" s="182">
        <v>1</v>
      </c>
      <c r="W112" s="182">
        <v>2</v>
      </c>
      <c r="X112" s="182">
        <v>1</v>
      </c>
    </row>
    <row r="113" spans="17:24" x14ac:dyDescent="0.2">
      <c r="Q113" s="182">
        <v>12</v>
      </c>
      <c r="R113" s="182">
        <v>3</v>
      </c>
      <c r="W113" s="182">
        <v>12</v>
      </c>
      <c r="X113" s="182">
        <v>3</v>
      </c>
    </row>
    <row r="114" spans="17:24" x14ac:dyDescent="0.2">
      <c r="Q114" s="182">
        <v>12</v>
      </c>
      <c r="R114" s="182">
        <v>6</v>
      </c>
      <c r="W114" s="182">
        <v>12</v>
      </c>
      <c r="X114" s="182">
        <v>6</v>
      </c>
    </row>
    <row r="115" spans="17:24" x14ac:dyDescent="0.2">
      <c r="Q115" s="182">
        <v>25</v>
      </c>
      <c r="R115" s="182">
        <v>3</v>
      </c>
      <c r="W115" s="182">
        <v>25</v>
      </c>
      <c r="X115" s="182">
        <v>3</v>
      </c>
    </row>
    <row r="116" spans="17:24" x14ac:dyDescent="0.2">
      <c r="Q116" s="182">
        <v>69</v>
      </c>
      <c r="R116" s="182">
        <v>10</v>
      </c>
      <c r="W116" s="182">
        <v>69</v>
      </c>
      <c r="X116" s="182">
        <v>10</v>
      </c>
    </row>
    <row r="117" spans="17:24" x14ac:dyDescent="0.2">
      <c r="Q117" s="182">
        <v>205</v>
      </c>
      <c r="R117" s="182">
        <v>70</v>
      </c>
      <c r="W117" s="182">
        <v>205</v>
      </c>
      <c r="X117" s="182">
        <v>70</v>
      </c>
    </row>
  </sheetData>
  <mergeCells count="215">
    <mergeCell ref="I22:O22"/>
    <mergeCell ref="I23:O23"/>
    <mergeCell ref="A23:D23"/>
    <mergeCell ref="A22:C22"/>
    <mergeCell ref="A66:A69"/>
    <mergeCell ref="J66:K66"/>
    <mergeCell ref="L66:M66"/>
    <mergeCell ref="N84:N87"/>
    <mergeCell ref="O84:O87"/>
    <mergeCell ref="B85:C85"/>
    <mergeCell ref="D85:E85"/>
    <mergeCell ref="F85:G85"/>
    <mergeCell ref="H85:I85"/>
    <mergeCell ref="J85:K85"/>
    <mergeCell ref="L85:M85"/>
    <mergeCell ref="B86:B87"/>
    <mergeCell ref="C86:C87"/>
    <mergeCell ref="D86:D87"/>
    <mergeCell ref="E86:E87"/>
    <mergeCell ref="F86:F87"/>
    <mergeCell ref="G86:G87"/>
    <mergeCell ref="H86:H87"/>
    <mergeCell ref="I86:I87"/>
    <mergeCell ref="A84:A87"/>
    <mergeCell ref="B84:C84"/>
    <mergeCell ref="D84:E84"/>
    <mergeCell ref="F84:G84"/>
    <mergeCell ref="H84:I84"/>
    <mergeCell ref="J84:K84"/>
    <mergeCell ref="L84:M84"/>
    <mergeCell ref="J86:J87"/>
    <mergeCell ref="K86:K87"/>
    <mergeCell ref="L86:L87"/>
    <mergeCell ref="M86:M87"/>
    <mergeCell ref="N66:N69"/>
    <mergeCell ref="O66:O69"/>
    <mergeCell ref="B67:C67"/>
    <mergeCell ref="D67:E67"/>
    <mergeCell ref="F67:G67"/>
    <mergeCell ref="H67:I67"/>
    <mergeCell ref="J67:K67"/>
    <mergeCell ref="L67:M67"/>
    <mergeCell ref="B68:B69"/>
    <mergeCell ref="C68:C69"/>
    <mergeCell ref="D68:D69"/>
    <mergeCell ref="E68:E69"/>
    <mergeCell ref="F68:F69"/>
    <mergeCell ref="G68:G69"/>
    <mergeCell ref="B66:C66"/>
    <mergeCell ref="D66:E66"/>
    <mergeCell ref="F66:G66"/>
    <mergeCell ref="H66:I66"/>
    <mergeCell ref="H68:H69"/>
    <mergeCell ref="I68:I69"/>
    <mergeCell ref="J68:J69"/>
    <mergeCell ref="K68:K69"/>
    <mergeCell ref="L68:L69"/>
    <mergeCell ref="M68:M69"/>
    <mergeCell ref="A30:A33"/>
    <mergeCell ref="N48:N51"/>
    <mergeCell ref="O48:O51"/>
    <mergeCell ref="B49:C49"/>
    <mergeCell ref="D49:E49"/>
    <mergeCell ref="F49:G49"/>
    <mergeCell ref="H49:I49"/>
    <mergeCell ref="J49:K49"/>
    <mergeCell ref="L49:M49"/>
    <mergeCell ref="B50:B51"/>
    <mergeCell ref="C50:C51"/>
    <mergeCell ref="D50:D51"/>
    <mergeCell ref="E50:E51"/>
    <mergeCell ref="F50:F51"/>
    <mergeCell ref="G50:G51"/>
    <mergeCell ref="H50:H51"/>
    <mergeCell ref="I50:I51"/>
    <mergeCell ref="A48:A51"/>
    <mergeCell ref="B48:C48"/>
    <mergeCell ref="D48:E48"/>
    <mergeCell ref="F48:G48"/>
    <mergeCell ref="H48:I48"/>
    <mergeCell ref="J48:K48"/>
    <mergeCell ref="L48:M48"/>
    <mergeCell ref="J50:J51"/>
    <mergeCell ref="K50:K51"/>
    <mergeCell ref="L50:L51"/>
    <mergeCell ref="M50:M51"/>
    <mergeCell ref="D30:E30"/>
    <mergeCell ref="F30:G30"/>
    <mergeCell ref="H30:I30"/>
    <mergeCell ref="H32:H33"/>
    <mergeCell ref="I32:I33"/>
    <mergeCell ref="J32:J33"/>
    <mergeCell ref="K32:K33"/>
    <mergeCell ref="L32:L33"/>
    <mergeCell ref="M32:M33"/>
    <mergeCell ref="J30:K30"/>
    <mergeCell ref="L30:M30"/>
    <mergeCell ref="N30:N33"/>
    <mergeCell ref="O30:O33"/>
    <mergeCell ref="B31:C31"/>
    <mergeCell ref="D31:E31"/>
    <mergeCell ref="F31:G31"/>
    <mergeCell ref="H31:I31"/>
    <mergeCell ref="J31:K31"/>
    <mergeCell ref="L31:M31"/>
    <mergeCell ref="B32:B33"/>
    <mergeCell ref="C32:C33"/>
    <mergeCell ref="D32:D33"/>
    <mergeCell ref="E32:E33"/>
    <mergeCell ref="F32:F33"/>
    <mergeCell ref="G32:G33"/>
    <mergeCell ref="B30:C30"/>
    <mergeCell ref="A3:O3"/>
    <mergeCell ref="A1:O1"/>
    <mergeCell ref="J7:K7"/>
    <mergeCell ref="L6:M6"/>
    <mergeCell ref="L7:M7"/>
    <mergeCell ref="A6:A9"/>
    <mergeCell ref="D6:E6"/>
    <mergeCell ref="J6:K6"/>
    <mergeCell ref="O6:O9"/>
    <mergeCell ref="B6:C6"/>
    <mergeCell ref="H6:I6"/>
    <mergeCell ref="F6:G6"/>
    <mergeCell ref="A2:O2"/>
    <mergeCell ref="D7:E7"/>
    <mergeCell ref="F7:G7"/>
    <mergeCell ref="A4:O4"/>
    <mergeCell ref="B7:C7"/>
    <mergeCell ref="H7:I7"/>
    <mergeCell ref="N6:N9"/>
    <mergeCell ref="AR6:AR9"/>
    <mergeCell ref="AS6:AT6"/>
    <mergeCell ref="AU6:AV6"/>
    <mergeCell ref="AW6:AX6"/>
    <mergeCell ref="AY6:AZ6"/>
    <mergeCell ref="BA6:BB6"/>
    <mergeCell ref="BC6:BD6"/>
    <mergeCell ref="BE6:BE9"/>
    <mergeCell ref="AS7:AT7"/>
    <mergeCell ref="AU7:AV7"/>
    <mergeCell ref="AW7:AX7"/>
    <mergeCell ref="AY7:AZ7"/>
    <mergeCell ref="BA7:BB7"/>
    <mergeCell ref="BC7:BD7"/>
    <mergeCell ref="BF6:BF9"/>
    <mergeCell ref="BG6:BH6"/>
    <mergeCell ref="BI6:BJ6"/>
    <mergeCell ref="BK6:BL6"/>
    <mergeCell ref="BM6:BN6"/>
    <mergeCell ref="BO6:BP6"/>
    <mergeCell ref="BQ6:BR6"/>
    <mergeCell ref="BS6:BS9"/>
    <mergeCell ref="BG7:BH7"/>
    <mergeCell ref="BI7:BJ7"/>
    <mergeCell ref="BK7:BL7"/>
    <mergeCell ref="BM7:BN7"/>
    <mergeCell ref="BO7:BP7"/>
    <mergeCell ref="BQ7:BR7"/>
    <mergeCell ref="CH6:CH9"/>
    <mergeCell ref="BT6:BT9"/>
    <mergeCell ref="BU6:BV6"/>
    <mergeCell ref="BW6:BX6"/>
    <mergeCell ref="BY6:BZ6"/>
    <mergeCell ref="CA6:CB6"/>
    <mergeCell ref="CC6:CD6"/>
    <mergeCell ref="CE6:CF6"/>
    <mergeCell ref="CG6:CG9"/>
    <mergeCell ref="BU7:BV7"/>
    <mergeCell ref="BW7:BX7"/>
    <mergeCell ref="BY7:BZ7"/>
    <mergeCell ref="CA7:CB7"/>
    <mergeCell ref="CC7:CD7"/>
    <mergeCell ref="CE7:CF7"/>
    <mergeCell ref="CI6:CJ6"/>
    <mergeCell ref="CK6:CL6"/>
    <mergeCell ref="CM6:CN6"/>
    <mergeCell ref="CO6:CP6"/>
    <mergeCell ref="CQ6:CR6"/>
    <mergeCell ref="CS6:CT6"/>
    <mergeCell ref="CU6:CU9"/>
    <mergeCell ref="CI7:CJ7"/>
    <mergeCell ref="CK7:CL7"/>
    <mergeCell ref="CM7:CN7"/>
    <mergeCell ref="CO7:CP7"/>
    <mergeCell ref="CQ7:CR7"/>
    <mergeCell ref="CS7:CT7"/>
    <mergeCell ref="AD6:AD9"/>
    <mergeCell ref="AE6:AF6"/>
    <mergeCell ref="AG6:AH6"/>
    <mergeCell ref="AI6:AJ6"/>
    <mergeCell ref="AK6:AL6"/>
    <mergeCell ref="AM6:AN6"/>
    <mergeCell ref="AO6:AP6"/>
    <mergeCell ref="AQ6:AQ9"/>
    <mergeCell ref="AE7:AF7"/>
    <mergeCell ref="AG7:AH7"/>
    <mergeCell ref="AI7:AJ7"/>
    <mergeCell ref="AK7:AL7"/>
    <mergeCell ref="AM7:AN7"/>
    <mergeCell ref="AO7:AP7"/>
    <mergeCell ref="P6:P9"/>
    <mergeCell ref="Q6:R6"/>
    <mergeCell ref="S6:T6"/>
    <mergeCell ref="U6:V6"/>
    <mergeCell ref="W6:X6"/>
    <mergeCell ref="Y6:Z6"/>
    <mergeCell ref="AA6:AB6"/>
    <mergeCell ref="AC6:AC9"/>
    <mergeCell ref="Q7:R7"/>
    <mergeCell ref="S7:T7"/>
    <mergeCell ref="U7:V7"/>
    <mergeCell ref="W7:X7"/>
    <mergeCell ref="Y7:Z7"/>
    <mergeCell ref="AA7:AB7"/>
  </mergeCells>
  <phoneticPr fontId="19" type="noConversion"/>
  <printOptions horizontalCentered="1" verticalCentered="1"/>
  <pageMargins left="0" right="0" top="0" bottom="0" header="0" footer="0"/>
  <pageSetup paperSize="9" orientation="landscape" r:id="rId1"/>
  <headerFooter alignWithMargins="0"/>
  <rowBreaks count="1" manualBreakCount="1">
    <brk id="23" max="14"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T59"/>
  <sheetViews>
    <sheetView showGridLines="0" rightToLeft="1" view="pageBreakPreview" zoomScaleNormal="100" zoomScaleSheetLayoutView="100" workbookViewId="0">
      <selection activeCell="C19" sqref="C19"/>
    </sheetView>
  </sheetViews>
  <sheetFormatPr defaultRowHeight="12.75" x14ac:dyDescent="0.2"/>
  <cols>
    <col min="1" max="1" width="29.5703125" customWidth="1"/>
    <col min="2" max="10" width="7.5703125" customWidth="1"/>
    <col min="11" max="11" width="33.7109375" customWidth="1"/>
  </cols>
  <sheetData>
    <row r="1" spans="1:20" s="35" customFormat="1" ht="21.95" customHeight="1" x14ac:dyDescent="0.2">
      <c r="A1" s="1358" t="s">
        <v>833</v>
      </c>
      <c r="B1" s="1358"/>
      <c r="C1" s="1358"/>
      <c r="D1" s="1358"/>
      <c r="E1" s="1358"/>
      <c r="F1" s="1358"/>
      <c r="G1" s="1358"/>
      <c r="H1" s="1358"/>
      <c r="I1" s="1358"/>
      <c r="J1" s="1358"/>
      <c r="K1" s="1358"/>
      <c r="L1" s="32"/>
      <c r="M1" s="32"/>
      <c r="N1" s="32"/>
      <c r="O1" s="32"/>
      <c r="P1" s="32"/>
      <c r="Q1" s="32"/>
      <c r="R1" s="32"/>
      <c r="S1" s="33"/>
      <c r="T1" s="34"/>
    </row>
    <row r="2" spans="1:20" s="37" customFormat="1" ht="18" customHeight="1" x14ac:dyDescent="0.2">
      <c r="A2" s="1358" t="s">
        <v>1313</v>
      </c>
      <c r="B2" s="1358"/>
      <c r="C2" s="1358"/>
      <c r="D2" s="1358"/>
      <c r="E2" s="1358"/>
      <c r="F2" s="1358"/>
      <c r="G2" s="1358"/>
      <c r="H2" s="1358"/>
      <c r="I2" s="1358"/>
      <c r="J2" s="1358"/>
      <c r="K2" s="1358"/>
      <c r="L2" s="32"/>
      <c r="M2" s="36"/>
      <c r="N2" s="36"/>
      <c r="O2" s="36"/>
      <c r="P2" s="36"/>
      <c r="Q2" s="36"/>
      <c r="R2" s="36"/>
      <c r="S2" s="36"/>
      <c r="T2" s="36"/>
    </row>
    <row r="3" spans="1:20" s="37" customFormat="1" ht="18" customHeight="1" x14ac:dyDescent="0.2">
      <c r="A3" s="1357" t="s">
        <v>834</v>
      </c>
      <c r="B3" s="1357"/>
      <c r="C3" s="1357"/>
      <c r="D3" s="1357"/>
      <c r="E3" s="1357"/>
      <c r="F3" s="1357"/>
      <c r="G3" s="1357"/>
      <c r="H3" s="1357"/>
      <c r="I3" s="1357"/>
      <c r="J3" s="1357"/>
      <c r="K3" s="1357"/>
      <c r="L3" s="38"/>
      <c r="M3" s="38"/>
      <c r="N3" s="38"/>
      <c r="O3" s="38"/>
      <c r="P3" s="38"/>
      <c r="Q3" s="38"/>
      <c r="R3" s="38"/>
      <c r="S3" s="38"/>
      <c r="T3" s="38"/>
    </row>
    <row r="4" spans="1:20" s="11" customFormat="1" ht="15.75" x14ac:dyDescent="0.2">
      <c r="A4" s="1356" t="s">
        <v>1310</v>
      </c>
      <c r="B4" s="1356"/>
      <c r="C4" s="1356"/>
      <c r="D4" s="1356"/>
      <c r="E4" s="1356"/>
      <c r="F4" s="1356"/>
      <c r="G4" s="1356"/>
      <c r="H4" s="1356"/>
      <c r="I4" s="1356"/>
      <c r="J4" s="1356"/>
      <c r="K4" s="1356"/>
      <c r="L4" s="39"/>
      <c r="M4" s="39"/>
      <c r="N4" s="39"/>
      <c r="O4" s="39"/>
      <c r="P4" s="39"/>
      <c r="Q4" s="39"/>
      <c r="R4" s="39"/>
      <c r="S4" s="39"/>
      <c r="T4" s="39"/>
    </row>
    <row r="5" spans="1:20" s="5" customFormat="1" ht="20.100000000000001" customHeight="1" x14ac:dyDescent="0.2">
      <c r="A5" s="10" t="s">
        <v>559</v>
      </c>
      <c r="B5" s="3"/>
      <c r="C5" s="3"/>
      <c r="D5" s="3"/>
      <c r="E5" s="3"/>
      <c r="K5" s="25" t="s">
        <v>558</v>
      </c>
    </row>
    <row r="6" spans="1:20" s="4" customFormat="1" ht="15.75" customHeight="1" thickBot="1" x14ac:dyDescent="0.25">
      <c r="A6" s="1351" t="s">
        <v>1167</v>
      </c>
      <c r="B6" s="1355" t="s">
        <v>977</v>
      </c>
      <c r="C6" s="1355"/>
      <c r="D6" s="1355"/>
      <c r="E6" s="1355" t="s">
        <v>976</v>
      </c>
      <c r="F6" s="1355"/>
      <c r="G6" s="1355"/>
      <c r="H6" s="1355" t="s">
        <v>7</v>
      </c>
      <c r="I6" s="1355"/>
      <c r="J6" s="1355"/>
      <c r="K6" s="1359" t="s">
        <v>840</v>
      </c>
      <c r="L6" s="7"/>
    </row>
    <row r="7" spans="1:20" s="4" customFormat="1" ht="15" customHeight="1" thickBot="1" x14ac:dyDescent="0.25">
      <c r="A7" s="1352"/>
      <c r="B7" s="1354" t="s">
        <v>88</v>
      </c>
      <c r="C7" s="1354"/>
      <c r="D7" s="1354"/>
      <c r="E7" s="1354" t="s">
        <v>819</v>
      </c>
      <c r="F7" s="1354"/>
      <c r="G7" s="1354"/>
      <c r="H7" s="1354" t="s">
        <v>8</v>
      </c>
      <c r="I7" s="1354"/>
      <c r="J7" s="1354"/>
      <c r="K7" s="1360"/>
      <c r="L7" s="7"/>
    </row>
    <row r="8" spans="1:20" s="4" customFormat="1" ht="15" customHeight="1" thickBot="1" x14ac:dyDescent="0.25">
      <c r="A8" s="1352"/>
      <c r="B8" s="464" t="s">
        <v>9</v>
      </c>
      <c r="C8" s="464" t="s">
        <v>515</v>
      </c>
      <c r="D8" s="464" t="s">
        <v>7</v>
      </c>
      <c r="E8" s="464" t="s">
        <v>9</v>
      </c>
      <c r="F8" s="464" t="s">
        <v>515</v>
      </c>
      <c r="G8" s="464" t="s">
        <v>7</v>
      </c>
      <c r="H8" s="464" t="s">
        <v>9</v>
      </c>
      <c r="I8" s="464" t="s">
        <v>515</v>
      </c>
      <c r="J8" s="464" t="s">
        <v>7</v>
      </c>
      <c r="K8" s="1360"/>
    </row>
    <row r="9" spans="1:20" s="4" customFormat="1" ht="15" customHeight="1" x14ac:dyDescent="0.2">
      <c r="A9" s="1353"/>
      <c r="B9" s="468" t="s">
        <v>516</v>
      </c>
      <c r="C9" s="468" t="s">
        <v>517</v>
      </c>
      <c r="D9" s="468" t="s">
        <v>8</v>
      </c>
      <c r="E9" s="468" t="s">
        <v>516</v>
      </c>
      <c r="F9" s="468" t="s">
        <v>517</v>
      </c>
      <c r="G9" s="468" t="s">
        <v>8</v>
      </c>
      <c r="H9" s="468" t="s">
        <v>516</v>
      </c>
      <c r="I9" s="468" t="s">
        <v>517</v>
      </c>
      <c r="J9" s="468" t="s">
        <v>8</v>
      </c>
      <c r="K9" s="1361"/>
    </row>
    <row r="10" spans="1:20" s="5" customFormat="1" ht="30" customHeight="1" thickBot="1" x14ac:dyDescent="0.25">
      <c r="A10" s="376" t="s">
        <v>961</v>
      </c>
      <c r="B10" s="465">
        <v>345</v>
      </c>
      <c r="C10" s="465">
        <v>1120</v>
      </c>
      <c r="D10" s="466">
        <f t="shared" ref="D10:D21" si="0">B10+C10</f>
        <v>1465</v>
      </c>
      <c r="E10" s="465">
        <v>676</v>
      </c>
      <c r="F10" s="465">
        <v>793</v>
      </c>
      <c r="G10" s="466">
        <f t="shared" ref="G10:G21" si="1">E10+F10</f>
        <v>1469</v>
      </c>
      <c r="H10" s="466">
        <f t="shared" ref="H10:I21" si="2">B10+E10</f>
        <v>1021</v>
      </c>
      <c r="I10" s="466">
        <f t="shared" si="2"/>
        <v>1913</v>
      </c>
      <c r="J10" s="466">
        <f t="shared" ref="J10:J21" si="3">I10+H10</f>
        <v>2934</v>
      </c>
      <c r="K10" s="756" t="s">
        <v>1053</v>
      </c>
    </row>
    <row r="11" spans="1:20" s="5" customFormat="1" ht="30" customHeight="1" thickBot="1" x14ac:dyDescent="0.25">
      <c r="A11" s="364" t="s">
        <v>481</v>
      </c>
      <c r="B11" s="208">
        <v>89</v>
      </c>
      <c r="C11" s="208">
        <v>168</v>
      </c>
      <c r="D11" s="270">
        <f t="shared" si="0"/>
        <v>257</v>
      </c>
      <c r="E11" s="208">
        <v>270</v>
      </c>
      <c r="F11" s="208">
        <v>341</v>
      </c>
      <c r="G11" s="270">
        <f t="shared" si="1"/>
        <v>611</v>
      </c>
      <c r="H11" s="270">
        <f t="shared" ref="H11" si="4">B11+E11</f>
        <v>359</v>
      </c>
      <c r="I11" s="270">
        <f t="shared" ref="I11" si="5">C11+F11</f>
        <v>509</v>
      </c>
      <c r="J11" s="270">
        <f t="shared" ref="J11" si="6">I11+H11</f>
        <v>868</v>
      </c>
      <c r="K11" s="733" t="s">
        <v>884</v>
      </c>
      <c r="O11" s="288"/>
      <c r="P11" s="288"/>
      <c r="Q11" s="288"/>
      <c r="R11" s="288"/>
    </row>
    <row r="12" spans="1:20" s="5" customFormat="1" ht="30" customHeight="1" thickBot="1" x14ac:dyDescent="0.25">
      <c r="A12" s="359" t="s">
        <v>1384</v>
      </c>
      <c r="B12" s="461">
        <v>318</v>
      </c>
      <c r="C12" s="461">
        <v>217</v>
      </c>
      <c r="D12" s="462">
        <f t="shared" si="0"/>
        <v>535</v>
      </c>
      <c r="E12" s="461">
        <v>148</v>
      </c>
      <c r="F12" s="461">
        <v>359</v>
      </c>
      <c r="G12" s="462">
        <f t="shared" si="1"/>
        <v>507</v>
      </c>
      <c r="H12" s="462">
        <f t="shared" si="2"/>
        <v>466</v>
      </c>
      <c r="I12" s="462">
        <f t="shared" si="2"/>
        <v>576</v>
      </c>
      <c r="J12" s="462">
        <f t="shared" si="3"/>
        <v>1042</v>
      </c>
      <c r="K12" s="757" t="s">
        <v>1383</v>
      </c>
    </row>
    <row r="13" spans="1:20" s="5" customFormat="1" ht="30" customHeight="1" thickBot="1" x14ac:dyDescent="0.25">
      <c r="A13" s="364" t="s">
        <v>1377</v>
      </c>
      <c r="B13" s="208">
        <v>17</v>
      </c>
      <c r="C13" s="208">
        <v>31</v>
      </c>
      <c r="D13" s="270">
        <f t="shared" si="0"/>
        <v>48</v>
      </c>
      <c r="E13" s="208">
        <v>86</v>
      </c>
      <c r="F13" s="208">
        <v>80</v>
      </c>
      <c r="G13" s="270">
        <f t="shared" si="1"/>
        <v>166</v>
      </c>
      <c r="H13" s="270">
        <f t="shared" si="2"/>
        <v>103</v>
      </c>
      <c r="I13" s="270">
        <f t="shared" si="2"/>
        <v>111</v>
      </c>
      <c r="J13" s="270">
        <f t="shared" si="3"/>
        <v>214</v>
      </c>
      <c r="K13" s="820" t="s">
        <v>1378</v>
      </c>
    </row>
    <row r="14" spans="1:20" s="5" customFormat="1" ht="30" customHeight="1" thickBot="1" x14ac:dyDescent="0.25">
      <c r="A14" s="359" t="s">
        <v>623</v>
      </c>
      <c r="B14" s="461">
        <v>1</v>
      </c>
      <c r="C14" s="461">
        <v>27</v>
      </c>
      <c r="D14" s="462">
        <f t="shared" si="0"/>
        <v>28</v>
      </c>
      <c r="E14" s="461">
        <v>60</v>
      </c>
      <c r="F14" s="461">
        <v>398</v>
      </c>
      <c r="G14" s="462">
        <f t="shared" si="1"/>
        <v>458</v>
      </c>
      <c r="H14" s="462">
        <f t="shared" si="2"/>
        <v>61</v>
      </c>
      <c r="I14" s="462">
        <f t="shared" si="2"/>
        <v>425</v>
      </c>
      <c r="J14" s="462">
        <f t="shared" si="3"/>
        <v>486</v>
      </c>
      <c r="K14" s="757" t="s">
        <v>905</v>
      </c>
    </row>
    <row r="15" spans="1:20" s="5" customFormat="1" ht="30" customHeight="1" thickBot="1" x14ac:dyDescent="0.25">
      <c r="A15" s="364" t="s">
        <v>1379</v>
      </c>
      <c r="B15" s="208">
        <v>61</v>
      </c>
      <c r="C15" s="208">
        <v>29</v>
      </c>
      <c r="D15" s="270">
        <f t="shared" si="0"/>
        <v>90</v>
      </c>
      <c r="E15" s="208">
        <v>40</v>
      </c>
      <c r="F15" s="208">
        <v>22</v>
      </c>
      <c r="G15" s="270">
        <f t="shared" ref="G15" si="7">E15+F15</f>
        <v>62</v>
      </c>
      <c r="H15" s="270">
        <f t="shared" ref="H15" si="8">B15+E15</f>
        <v>101</v>
      </c>
      <c r="I15" s="270">
        <f t="shared" ref="I15" si="9">C15+F15</f>
        <v>51</v>
      </c>
      <c r="J15" s="270">
        <f t="shared" ref="J15" si="10">I15+H15</f>
        <v>152</v>
      </c>
      <c r="K15" s="820" t="s">
        <v>1381</v>
      </c>
    </row>
    <row r="16" spans="1:20" ht="30" customHeight="1" thickBot="1" x14ac:dyDescent="0.25">
      <c r="A16" s="359" t="s">
        <v>1052</v>
      </c>
      <c r="B16" s="461">
        <v>64</v>
      </c>
      <c r="C16" s="461">
        <v>115</v>
      </c>
      <c r="D16" s="462">
        <f>SUM(B16:C16)</f>
        <v>179</v>
      </c>
      <c r="E16" s="461">
        <v>141</v>
      </c>
      <c r="F16" s="461">
        <v>175</v>
      </c>
      <c r="G16" s="462">
        <f>SUM(E16:F16)</f>
        <v>316</v>
      </c>
      <c r="H16" s="462">
        <f t="shared" ref="H16" si="11">B16+E16</f>
        <v>205</v>
      </c>
      <c r="I16" s="462">
        <f t="shared" ref="I16" si="12">C16+F16</f>
        <v>290</v>
      </c>
      <c r="J16" s="462">
        <f t="shared" ref="J16" si="13">I16+H16</f>
        <v>495</v>
      </c>
      <c r="K16" s="735" t="s">
        <v>960</v>
      </c>
      <c r="M16" s="262"/>
    </row>
    <row r="17" spans="1:18" ht="30" customHeight="1" thickBot="1" x14ac:dyDescent="0.25">
      <c r="A17" s="364" t="s">
        <v>1257</v>
      </c>
      <c r="B17" s="208">
        <v>64</v>
      </c>
      <c r="C17" s="208">
        <v>22</v>
      </c>
      <c r="D17" s="270">
        <f t="shared" si="0"/>
        <v>86</v>
      </c>
      <c r="E17" s="208">
        <v>46</v>
      </c>
      <c r="F17" s="208">
        <v>23</v>
      </c>
      <c r="G17" s="270">
        <f t="shared" si="1"/>
        <v>69</v>
      </c>
      <c r="H17" s="270">
        <f t="shared" si="2"/>
        <v>110</v>
      </c>
      <c r="I17" s="270">
        <f t="shared" si="2"/>
        <v>45</v>
      </c>
      <c r="J17" s="270">
        <f t="shared" si="3"/>
        <v>155</v>
      </c>
      <c r="K17" s="733" t="s">
        <v>1258</v>
      </c>
      <c r="M17" s="262"/>
    </row>
    <row r="18" spans="1:18" ht="30" customHeight="1" thickBot="1" x14ac:dyDescent="0.25">
      <c r="A18" s="411" t="s">
        <v>1408</v>
      </c>
      <c r="B18" s="469">
        <v>157</v>
      </c>
      <c r="C18" s="469">
        <v>127</v>
      </c>
      <c r="D18" s="470">
        <f t="shared" ref="D18" si="14">B18+C18</f>
        <v>284</v>
      </c>
      <c r="E18" s="469">
        <v>81</v>
      </c>
      <c r="F18" s="469">
        <v>56</v>
      </c>
      <c r="G18" s="470">
        <f t="shared" ref="G18" si="15">E18+F18</f>
        <v>137</v>
      </c>
      <c r="H18" s="470">
        <f t="shared" ref="H18:H20" si="16">B18+E18</f>
        <v>238</v>
      </c>
      <c r="I18" s="470">
        <f t="shared" ref="I18:I20" si="17">C18+F18</f>
        <v>183</v>
      </c>
      <c r="J18" s="470">
        <f t="shared" ref="J18:J20" si="18">I18+H18</f>
        <v>421</v>
      </c>
      <c r="K18" s="471" t="s">
        <v>1133</v>
      </c>
      <c r="M18" s="262"/>
    </row>
    <row r="19" spans="1:18" ht="30" customHeight="1" thickBot="1" x14ac:dyDescent="0.25">
      <c r="A19" s="364" t="s">
        <v>1259</v>
      </c>
      <c r="B19" s="607">
        <v>85</v>
      </c>
      <c r="C19" s="607">
        <v>141</v>
      </c>
      <c r="D19" s="608">
        <f>SUM(B19:C19)</f>
        <v>226</v>
      </c>
      <c r="E19" s="607">
        <v>36</v>
      </c>
      <c r="F19" s="607">
        <v>50</v>
      </c>
      <c r="G19" s="608">
        <f>SUM(E19:F19)</f>
        <v>86</v>
      </c>
      <c r="H19" s="270">
        <f t="shared" si="16"/>
        <v>121</v>
      </c>
      <c r="I19" s="270">
        <f t="shared" si="17"/>
        <v>191</v>
      </c>
      <c r="J19" s="270">
        <f t="shared" si="18"/>
        <v>312</v>
      </c>
      <c r="K19" s="734" t="s">
        <v>1260</v>
      </c>
      <c r="M19" s="262"/>
    </row>
    <row r="20" spans="1:18" ht="30" customHeight="1" thickBot="1" x14ac:dyDescent="0.25">
      <c r="A20" s="411" t="s">
        <v>1261</v>
      </c>
      <c r="B20" s="469">
        <v>11</v>
      </c>
      <c r="C20" s="469">
        <v>14</v>
      </c>
      <c r="D20" s="470">
        <f t="shared" ref="D20" si="19">B20+C20</f>
        <v>25</v>
      </c>
      <c r="E20" s="469">
        <v>25</v>
      </c>
      <c r="F20" s="469">
        <v>24</v>
      </c>
      <c r="G20" s="470">
        <f t="shared" ref="G20" si="20">E20+F20</f>
        <v>49</v>
      </c>
      <c r="H20" s="470">
        <f t="shared" si="16"/>
        <v>36</v>
      </c>
      <c r="I20" s="470">
        <f t="shared" si="17"/>
        <v>38</v>
      </c>
      <c r="J20" s="470">
        <f t="shared" si="18"/>
        <v>74</v>
      </c>
      <c r="K20" s="471" t="s">
        <v>1262</v>
      </c>
      <c r="M20" s="262"/>
    </row>
    <row r="21" spans="1:18" ht="30" customHeight="1" x14ac:dyDescent="0.2">
      <c r="A21" s="370" t="s">
        <v>1380</v>
      </c>
      <c r="B21" s="607">
        <v>6</v>
      </c>
      <c r="C21" s="607">
        <v>3</v>
      </c>
      <c r="D21" s="608">
        <f t="shared" si="0"/>
        <v>9</v>
      </c>
      <c r="E21" s="607">
        <v>5</v>
      </c>
      <c r="F21" s="607">
        <v>3</v>
      </c>
      <c r="G21" s="608">
        <f t="shared" si="1"/>
        <v>8</v>
      </c>
      <c r="H21" s="608">
        <f t="shared" si="2"/>
        <v>11</v>
      </c>
      <c r="I21" s="608">
        <f t="shared" si="2"/>
        <v>6</v>
      </c>
      <c r="J21" s="608">
        <f t="shared" si="3"/>
        <v>17</v>
      </c>
      <c r="K21" s="821" t="s">
        <v>1382</v>
      </c>
      <c r="M21" s="262"/>
    </row>
    <row r="22" spans="1:18" ht="30" customHeight="1" x14ac:dyDescent="0.2">
      <c r="A22" s="822" t="s">
        <v>15</v>
      </c>
      <c r="B22" s="816">
        <f t="shared" ref="B22:J22" si="21">SUM(B10:B21)</f>
        <v>1218</v>
      </c>
      <c r="C22" s="816">
        <f t="shared" si="21"/>
        <v>2014</v>
      </c>
      <c r="D22" s="816">
        <f t="shared" si="21"/>
        <v>3232</v>
      </c>
      <c r="E22" s="816">
        <f t="shared" si="21"/>
        <v>1614</v>
      </c>
      <c r="F22" s="816">
        <f t="shared" si="21"/>
        <v>2324</v>
      </c>
      <c r="G22" s="816">
        <f t="shared" si="21"/>
        <v>3938</v>
      </c>
      <c r="H22" s="816">
        <f t="shared" si="21"/>
        <v>2832</v>
      </c>
      <c r="I22" s="816">
        <f t="shared" si="21"/>
        <v>4338</v>
      </c>
      <c r="J22" s="816">
        <f t="shared" si="21"/>
        <v>7170</v>
      </c>
      <c r="K22" s="407" t="s">
        <v>28</v>
      </c>
      <c r="N22" s="182"/>
      <c r="O22" s="289"/>
      <c r="P22" s="289"/>
      <c r="Q22" s="289"/>
      <c r="R22" s="289"/>
    </row>
    <row r="23" spans="1:18" ht="39" customHeight="1" x14ac:dyDescent="0.2">
      <c r="A23" s="1349" t="s">
        <v>1375</v>
      </c>
      <c r="B23" s="1349"/>
      <c r="C23" s="1349"/>
      <c r="D23" s="1349"/>
      <c r="E23" s="1349"/>
      <c r="F23" s="182"/>
      <c r="G23" s="1350" t="s">
        <v>1376</v>
      </c>
      <c r="H23" s="1350"/>
      <c r="I23" s="1350"/>
      <c r="J23" s="1350"/>
      <c r="K23" s="1350"/>
      <c r="N23" s="182"/>
      <c r="O23" s="289"/>
    </row>
    <row r="24" spans="1:18" ht="15.75" customHeight="1" x14ac:dyDescent="0.2">
      <c r="A24" s="198"/>
      <c r="B24" s="12"/>
      <c r="C24" s="182"/>
      <c r="D24" s="182"/>
      <c r="E24" s="182"/>
      <c r="F24" s="182"/>
      <c r="G24" s="182"/>
      <c r="H24" s="182"/>
      <c r="I24" s="182"/>
      <c r="J24" s="182"/>
      <c r="K24" s="741"/>
    </row>
    <row r="25" spans="1:18" ht="9.9499999999999993" customHeight="1" x14ac:dyDescent="0.2"/>
    <row r="26" spans="1:18" ht="9.9499999999999993" customHeight="1" x14ac:dyDescent="0.2">
      <c r="A26" s="7"/>
      <c r="B26" s="4" t="s">
        <v>729</v>
      </c>
      <c r="C26" s="4"/>
      <c r="D26" s="4"/>
      <c r="E26" s="4"/>
      <c r="F26" s="4"/>
      <c r="G26" s="4"/>
    </row>
    <row r="27" spans="1:18" ht="9.9499999999999993" customHeight="1" x14ac:dyDescent="0.2">
      <c r="A27" s="7"/>
      <c r="B27" s="4"/>
      <c r="C27" s="4"/>
      <c r="D27" s="4"/>
      <c r="E27" s="4"/>
      <c r="F27" s="4"/>
      <c r="G27" s="4"/>
    </row>
    <row r="28" spans="1:18" ht="9.9499999999999993" customHeight="1" x14ac:dyDescent="0.2">
      <c r="A28" s="6"/>
      <c r="B28" s="5" t="s">
        <v>724</v>
      </c>
      <c r="C28" s="5"/>
      <c r="D28" s="5"/>
      <c r="E28" s="5"/>
      <c r="F28" s="5"/>
      <c r="G28" s="5"/>
      <c r="J28">
        <v>155</v>
      </c>
    </row>
    <row r="29" spans="1:18" ht="9.9499999999999993" customHeight="1" x14ac:dyDescent="0.2">
      <c r="A29" s="6"/>
      <c r="B29" s="5" t="s">
        <v>725</v>
      </c>
      <c r="C29" s="5"/>
      <c r="D29" s="5"/>
      <c r="E29" s="5"/>
      <c r="F29" s="5"/>
      <c r="G29" s="5"/>
    </row>
    <row r="30" spans="1:18" ht="9.9499999999999993" customHeight="1" x14ac:dyDescent="0.2">
      <c r="A30" s="6"/>
      <c r="B30" s="5" t="s">
        <v>726</v>
      </c>
      <c r="C30" s="5">
        <v>22</v>
      </c>
      <c r="D30" s="5">
        <v>100</v>
      </c>
      <c r="E30" s="5">
        <v>45</v>
      </c>
      <c r="F30" s="5">
        <v>85</v>
      </c>
      <c r="G30" s="5"/>
      <c r="J30" s="121">
        <f>SUM(J22-J28)</f>
        <v>7015</v>
      </c>
    </row>
    <row r="31" spans="1:18" ht="9.9499999999999993" customHeight="1" x14ac:dyDescent="0.2">
      <c r="A31" s="6"/>
      <c r="B31" s="5" t="s">
        <v>491</v>
      </c>
      <c r="C31" s="5"/>
      <c r="D31" s="5"/>
      <c r="E31" s="5"/>
      <c r="F31" s="5"/>
      <c r="G31" s="5"/>
      <c r="J31" s="121">
        <f>SUM(-J17)</f>
        <v>-155</v>
      </c>
    </row>
    <row r="32" spans="1:18" ht="9.9499999999999993" customHeight="1" x14ac:dyDescent="0.2">
      <c r="A32" s="6"/>
      <c r="B32" s="5" t="s">
        <v>231</v>
      </c>
      <c r="C32" s="5"/>
      <c r="D32" s="5"/>
      <c r="E32" s="5"/>
      <c r="F32" s="5"/>
      <c r="G32" s="5"/>
    </row>
    <row r="33" spans="2:2" ht="9.9499999999999993" customHeight="1" x14ac:dyDescent="0.2">
      <c r="B33" s="5" t="s">
        <v>231</v>
      </c>
    </row>
    <row r="34" spans="2:2" ht="9.9499999999999993" customHeight="1" x14ac:dyDescent="0.2">
      <c r="B34" s="262" t="s">
        <v>727</v>
      </c>
    </row>
    <row r="35" spans="2:2" ht="9.9499999999999993" customHeight="1" x14ac:dyDescent="0.2">
      <c r="B35" s="262" t="s">
        <v>494</v>
      </c>
    </row>
    <row r="36" spans="2:2" ht="9.9499999999999993" customHeight="1" x14ac:dyDescent="0.2"/>
    <row r="37" spans="2:2" ht="9.9499999999999993" customHeight="1" x14ac:dyDescent="0.2">
      <c r="B37" s="262" t="s">
        <v>728</v>
      </c>
    </row>
    <row r="38" spans="2:2" ht="9.9499999999999993" customHeight="1" x14ac:dyDescent="0.2"/>
    <row r="39" spans="2:2" ht="9.9499999999999993" customHeight="1" x14ac:dyDescent="0.2">
      <c r="B39" s="262"/>
    </row>
    <row r="40" spans="2:2" ht="9.9499999999999993" customHeight="1" x14ac:dyDescent="0.2"/>
    <row r="41" spans="2:2" ht="9.9499999999999993" customHeight="1" x14ac:dyDescent="0.2"/>
    <row r="42" spans="2:2" ht="9.9499999999999993" customHeight="1" x14ac:dyDescent="0.2"/>
    <row r="43" spans="2:2" ht="9.9499999999999993" customHeight="1" x14ac:dyDescent="0.2"/>
    <row r="44" spans="2:2" ht="9.9499999999999993" customHeight="1" x14ac:dyDescent="0.2"/>
    <row r="45" spans="2:2" ht="9.9499999999999993" customHeight="1" x14ac:dyDescent="0.2"/>
    <row r="46" spans="2:2" ht="9.9499999999999993" customHeight="1" x14ac:dyDescent="0.2"/>
    <row r="47" spans="2:2" ht="9.9499999999999993" customHeight="1" x14ac:dyDescent="0.2"/>
    <row r="48" spans="2:2" ht="9.9499999999999993" customHeight="1" x14ac:dyDescent="0.2"/>
    <row r="49" spans="4:9" ht="9.9499999999999993" customHeight="1" x14ac:dyDescent="0.2"/>
    <row r="54" spans="4:9" hidden="1" x14ac:dyDescent="0.2"/>
    <row r="55" spans="4:9" ht="14.25" hidden="1" thickTop="1" thickBot="1" x14ac:dyDescent="0.25">
      <c r="D55" s="109">
        <v>169</v>
      </c>
      <c r="E55" s="109">
        <v>424</v>
      </c>
      <c r="F55" s="107">
        <f>D55+E55</f>
        <v>593</v>
      </c>
      <c r="G55" s="109">
        <v>568</v>
      </c>
      <c r="H55" s="109">
        <v>468</v>
      </c>
      <c r="I55" s="107">
        <f>G55+H55</f>
        <v>1036</v>
      </c>
    </row>
    <row r="56" spans="4:9" ht="14.25" hidden="1" thickTop="1" thickBot="1" x14ac:dyDescent="0.25">
      <c r="D56">
        <v>103</v>
      </c>
      <c r="E56">
        <v>133</v>
      </c>
      <c r="F56" s="107">
        <f>D56+E56</f>
        <v>236</v>
      </c>
      <c r="G56">
        <v>13</v>
      </c>
      <c r="H56">
        <v>14</v>
      </c>
      <c r="I56" s="107">
        <f>G56+H56</f>
        <v>27</v>
      </c>
    </row>
    <row r="57" spans="4:9" hidden="1" x14ac:dyDescent="0.2">
      <c r="D57" s="121"/>
      <c r="E57" s="121"/>
      <c r="F57" s="121"/>
      <c r="G57" s="121"/>
      <c r="H57" s="121"/>
      <c r="I57" s="121"/>
    </row>
    <row r="58" spans="4:9" hidden="1" x14ac:dyDescent="0.2"/>
    <row r="59" spans="4:9" hidden="1" x14ac:dyDescent="0.2"/>
  </sheetData>
  <mergeCells count="14">
    <mergeCell ref="A4:K4"/>
    <mergeCell ref="A3:K3"/>
    <mergeCell ref="A2:K2"/>
    <mergeCell ref="A1:K1"/>
    <mergeCell ref="K6:K9"/>
    <mergeCell ref="H7:J7"/>
    <mergeCell ref="A23:E23"/>
    <mergeCell ref="G23:K23"/>
    <mergeCell ref="A6:A9"/>
    <mergeCell ref="B7:D7"/>
    <mergeCell ref="B6:D6"/>
    <mergeCell ref="E6:G6"/>
    <mergeCell ref="E7:G7"/>
    <mergeCell ref="H6:J6"/>
  </mergeCells>
  <phoneticPr fontId="19" type="noConversion"/>
  <printOptions horizontalCentered="1" verticalCentered="1"/>
  <pageMargins left="0" right="0" top="0" bottom="0" header="0" footer="0"/>
  <pageSetup paperSize="9" scale="8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T46"/>
  <sheetViews>
    <sheetView showGridLines="0" rightToLeft="1" view="pageBreakPreview" zoomScaleNormal="100" zoomScaleSheetLayoutView="100" workbookViewId="0">
      <selection activeCell="J15" sqref="J15"/>
    </sheetView>
  </sheetViews>
  <sheetFormatPr defaultRowHeight="12.75" x14ac:dyDescent="0.2"/>
  <cols>
    <col min="1" max="1" width="28.42578125" customWidth="1"/>
    <col min="2" max="2" width="7.85546875" customWidth="1"/>
    <col min="3" max="3" width="8.42578125" customWidth="1"/>
    <col min="4" max="4" width="7.140625" customWidth="1"/>
    <col min="5" max="5" width="7.28515625" customWidth="1"/>
    <col min="6" max="6" width="7.7109375" customWidth="1"/>
    <col min="7" max="7" width="7.5703125" customWidth="1"/>
    <col min="8" max="8" width="7.140625" customWidth="1"/>
    <col min="9" max="9" width="7.7109375" customWidth="1"/>
    <col min="10" max="10" width="7.28515625" customWidth="1"/>
    <col min="11" max="11" width="33.7109375" customWidth="1"/>
  </cols>
  <sheetData>
    <row r="1" spans="1:20" s="35" customFormat="1" ht="21.95" customHeight="1" x14ac:dyDescent="0.2">
      <c r="A1" s="1358" t="s">
        <v>835</v>
      </c>
      <c r="B1" s="1358"/>
      <c r="C1" s="1358"/>
      <c r="D1" s="1358"/>
      <c r="E1" s="1358"/>
      <c r="F1" s="1358"/>
      <c r="G1" s="1358"/>
      <c r="H1" s="1358"/>
      <c r="I1" s="1358"/>
      <c r="J1" s="1358"/>
      <c r="K1" s="1358"/>
      <c r="L1" s="32"/>
      <c r="M1" s="32"/>
      <c r="N1" s="32"/>
      <c r="O1" s="32"/>
      <c r="P1" s="32"/>
      <c r="Q1" s="32"/>
      <c r="R1" s="32"/>
      <c r="S1" s="33"/>
      <c r="T1" s="34"/>
    </row>
    <row r="2" spans="1:20" s="37" customFormat="1" ht="18" customHeight="1" x14ac:dyDescent="0.2">
      <c r="A2" s="1358" t="s">
        <v>1313</v>
      </c>
      <c r="B2" s="1358"/>
      <c r="C2" s="1358"/>
      <c r="D2" s="1358"/>
      <c r="E2" s="1358"/>
      <c r="F2" s="1358"/>
      <c r="G2" s="1358"/>
      <c r="H2" s="1358"/>
      <c r="I2" s="1358"/>
      <c r="J2" s="1358"/>
      <c r="K2" s="1358"/>
      <c r="L2" s="32"/>
      <c r="M2" s="36"/>
      <c r="N2" s="36"/>
      <c r="O2" s="36"/>
      <c r="P2" s="36"/>
      <c r="Q2" s="36"/>
      <c r="R2" s="36"/>
      <c r="S2" s="36"/>
      <c r="T2" s="36"/>
    </row>
    <row r="3" spans="1:20" s="37" customFormat="1" ht="18" customHeight="1" x14ac:dyDescent="0.2">
      <c r="A3" s="1357" t="s">
        <v>836</v>
      </c>
      <c r="B3" s="1357"/>
      <c r="C3" s="1357"/>
      <c r="D3" s="1357"/>
      <c r="E3" s="1357"/>
      <c r="F3" s="1357"/>
      <c r="G3" s="1357"/>
      <c r="H3" s="1357"/>
      <c r="I3" s="1357"/>
      <c r="J3" s="1357"/>
      <c r="K3" s="1357"/>
      <c r="L3" s="38"/>
      <c r="M3" s="38"/>
      <c r="N3" s="38"/>
      <c r="O3" s="38"/>
      <c r="P3" s="38"/>
      <c r="Q3" s="38"/>
      <c r="R3" s="38"/>
      <c r="S3" s="38"/>
      <c r="T3" s="38"/>
    </row>
    <row r="4" spans="1:20" s="11" customFormat="1" ht="15.75" x14ac:dyDescent="0.2">
      <c r="A4" s="1356" t="s">
        <v>1310</v>
      </c>
      <c r="B4" s="1356"/>
      <c r="C4" s="1356"/>
      <c r="D4" s="1356"/>
      <c r="E4" s="1356"/>
      <c r="F4" s="1356"/>
      <c r="G4" s="1356"/>
      <c r="H4" s="1356"/>
      <c r="I4" s="1356"/>
      <c r="J4" s="1356"/>
      <c r="K4" s="1356"/>
      <c r="L4" s="39"/>
      <c r="M4" s="39"/>
      <c r="N4" s="39"/>
      <c r="O4" s="39"/>
      <c r="P4" s="39"/>
      <c r="Q4" s="39"/>
      <c r="R4" s="39"/>
      <c r="S4" s="39"/>
      <c r="T4" s="39"/>
    </row>
    <row r="5" spans="1:20" s="5" customFormat="1" ht="20.100000000000001" customHeight="1" x14ac:dyDescent="0.2">
      <c r="A5" s="10" t="s">
        <v>561</v>
      </c>
      <c r="B5" s="3"/>
      <c r="C5" s="3"/>
      <c r="D5" s="3"/>
      <c r="E5" s="3"/>
      <c r="K5" s="25" t="s">
        <v>560</v>
      </c>
    </row>
    <row r="6" spans="1:20" s="4" customFormat="1" ht="18" customHeight="1" thickBot="1" x14ac:dyDescent="0.25">
      <c r="A6" s="1351" t="s">
        <v>1168</v>
      </c>
      <c r="B6" s="1355" t="s">
        <v>977</v>
      </c>
      <c r="C6" s="1355"/>
      <c r="D6" s="1355"/>
      <c r="E6" s="1355" t="s">
        <v>976</v>
      </c>
      <c r="F6" s="1355"/>
      <c r="G6" s="1355"/>
      <c r="H6" s="1355" t="s">
        <v>7</v>
      </c>
      <c r="I6" s="1355"/>
      <c r="J6" s="1355"/>
      <c r="K6" s="1359" t="s">
        <v>904</v>
      </c>
      <c r="L6" s="7"/>
    </row>
    <row r="7" spans="1:20" s="4" customFormat="1" ht="18" customHeight="1" thickBot="1" x14ac:dyDescent="0.25">
      <c r="A7" s="1352"/>
      <c r="B7" s="1354" t="s">
        <v>88</v>
      </c>
      <c r="C7" s="1354"/>
      <c r="D7" s="1354"/>
      <c r="E7" s="1354" t="s">
        <v>819</v>
      </c>
      <c r="F7" s="1354"/>
      <c r="G7" s="1354"/>
      <c r="H7" s="1354" t="s">
        <v>8</v>
      </c>
      <c r="I7" s="1354"/>
      <c r="J7" s="1354"/>
      <c r="K7" s="1360"/>
      <c r="L7" s="7"/>
    </row>
    <row r="8" spans="1:20" s="4" customFormat="1" ht="15" customHeight="1" thickBot="1" x14ac:dyDescent="0.25">
      <c r="A8" s="1352"/>
      <c r="B8" s="463" t="s">
        <v>9</v>
      </c>
      <c r="C8" s="463" t="s">
        <v>515</v>
      </c>
      <c r="D8" s="463" t="s">
        <v>7</v>
      </c>
      <c r="E8" s="463" t="s">
        <v>9</v>
      </c>
      <c r="F8" s="463" t="s">
        <v>515</v>
      </c>
      <c r="G8" s="463" t="s">
        <v>7</v>
      </c>
      <c r="H8" s="463" t="s">
        <v>9</v>
      </c>
      <c r="I8" s="463" t="s">
        <v>515</v>
      </c>
      <c r="J8" s="463" t="s">
        <v>7</v>
      </c>
      <c r="K8" s="1360"/>
      <c r="L8" s="7"/>
    </row>
    <row r="9" spans="1:20" s="4" customFormat="1" ht="15" customHeight="1" x14ac:dyDescent="0.2">
      <c r="A9" s="1353"/>
      <c r="B9" s="468" t="s">
        <v>516</v>
      </c>
      <c r="C9" s="468" t="s">
        <v>517</v>
      </c>
      <c r="D9" s="468" t="s">
        <v>8</v>
      </c>
      <c r="E9" s="468" t="s">
        <v>516</v>
      </c>
      <c r="F9" s="468" t="s">
        <v>517</v>
      </c>
      <c r="G9" s="468" t="s">
        <v>8</v>
      </c>
      <c r="H9" s="468" t="s">
        <v>516</v>
      </c>
      <c r="I9" s="468" t="s">
        <v>517</v>
      </c>
      <c r="J9" s="468" t="s">
        <v>8</v>
      </c>
      <c r="K9" s="1361"/>
      <c r="L9" s="7"/>
    </row>
    <row r="10" spans="1:20" s="5" customFormat="1" ht="35.1" customHeight="1" thickBot="1" x14ac:dyDescent="0.25">
      <c r="A10" s="376" t="s">
        <v>961</v>
      </c>
      <c r="B10" s="465">
        <v>60</v>
      </c>
      <c r="C10" s="465">
        <v>257</v>
      </c>
      <c r="D10" s="466">
        <f t="shared" ref="D10" si="0">B10+C10</f>
        <v>317</v>
      </c>
      <c r="E10" s="465">
        <v>98</v>
      </c>
      <c r="F10" s="465">
        <v>155</v>
      </c>
      <c r="G10" s="466">
        <f t="shared" ref="G10" si="1">E10+F10</f>
        <v>253</v>
      </c>
      <c r="H10" s="466">
        <f t="shared" ref="H10:I11" si="2">B10+E10</f>
        <v>158</v>
      </c>
      <c r="I10" s="466">
        <f t="shared" si="2"/>
        <v>412</v>
      </c>
      <c r="J10" s="466">
        <f t="shared" ref="J10:J11" si="3">I10+H10</f>
        <v>570</v>
      </c>
      <c r="K10" s="467" t="s">
        <v>962</v>
      </c>
      <c r="L10" s="6"/>
    </row>
    <row r="11" spans="1:20" s="5" customFormat="1" ht="35.1" customHeight="1" thickBot="1" x14ac:dyDescent="0.25">
      <c r="A11" s="364" t="s">
        <v>481</v>
      </c>
      <c r="B11" s="208">
        <v>18</v>
      </c>
      <c r="C11" s="208">
        <v>56</v>
      </c>
      <c r="D11" s="270">
        <f t="shared" ref="D11:D18" si="4">B11+C11</f>
        <v>74</v>
      </c>
      <c r="E11" s="208">
        <v>73</v>
      </c>
      <c r="F11" s="208">
        <v>90</v>
      </c>
      <c r="G11" s="270">
        <f t="shared" ref="G11:G18" si="5">E11+F11</f>
        <v>163</v>
      </c>
      <c r="H11" s="270">
        <f t="shared" si="2"/>
        <v>91</v>
      </c>
      <c r="I11" s="270">
        <f t="shared" si="2"/>
        <v>146</v>
      </c>
      <c r="J11" s="270">
        <f t="shared" si="3"/>
        <v>237</v>
      </c>
      <c r="K11" s="420" t="s">
        <v>884</v>
      </c>
      <c r="L11" s="6"/>
    </row>
    <row r="12" spans="1:20" s="5" customFormat="1" ht="35.1" customHeight="1" thickBot="1" x14ac:dyDescent="0.25">
      <c r="A12" s="359" t="s">
        <v>1377</v>
      </c>
      <c r="B12" s="461">
        <v>8</v>
      </c>
      <c r="C12" s="461">
        <v>16</v>
      </c>
      <c r="D12" s="462">
        <f t="shared" si="4"/>
        <v>24</v>
      </c>
      <c r="E12" s="461">
        <v>24</v>
      </c>
      <c r="F12" s="461">
        <v>27</v>
      </c>
      <c r="G12" s="462">
        <f t="shared" si="5"/>
        <v>51</v>
      </c>
      <c r="H12" s="462">
        <f t="shared" ref="H12:I18" si="6">B12+E12</f>
        <v>32</v>
      </c>
      <c r="I12" s="462">
        <f t="shared" si="6"/>
        <v>43</v>
      </c>
      <c r="J12" s="462">
        <f t="shared" ref="J12:J18" si="7">I12+H12</f>
        <v>75</v>
      </c>
      <c r="K12" s="409" t="s">
        <v>1378</v>
      </c>
      <c r="L12" s="6"/>
    </row>
    <row r="13" spans="1:20" s="5" customFormat="1" ht="35.1" customHeight="1" thickBot="1" x14ac:dyDescent="0.25">
      <c r="A13" s="364" t="s">
        <v>906</v>
      </c>
      <c r="B13" s="208">
        <v>1</v>
      </c>
      <c r="C13" s="208">
        <v>3</v>
      </c>
      <c r="D13" s="270">
        <f t="shared" si="4"/>
        <v>4</v>
      </c>
      <c r="E13" s="208">
        <v>9</v>
      </c>
      <c r="F13" s="208">
        <v>60</v>
      </c>
      <c r="G13" s="270">
        <f t="shared" si="5"/>
        <v>69</v>
      </c>
      <c r="H13" s="270">
        <f t="shared" si="6"/>
        <v>10</v>
      </c>
      <c r="I13" s="270">
        <f t="shared" si="6"/>
        <v>63</v>
      </c>
      <c r="J13" s="270">
        <f t="shared" si="7"/>
        <v>73</v>
      </c>
      <c r="K13" s="420" t="s">
        <v>905</v>
      </c>
      <c r="L13" s="6"/>
    </row>
    <row r="14" spans="1:20" s="5" customFormat="1" ht="35.1" customHeight="1" thickBot="1" x14ac:dyDescent="0.25">
      <c r="A14" s="359" t="s">
        <v>1052</v>
      </c>
      <c r="B14" s="461">
        <v>49</v>
      </c>
      <c r="C14" s="461">
        <v>26</v>
      </c>
      <c r="D14" s="462">
        <f t="shared" ref="D14:D17" si="8">B14+C14</f>
        <v>75</v>
      </c>
      <c r="E14" s="461">
        <v>82</v>
      </c>
      <c r="F14" s="461">
        <v>72</v>
      </c>
      <c r="G14" s="462">
        <f t="shared" ref="G14:G17" si="9">E14+F14</f>
        <v>154</v>
      </c>
      <c r="H14" s="462">
        <f t="shared" ref="H14:H17" si="10">B14+E14</f>
        <v>131</v>
      </c>
      <c r="I14" s="462">
        <f t="shared" ref="I14:I17" si="11">C14+F14</f>
        <v>98</v>
      </c>
      <c r="J14" s="462">
        <f t="shared" ref="J14:J17" si="12">I14+H14</f>
        <v>229</v>
      </c>
      <c r="K14" s="409" t="s">
        <v>960</v>
      </c>
      <c r="L14" s="6"/>
    </row>
    <row r="15" spans="1:20" s="5" customFormat="1" ht="35.1" customHeight="1" thickBot="1" x14ac:dyDescent="0.25">
      <c r="A15" s="364" t="s">
        <v>1132</v>
      </c>
      <c r="B15" s="208">
        <v>107</v>
      </c>
      <c r="C15" s="208">
        <v>136</v>
      </c>
      <c r="D15" s="270">
        <f t="shared" si="8"/>
        <v>243</v>
      </c>
      <c r="E15" s="208">
        <v>37</v>
      </c>
      <c r="F15" s="208">
        <v>49</v>
      </c>
      <c r="G15" s="270">
        <f t="shared" si="9"/>
        <v>86</v>
      </c>
      <c r="H15" s="270">
        <f t="shared" si="10"/>
        <v>144</v>
      </c>
      <c r="I15" s="270">
        <f t="shared" si="11"/>
        <v>185</v>
      </c>
      <c r="J15" s="270">
        <f t="shared" si="12"/>
        <v>329</v>
      </c>
      <c r="K15" s="420" t="s">
        <v>1133</v>
      </c>
      <c r="L15" s="6"/>
    </row>
    <row r="16" spans="1:20" s="5" customFormat="1" ht="35.1" customHeight="1" thickBot="1" x14ac:dyDescent="0.25">
      <c r="A16" s="359" t="s">
        <v>1261</v>
      </c>
      <c r="B16" s="461">
        <v>4</v>
      </c>
      <c r="C16" s="461">
        <v>4</v>
      </c>
      <c r="D16" s="462">
        <f t="shared" si="8"/>
        <v>8</v>
      </c>
      <c r="E16" s="461">
        <v>13</v>
      </c>
      <c r="F16" s="461">
        <v>10</v>
      </c>
      <c r="G16" s="462">
        <f t="shared" si="9"/>
        <v>23</v>
      </c>
      <c r="H16" s="462">
        <f t="shared" si="10"/>
        <v>17</v>
      </c>
      <c r="I16" s="462">
        <f t="shared" si="11"/>
        <v>14</v>
      </c>
      <c r="J16" s="462">
        <f t="shared" si="12"/>
        <v>31</v>
      </c>
      <c r="K16" s="409" t="s">
        <v>1262</v>
      </c>
      <c r="L16" s="6"/>
    </row>
    <row r="17" spans="1:18" s="5" customFormat="1" ht="35.1" customHeight="1" thickBot="1" x14ac:dyDescent="0.25">
      <c r="A17" s="364" t="s">
        <v>1380</v>
      </c>
      <c r="B17" s="208">
        <v>1</v>
      </c>
      <c r="C17" s="208">
        <v>2</v>
      </c>
      <c r="D17" s="270">
        <f t="shared" si="8"/>
        <v>3</v>
      </c>
      <c r="E17" s="208">
        <v>0</v>
      </c>
      <c r="F17" s="208">
        <v>0</v>
      </c>
      <c r="G17" s="270">
        <f t="shared" si="9"/>
        <v>0</v>
      </c>
      <c r="H17" s="270">
        <f t="shared" si="10"/>
        <v>1</v>
      </c>
      <c r="I17" s="270">
        <f t="shared" si="11"/>
        <v>2</v>
      </c>
      <c r="J17" s="270">
        <f t="shared" si="12"/>
        <v>3</v>
      </c>
      <c r="K17" s="420" t="s">
        <v>1382</v>
      </c>
      <c r="L17" s="6"/>
    </row>
    <row r="18" spans="1:18" s="5" customFormat="1" ht="35.1" customHeight="1" x14ac:dyDescent="0.2">
      <c r="A18" s="411" t="s">
        <v>1259</v>
      </c>
      <c r="B18" s="469">
        <v>26</v>
      </c>
      <c r="C18" s="469">
        <v>58</v>
      </c>
      <c r="D18" s="470">
        <f t="shared" si="4"/>
        <v>84</v>
      </c>
      <c r="E18" s="469">
        <v>10</v>
      </c>
      <c r="F18" s="469">
        <v>13</v>
      </c>
      <c r="G18" s="470">
        <f t="shared" si="5"/>
        <v>23</v>
      </c>
      <c r="H18" s="470">
        <f t="shared" si="6"/>
        <v>36</v>
      </c>
      <c r="I18" s="470">
        <f t="shared" si="6"/>
        <v>71</v>
      </c>
      <c r="J18" s="470">
        <f t="shared" si="7"/>
        <v>107</v>
      </c>
      <c r="K18" s="412" t="s">
        <v>1260</v>
      </c>
      <c r="L18" s="6"/>
    </row>
    <row r="19" spans="1:18" ht="30" customHeight="1" x14ac:dyDescent="0.2">
      <c r="A19" s="846" t="s">
        <v>15</v>
      </c>
      <c r="B19" s="295">
        <f>SUM(B10:B18)</f>
        <v>274</v>
      </c>
      <c r="C19" s="295">
        <f t="shared" ref="C19:J19" si="13">SUM(C10:C18)</f>
        <v>558</v>
      </c>
      <c r="D19" s="295">
        <f t="shared" si="13"/>
        <v>832</v>
      </c>
      <c r="E19" s="295">
        <f t="shared" si="13"/>
        <v>346</v>
      </c>
      <c r="F19" s="295">
        <f t="shared" si="13"/>
        <v>476</v>
      </c>
      <c r="G19" s="295">
        <f t="shared" si="13"/>
        <v>822</v>
      </c>
      <c r="H19" s="295">
        <f t="shared" si="13"/>
        <v>620</v>
      </c>
      <c r="I19" s="295">
        <f t="shared" si="13"/>
        <v>1034</v>
      </c>
      <c r="J19" s="295">
        <f t="shared" si="13"/>
        <v>1654</v>
      </c>
      <c r="K19" s="847" t="s">
        <v>28</v>
      </c>
      <c r="N19" s="262"/>
    </row>
    <row r="20" spans="1:18" ht="39" customHeight="1" x14ac:dyDescent="0.2">
      <c r="A20" s="1362" t="s">
        <v>1397</v>
      </c>
      <c r="B20" s="1362"/>
      <c r="C20" s="1362"/>
      <c r="D20" s="1362"/>
      <c r="E20" s="1362"/>
      <c r="F20" s="182"/>
      <c r="G20" s="1350" t="s">
        <v>1398</v>
      </c>
      <c r="H20" s="1350"/>
      <c r="I20" s="1350"/>
      <c r="J20" s="1350"/>
      <c r="K20" s="1350"/>
      <c r="N20" s="262"/>
      <c r="O20" s="290"/>
      <c r="P20" s="290"/>
      <c r="Q20" s="290"/>
      <c r="R20" s="290"/>
    </row>
    <row r="21" spans="1:18" ht="15.75" customHeight="1" x14ac:dyDescent="0.2">
      <c r="A21" s="198"/>
      <c r="B21" s="12"/>
      <c r="C21" s="182"/>
      <c r="D21" s="182"/>
      <c r="E21" s="182"/>
      <c r="F21" s="182"/>
      <c r="G21" s="182"/>
      <c r="H21" s="182"/>
      <c r="I21" s="182"/>
      <c r="J21" s="182"/>
      <c r="K21" s="741"/>
      <c r="N21" s="262"/>
    </row>
    <row r="24" spans="1:18" x14ac:dyDescent="0.2">
      <c r="A24" t="s">
        <v>726</v>
      </c>
      <c r="B24">
        <v>6</v>
      </c>
      <c r="C24">
        <v>15</v>
      </c>
      <c r="D24">
        <v>10</v>
      </c>
      <c r="E24">
        <v>19</v>
      </c>
    </row>
    <row r="28" spans="1:18" ht="9.9499999999999993" customHeight="1" x14ac:dyDescent="0.2"/>
    <row r="29" spans="1:18" ht="9.9499999999999993" customHeight="1" x14ac:dyDescent="0.2">
      <c r="A29" s="5"/>
      <c r="B29" s="5"/>
      <c r="C29" s="5"/>
      <c r="D29" s="5"/>
      <c r="E29" s="5"/>
      <c r="F29" s="5"/>
    </row>
    <row r="30" spans="1:18" ht="9.9499999999999993" customHeight="1" x14ac:dyDescent="0.2">
      <c r="A30" s="5"/>
      <c r="B30" s="5"/>
      <c r="C30" s="5"/>
      <c r="D30" s="5"/>
      <c r="E30" s="5"/>
      <c r="F30" s="5"/>
    </row>
    <row r="31" spans="1:18" ht="9.9499999999999993" customHeight="1" x14ac:dyDescent="0.2">
      <c r="A31" s="5"/>
      <c r="B31" s="5"/>
      <c r="C31" s="5"/>
      <c r="D31" s="5"/>
      <c r="E31" s="5"/>
      <c r="F31" s="5"/>
    </row>
    <row r="32" spans="1:18" ht="9.9499999999999993" customHeight="1" x14ac:dyDescent="0.2">
      <c r="A32" s="5"/>
      <c r="B32" s="5"/>
      <c r="C32" s="5"/>
      <c r="D32" s="5"/>
      <c r="E32" s="5"/>
      <c r="F32" s="5"/>
    </row>
    <row r="33" spans="1:6" ht="9.9499999999999993" customHeight="1" x14ac:dyDescent="0.2">
      <c r="A33" s="5"/>
      <c r="B33" s="5"/>
      <c r="C33" s="5"/>
      <c r="D33" s="5"/>
      <c r="E33" s="5"/>
      <c r="F33" s="5"/>
    </row>
    <row r="34" spans="1:6" ht="9.9499999999999993" customHeight="1" x14ac:dyDescent="0.2">
      <c r="A34" s="262"/>
    </row>
    <row r="35" spans="1:6" ht="9.9499999999999993" customHeight="1" x14ac:dyDescent="0.2">
      <c r="A35" s="262"/>
    </row>
    <row r="36" spans="1:6" ht="9.9499999999999993" customHeight="1" x14ac:dyDescent="0.2"/>
    <row r="37" spans="1:6" ht="9.9499999999999993" customHeight="1" x14ac:dyDescent="0.2">
      <c r="A37" s="262"/>
    </row>
    <row r="38" spans="1:6" ht="9.9499999999999993" customHeight="1" x14ac:dyDescent="0.2"/>
    <row r="39" spans="1:6" ht="9.9499999999999993" customHeight="1" x14ac:dyDescent="0.2">
      <c r="A39" s="262"/>
    </row>
    <row r="40" spans="1:6" ht="9.9499999999999993" customHeight="1" x14ac:dyDescent="0.2"/>
    <row r="41" spans="1:6" ht="9.9499999999999993" customHeight="1" x14ac:dyDescent="0.2"/>
    <row r="42" spans="1:6" ht="9.9499999999999993" customHeight="1" x14ac:dyDescent="0.2"/>
    <row r="43" spans="1:6" ht="9.9499999999999993" customHeight="1" x14ac:dyDescent="0.2"/>
    <row r="44" spans="1:6" ht="9.9499999999999993" customHeight="1" x14ac:dyDescent="0.2"/>
    <row r="45" spans="1:6" ht="9.9499999999999993" customHeight="1" x14ac:dyDescent="0.2"/>
    <row r="46" spans="1:6" ht="9.9499999999999993" customHeight="1" x14ac:dyDescent="0.2"/>
  </sheetData>
  <mergeCells count="14">
    <mergeCell ref="A20:E20"/>
    <mergeCell ref="G20:K20"/>
    <mergeCell ref="E7:G7"/>
    <mergeCell ref="H7:J7"/>
    <mergeCell ref="A1:K1"/>
    <mergeCell ref="A2:K2"/>
    <mergeCell ref="A3:K3"/>
    <mergeCell ref="A4:K4"/>
    <mergeCell ref="A6:A9"/>
    <mergeCell ref="B6:D6"/>
    <mergeCell ref="E6:G6"/>
    <mergeCell ref="H6:J6"/>
    <mergeCell ref="K6:K9"/>
    <mergeCell ref="B7:D7"/>
  </mergeCells>
  <printOptions horizontalCentered="1" verticalCentered="1"/>
  <pageMargins left="0" right="0" top="0" bottom="0" header="0" footer="0"/>
  <pageSetup paperSize="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290"/>
  <sheetViews>
    <sheetView showGridLines="0" rightToLeft="1" view="pageBreakPreview" zoomScaleNormal="100" zoomScaleSheetLayoutView="100" workbookViewId="0">
      <selection activeCell="O11" sqref="O11"/>
    </sheetView>
  </sheetViews>
  <sheetFormatPr defaultColWidth="9.140625" defaultRowHeight="12.75" x14ac:dyDescent="0.2"/>
  <cols>
    <col min="1" max="1" width="30.7109375" style="42" customWidth="1"/>
    <col min="2" max="2" width="6.7109375" style="42" customWidth="1"/>
    <col min="3" max="3" width="7.85546875" style="42" customWidth="1"/>
    <col min="4" max="4" width="6.7109375" style="42" customWidth="1"/>
    <col min="5" max="5" width="7.5703125" style="42" customWidth="1"/>
    <col min="6" max="6" width="8" style="42" customWidth="1"/>
    <col min="7" max="7" width="7.28515625" style="42" bestFit="1" customWidth="1"/>
    <col min="8" max="8" width="7.140625" style="42" customWidth="1"/>
    <col min="9" max="9" width="7.7109375" style="42" customWidth="1"/>
    <col min="10" max="10" width="7.28515625" style="42" bestFit="1" customWidth="1"/>
    <col min="11" max="11" width="30.7109375" style="42" customWidth="1"/>
    <col min="12" max="16384" width="9.140625" style="42"/>
  </cols>
  <sheetData>
    <row r="1" spans="1:13" s="55" customFormat="1" ht="20.25" x14ac:dyDescent="0.3">
      <c r="A1" s="1363" t="s">
        <v>879</v>
      </c>
      <c r="B1" s="1363"/>
      <c r="C1" s="1363"/>
      <c r="D1" s="1363"/>
      <c r="E1" s="1363"/>
      <c r="F1" s="1363"/>
      <c r="G1" s="1363"/>
      <c r="H1" s="1363"/>
      <c r="I1" s="1363"/>
      <c r="J1" s="1363"/>
      <c r="K1" s="1363"/>
      <c r="L1" s="75"/>
      <c r="M1" s="75"/>
    </row>
    <row r="2" spans="1:13" s="55" customFormat="1" ht="20.25" x14ac:dyDescent="0.2">
      <c r="A2" s="951" t="s">
        <v>1313</v>
      </c>
      <c r="B2" s="951"/>
      <c r="C2" s="951"/>
      <c r="D2" s="951"/>
      <c r="E2" s="951"/>
      <c r="F2" s="951"/>
      <c r="G2" s="951"/>
      <c r="H2" s="951"/>
      <c r="I2" s="951"/>
      <c r="J2" s="951"/>
      <c r="K2" s="951"/>
      <c r="L2" s="77"/>
      <c r="M2" s="77"/>
    </row>
    <row r="3" spans="1:13" s="51" customFormat="1" ht="33.75" customHeight="1" x14ac:dyDescent="0.25">
      <c r="A3" s="1364" t="s">
        <v>880</v>
      </c>
      <c r="B3" s="1365"/>
      <c r="C3" s="1365"/>
      <c r="D3" s="1365"/>
      <c r="E3" s="1365"/>
      <c r="F3" s="1365"/>
      <c r="G3" s="1365"/>
      <c r="H3" s="1365"/>
      <c r="I3" s="1365"/>
      <c r="J3" s="1365"/>
      <c r="K3" s="1365"/>
      <c r="L3" s="83"/>
      <c r="M3" s="83"/>
    </row>
    <row r="4" spans="1:13" s="51" customFormat="1" ht="18.75" customHeight="1" x14ac:dyDescent="0.2">
      <c r="A4" s="986" t="s">
        <v>1310</v>
      </c>
      <c r="B4" s="986"/>
      <c r="C4" s="986"/>
      <c r="D4" s="986"/>
      <c r="E4" s="986"/>
      <c r="F4" s="986"/>
      <c r="G4" s="986"/>
      <c r="H4" s="986"/>
      <c r="I4" s="986"/>
      <c r="J4" s="986"/>
      <c r="K4" s="986"/>
      <c r="L4" s="84"/>
      <c r="M4" s="84"/>
    </row>
    <row r="5" spans="1:13" s="51" customFormat="1" ht="20.100000000000001" customHeight="1" x14ac:dyDescent="0.2">
      <c r="A5" s="10" t="s">
        <v>562</v>
      </c>
      <c r="B5" s="67"/>
      <c r="C5" s="67"/>
      <c r="D5" s="67"/>
      <c r="E5" s="67"/>
      <c r="K5" s="81" t="s">
        <v>563</v>
      </c>
    </row>
    <row r="6" spans="1:13" s="45" customFormat="1" ht="18" customHeight="1" thickBot="1" x14ac:dyDescent="0.25">
      <c r="A6" s="1367" t="s">
        <v>838</v>
      </c>
      <c r="B6" s="1355" t="s">
        <v>977</v>
      </c>
      <c r="C6" s="1355"/>
      <c r="D6" s="1355"/>
      <c r="E6" s="1355" t="s">
        <v>976</v>
      </c>
      <c r="F6" s="1355"/>
      <c r="G6" s="1355"/>
      <c r="H6" s="1355" t="s">
        <v>7</v>
      </c>
      <c r="I6" s="1355"/>
      <c r="J6" s="1355"/>
      <c r="K6" s="1370" t="s">
        <v>839</v>
      </c>
    </row>
    <row r="7" spans="1:13" s="45" customFormat="1" ht="18" customHeight="1" thickTop="1" thickBot="1" x14ac:dyDescent="0.25">
      <c r="A7" s="1368"/>
      <c r="B7" s="1366" t="s">
        <v>88</v>
      </c>
      <c r="C7" s="1366"/>
      <c r="D7" s="1366"/>
      <c r="E7" s="1366" t="s">
        <v>819</v>
      </c>
      <c r="F7" s="1366"/>
      <c r="G7" s="1366"/>
      <c r="H7" s="1366" t="s">
        <v>8</v>
      </c>
      <c r="I7" s="1366"/>
      <c r="J7" s="1366"/>
      <c r="K7" s="1371"/>
    </row>
    <row r="8" spans="1:13" s="45" customFormat="1" ht="15" customHeight="1" thickTop="1" thickBot="1" x14ac:dyDescent="0.25">
      <c r="A8" s="1368"/>
      <c r="B8" s="463" t="s">
        <v>9</v>
      </c>
      <c r="C8" s="463" t="s">
        <v>515</v>
      </c>
      <c r="D8" s="463" t="s">
        <v>7</v>
      </c>
      <c r="E8" s="463" t="s">
        <v>9</v>
      </c>
      <c r="F8" s="463" t="s">
        <v>515</v>
      </c>
      <c r="G8" s="463" t="s">
        <v>7</v>
      </c>
      <c r="H8" s="463" t="s">
        <v>9</v>
      </c>
      <c r="I8" s="463" t="s">
        <v>515</v>
      </c>
      <c r="J8" s="463" t="s">
        <v>7</v>
      </c>
      <c r="K8" s="1371"/>
    </row>
    <row r="9" spans="1:13" s="45" customFormat="1" ht="15" customHeight="1" thickTop="1" x14ac:dyDescent="0.2">
      <c r="A9" s="1369"/>
      <c r="B9" s="468" t="s">
        <v>516</v>
      </c>
      <c r="C9" s="468" t="s">
        <v>517</v>
      </c>
      <c r="D9" s="468" t="s">
        <v>8</v>
      </c>
      <c r="E9" s="468" t="s">
        <v>516</v>
      </c>
      <c r="F9" s="468" t="s">
        <v>517</v>
      </c>
      <c r="G9" s="468" t="s">
        <v>8</v>
      </c>
      <c r="H9" s="468" t="s">
        <v>516</v>
      </c>
      <c r="I9" s="468" t="s">
        <v>517</v>
      </c>
      <c r="J9" s="468" t="s">
        <v>8</v>
      </c>
      <c r="K9" s="1372"/>
    </row>
    <row r="10" spans="1:13" s="44" customFormat="1" ht="30" customHeight="1" thickBot="1" x14ac:dyDescent="0.25">
      <c r="A10" s="475" t="s">
        <v>103</v>
      </c>
      <c r="B10" s="476">
        <v>0</v>
      </c>
      <c r="C10" s="476">
        <v>0</v>
      </c>
      <c r="D10" s="477">
        <f t="shared" ref="D10:D15" si="0">SUM(B10:C10)</f>
        <v>0</v>
      </c>
      <c r="E10" s="476">
        <v>150</v>
      </c>
      <c r="F10" s="476">
        <v>19</v>
      </c>
      <c r="G10" s="477">
        <f t="shared" ref="G10:G15" si="1">SUM(E10:F10)</f>
        <v>169</v>
      </c>
      <c r="H10" s="477">
        <f>B10+E10</f>
        <v>150</v>
      </c>
      <c r="I10" s="477">
        <f>C10+F10</f>
        <v>19</v>
      </c>
      <c r="J10" s="477">
        <f t="shared" ref="J10:J15" si="2">I10+H10</f>
        <v>169</v>
      </c>
      <c r="K10" s="478" t="s">
        <v>105</v>
      </c>
    </row>
    <row r="11" spans="1:13" s="44" customFormat="1" ht="30" customHeight="1" thickTop="1" thickBot="1" x14ac:dyDescent="0.25">
      <c r="A11" s="479" t="s">
        <v>829</v>
      </c>
      <c r="B11" s="480">
        <v>1</v>
      </c>
      <c r="C11" s="480">
        <v>0</v>
      </c>
      <c r="D11" s="481">
        <f t="shared" si="0"/>
        <v>1</v>
      </c>
      <c r="E11" s="480">
        <v>123</v>
      </c>
      <c r="F11" s="480">
        <v>43</v>
      </c>
      <c r="G11" s="481">
        <f t="shared" si="1"/>
        <v>166</v>
      </c>
      <c r="H11" s="481">
        <f t="shared" ref="H11:I15" si="3">B11+E11</f>
        <v>124</v>
      </c>
      <c r="I11" s="481">
        <f t="shared" si="3"/>
        <v>43</v>
      </c>
      <c r="J11" s="481">
        <f t="shared" si="2"/>
        <v>167</v>
      </c>
      <c r="K11" s="482" t="s">
        <v>106</v>
      </c>
    </row>
    <row r="12" spans="1:13" s="44" customFormat="1" ht="30" customHeight="1" thickTop="1" thickBot="1" x14ac:dyDescent="0.25">
      <c r="A12" s="483" t="s">
        <v>104</v>
      </c>
      <c r="B12" s="484">
        <v>5</v>
      </c>
      <c r="C12" s="484">
        <v>4</v>
      </c>
      <c r="D12" s="477">
        <f t="shared" si="0"/>
        <v>9</v>
      </c>
      <c r="E12" s="484">
        <v>140</v>
      </c>
      <c r="F12" s="484">
        <v>78</v>
      </c>
      <c r="G12" s="477">
        <f t="shared" si="1"/>
        <v>218</v>
      </c>
      <c r="H12" s="485">
        <f t="shared" si="3"/>
        <v>145</v>
      </c>
      <c r="I12" s="485">
        <f t="shared" si="3"/>
        <v>82</v>
      </c>
      <c r="J12" s="485">
        <f t="shared" si="2"/>
        <v>227</v>
      </c>
      <c r="K12" s="486" t="s">
        <v>837</v>
      </c>
    </row>
    <row r="13" spans="1:13" s="44" customFormat="1" ht="30" customHeight="1" thickTop="1" thickBot="1" x14ac:dyDescent="0.25">
      <c r="A13" s="479" t="s">
        <v>141</v>
      </c>
      <c r="B13" s="480">
        <v>1</v>
      </c>
      <c r="C13" s="480">
        <v>2</v>
      </c>
      <c r="D13" s="481">
        <f t="shared" si="0"/>
        <v>3</v>
      </c>
      <c r="E13" s="480">
        <v>67</v>
      </c>
      <c r="F13" s="480">
        <v>89</v>
      </c>
      <c r="G13" s="481">
        <f t="shared" si="1"/>
        <v>156</v>
      </c>
      <c r="H13" s="481">
        <f t="shared" si="3"/>
        <v>68</v>
      </c>
      <c r="I13" s="481">
        <f t="shared" si="3"/>
        <v>91</v>
      </c>
      <c r="J13" s="481">
        <f t="shared" si="2"/>
        <v>159</v>
      </c>
      <c r="K13" s="482" t="s">
        <v>146</v>
      </c>
    </row>
    <row r="14" spans="1:13" s="44" customFormat="1" ht="30" customHeight="1" thickTop="1" thickBot="1" x14ac:dyDescent="0.25">
      <c r="A14" s="483" t="s">
        <v>460</v>
      </c>
      <c r="B14" s="484">
        <v>0</v>
      </c>
      <c r="C14" s="484">
        <v>14</v>
      </c>
      <c r="D14" s="477">
        <f t="shared" si="0"/>
        <v>14</v>
      </c>
      <c r="E14" s="484">
        <v>26</v>
      </c>
      <c r="F14" s="484">
        <v>70</v>
      </c>
      <c r="G14" s="477">
        <f t="shared" si="1"/>
        <v>96</v>
      </c>
      <c r="H14" s="485">
        <f t="shared" si="3"/>
        <v>26</v>
      </c>
      <c r="I14" s="485">
        <f t="shared" si="3"/>
        <v>84</v>
      </c>
      <c r="J14" s="485">
        <f t="shared" si="2"/>
        <v>110</v>
      </c>
      <c r="K14" s="486" t="s">
        <v>144</v>
      </c>
    </row>
    <row r="15" spans="1:13" s="44" customFormat="1" ht="30" customHeight="1" thickTop="1" x14ac:dyDescent="0.2">
      <c r="A15" s="487" t="s">
        <v>462</v>
      </c>
      <c r="B15" s="488">
        <v>41</v>
      </c>
      <c r="C15" s="488">
        <v>57</v>
      </c>
      <c r="D15" s="489">
        <f t="shared" si="0"/>
        <v>98</v>
      </c>
      <c r="E15" s="488">
        <v>359</v>
      </c>
      <c r="F15" s="488">
        <v>486</v>
      </c>
      <c r="G15" s="489">
        <f t="shared" si="1"/>
        <v>845</v>
      </c>
      <c r="H15" s="489">
        <f t="shared" si="3"/>
        <v>400</v>
      </c>
      <c r="I15" s="489">
        <f t="shared" si="3"/>
        <v>543</v>
      </c>
      <c r="J15" s="489">
        <f t="shared" si="2"/>
        <v>943</v>
      </c>
      <c r="K15" s="490" t="s">
        <v>924</v>
      </c>
    </row>
    <row r="16" spans="1:13" s="44" customFormat="1" ht="30" customHeight="1" x14ac:dyDescent="0.2">
      <c r="A16" s="491" t="s">
        <v>15</v>
      </c>
      <c r="B16" s="492">
        <f>SUM(B10:B15)</f>
        <v>48</v>
      </c>
      <c r="C16" s="492">
        <f t="shared" ref="C16:J16" si="4">SUM(C10:C15)</f>
        <v>77</v>
      </c>
      <c r="D16" s="492">
        <f t="shared" si="4"/>
        <v>125</v>
      </c>
      <c r="E16" s="492">
        <f t="shared" si="4"/>
        <v>865</v>
      </c>
      <c r="F16" s="492">
        <f t="shared" si="4"/>
        <v>785</v>
      </c>
      <c r="G16" s="492">
        <f t="shared" si="4"/>
        <v>1650</v>
      </c>
      <c r="H16" s="492">
        <f t="shared" si="4"/>
        <v>913</v>
      </c>
      <c r="I16" s="492">
        <f t="shared" si="4"/>
        <v>862</v>
      </c>
      <c r="J16" s="492">
        <f t="shared" si="4"/>
        <v>1775</v>
      </c>
      <c r="K16" s="493" t="s">
        <v>28</v>
      </c>
    </row>
    <row r="17" spans="1:11" ht="12" customHeight="1" x14ac:dyDescent="0.2">
      <c r="A17" s="72"/>
      <c r="B17" s="46"/>
      <c r="K17" s="71"/>
    </row>
    <row r="18" spans="1:11" ht="12" customHeight="1" thickBot="1" x14ac:dyDescent="0.3">
      <c r="A18" s="236" t="s">
        <v>1400</v>
      </c>
      <c r="B18"/>
      <c r="C18"/>
      <c r="D18"/>
      <c r="E18"/>
      <c r="F18"/>
      <c r="G18"/>
      <c r="H18"/>
      <c r="I18"/>
      <c r="J18"/>
      <c r="K18" s="71"/>
    </row>
    <row r="19" spans="1:11" ht="12" customHeight="1" thickBot="1" x14ac:dyDescent="0.25">
      <c r="A19" s="110" t="s">
        <v>103</v>
      </c>
      <c r="B19" s="120"/>
      <c r="C19" s="120"/>
      <c r="D19" s="120">
        <f t="shared" ref="D19:D24" si="5">SUM(B19:C19)</f>
        <v>0</v>
      </c>
      <c r="E19" s="120">
        <v>4</v>
      </c>
      <c r="F19" s="120">
        <v>2</v>
      </c>
      <c r="G19" s="120">
        <f t="shared" ref="G19:G24" si="6">SUM(E19:F19)</f>
        <v>6</v>
      </c>
      <c r="H19" s="111">
        <f t="shared" ref="H19:H24" si="7">B19+E19</f>
        <v>4</v>
      </c>
      <c r="I19" s="111">
        <f t="shared" ref="I19:I24" si="8">C19+F19</f>
        <v>2</v>
      </c>
      <c r="J19" s="111">
        <f t="shared" ref="J19:J24" si="9">I19+H19</f>
        <v>6</v>
      </c>
      <c r="K19" s="71"/>
    </row>
    <row r="20" spans="1:11" ht="12" customHeight="1" thickBot="1" x14ac:dyDescent="0.25">
      <c r="A20" s="112" t="s">
        <v>142</v>
      </c>
      <c r="B20" s="113"/>
      <c r="C20" s="113"/>
      <c r="D20" s="114">
        <f t="shared" si="5"/>
        <v>0</v>
      </c>
      <c r="E20" s="114"/>
      <c r="F20" s="113"/>
      <c r="G20" s="114">
        <f t="shared" si="6"/>
        <v>0</v>
      </c>
      <c r="H20" s="115">
        <f t="shared" si="7"/>
        <v>0</v>
      </c>
      <c r="I20" s="115">
        <f t="shared" si="8"/>
        <v>0</v>
      </c>
      <c r="J20" s="115">
        <f t="shared" si="9"/>
        <v>0</v>
      </c>
      <c r="K20" s="71"/>
    </row>
    <row r="21" spans="1:11" ht="12" customHeight="1" thickBot="1" x14ac:dyDescent="0.25">
      <c r="A21" s="110" t="s">
        <v>104</v>
      </c>
      <c r="B21" s="120"/>
      <c r="C21" s="120"/>
      <c r="D21" s="120">
        <f t="shared" si="5"/>
        <v>0</v>
      </c>
      <c r="E21" s="120"/>
      <c r="F21" s="120"/>
      <c r="G21" s="120">
        <f t="shared" si="6"/>
        <v>0</v>
      </c>
      <c r="H21" s="111">
        <f t="shared" si="7"/>
        <v>0</v>
      </c>
      <c r="I21" s="111">
        <f t="shared" si="8"/>
        <v>0</v>
      </c>
      <c r="J21" s="111">
        <f t="shared" si="9"/>
        <v>0</v>
      </c>
      <c r="K21" s="71"/>
    </row>
    <row r="22" spans="1:11" ht="12" customHeight="1" thickBot="1" x14ac:dyDescent="0.25">
      <c r="A22" s="112" t="s">
        <v>141</v>
      </c>
      <c r="B22" s="113"/>
      <c r="C22" s="113"/>
      <c r="D22" s="114">
        <f t="shared" si="5"/>
        <v>0</v>
      </c>
      <c r="E22" s="114">
        <v>20</v>
      </c>
      <c r="F22" s="113">
        <v>3</v>
      </c>
      <c r="G22" s="114">
        <f t="shared" si="6"/>
        <v>23</v>
      </c>
      <c r="H22" s="115">
        <f t="shared" si="7"/>
        <v>20</v>
      </c>
      <c r="I22" s="115">
        <f t="shared" si="8"/>
        <v>3</v>
      </c>
      <c r="J22" s="115">
        <f t="shared" si="9"/>
        <v>23</v>
      </c>
      <c r="K22" s="71"/>
    </row>
    <row r="23" spans="1:11" ht="12" customHeight="1" thickBot="1" x14ac:dyDescent="0.25">
      <c r="A23" s="110" t="s">
        <v>143</v>
      </c>
      <c r="B23" s="120"/>
      <c r="C23" s="120"/>
      <c r="D23" s="120">
        <f t="shared" si="5"/>
        <v>0</v>
      </c>
      <c r="E23" s="120"/>
      <c r="F23" s="120"/>
      <c r="G23" s="120">
        <f t="shared" si="6"/>
        <v>0</v>
      </c>
      <c r="H23" s="111">
        <f t="shared" si="7"/>
        <v>0</v>
      </c>
      <c r="I23" s="111">
        <f t="shared" si="8"/>
        <v>0</v>
      </c>
      <c r="J23" s="111">
        <f t="shared" si="9"/>
        <v>0</v>
      </c>
      <c r="K23" s="71"/>
    </row>
    <row r="24" spans="1:11" ht="12" customHeight="1" thickBot="1" x14ac:dyDescent="0.25">
      <c r="A24" s="112" t="s">
        <v>324</v>
      </c>
      <c r="B24" s="113"/>
      <c r="C24" s="113"/>
      <c r="D24" s="114">
        <f t="shared" si="5"/>
        <v>0</v>
      </c>
      <c r="E24" s="114"/>
      <c r="F24" s="113">
        <v>2</v>
      </c>
      <c r="G24" s="114">
        <f t="shared" si="6"/>
        <v>2</v>
      </c>
      <c r="H24" s="115">
        <f t="shared" si="7"/>
        <v>0</v>
      </c>
      <c r="I24" s="115">
        <f t="shared" si="8"/>
        <v>2</v>
      </c>
      <c r="J24" s="115">
        <f t="shared" si="9"/>
        <v>2</v>
      </c>
      <c r="K24" s="71"/>
    </row>
    <row r="25" spans="1:11" ht="12" customHeight="1" thickBot="1" x14ac:dyDescent="0.25">
      <c r="A25" s="116" t="s">
        <v>15</v>
      </c>
      <c r="B25" s="117">
        <f t="shared" ref="B25:J25" si="10">SUM(B19:B24)</f>
        <v>0</v>
      </c>
      <c r="C25" s="117">
        <f t="shared" si="10"/>
        <v>0</v>
      </c>
      <c r="D25" s="117">
        <f t="shared" si="10"/>
        <v>0</v>
      </c>
      <c r="E25" s="117">
        <f t="shared" si="10"/>
        <v>24</v>
      </c>
      <c r="F25" s="117">
        <f t="shared" si="10"/>
        <v>7</v>
      </c>
      <c r="G25" s="117">
        <f t="shared" si="10"/>
        <v>31</v>
      </c>
      <c r="H25" s="118">
        <f t="shared" si="10"/>
        <v>24</v>
      </c>
      <c r="I25" s="118">
        <f t="shared" si="10"/>
        <v>7</v>
      </c>
      <c r="J25" s="118">
        <f t="shared" si="10"/>
        <v>31</v>
      </c>
      <c r="K25" s="71"/>
    </row>
    <row r="26" spans="1:11" ht="12" customHeight="1" x14ac:dyDescent="0.2">
      <c r="A26" s="72"/>
      <c r="B26" s="46"/>
      <c r="K26" s="71"/>
    </row>
    <row r="27" spans="1:11" ht="12" customHeight="1" thickBot="1" x14ac:dyDescent="0.3">
      <c r="A27" s="236" t="s">
        <v>722</v>
      </c>
      <c r="B27"/>
      <c r="C27"/>
      <c r="D27"/>
      <c r="E27"/>
      <c r="F27"/>
      <c r="G27"/>
      <c r="H27"/>
      <c r="I27"/>
      <c r="J27"/>
      <c r="K27" s="71"/>
    </row>
    <row r="28" spans="1:11" ht="12" customHeight="1" thickBot="1" x14ac:dyDescent="0.25">
      <c r="A28" s="110" t="s">
        <v>103</v>
      </c>
      <c r="B28" s="120"/>
      <c r="C28" s="120"/>
      <c r="D28" s="120">
        <f t="shared" ref="D28:D33" si="11">SUM(B28:C28)</f>
        <v>0</v>
      </c>
      <c r="E28" s="120">
        <v>19</v>
      </c>
      <c r="F28" s="120">
        <v>2</v>
      </c>
      <c r="G28" s="120">
        <f t="shared" ref="G28:G33" si="12">SUM(E28:F28)</f>
        <v>21</v>
      </c>
      <c r="H28" s="111">
        <f t="shared" ref="H28:H33" si="13">B28+E28</f>
        <v>19</v>
      </c>
      <c r="I28" s="111">
        <f t="shared" ref="I28:I33" si="14">C28+F28</f>
        <v>2</v>
      </c>
      <c r="J28" s="111">
        <f t="shared" ref="J28:J33" si="15">I28+H28</f>
        <v>21</v>
      </c>
      <c r="K28" s="71"/>
    </row>
    <row r="29" spans="1:11" ht="12" customHeight="1" thickBot="1" x14ac:dyDescent="0.25">
      <c r="A29" s="112" t="s">
        <v>142</v>
      </c>
      <c r="B29" s="113"/>
      <c r="C29" s="113"/>
      <c r="D29" s="114">
        <f t="shared" si="11"/>
        <v>0</v>
      </c>
      <c r="E29" s="114">
        <v>17</v>
      </c>
      <c r="F29" s="113">
        <v>5</v>
      </c>
      <c r="G29" s="114">
        <f t="shared" si="12"/>
        <v>22</v>
      </c>
      <c r="H29" s="115">
        <f t="shared" si="13"/>
        <v>17</v>
      </c>
      <c r="I29" s="115">
        <f t="shared" si="14"/>
        <v>5</v>
      </c>
      <c r="J29" s="115">
        <f t="shared" si="15"/>
        <v>22</v>
      </c>
      <c r="K29" s="71"/>
    </row>
    <row r="30" spans="1:11" ht="12" customHeight="1" thickBot="1" x14ac:dyDescent="0.25">
      <c r="A30" s="110" t="s">
        <v>104</v>
      </c>
      <c r="B30" s="120"/>
      <c r="C30" s="120"/>
      <c r="D30" s="120">
        <f t="shared" si="11"/>
        <v>0</v>
      </c>
      <c r="E30" s="120">
        <v>20</v>
      </c>
      <c r="F30" s="120">
        <v>8</v>
      </c>
      <c r="G30" s="120">
        <f t="shared" si="12"/>
        <v>28</v>
      </c>
      <c r="H30" s="111">
        <f t="shared" si="13"/>
        <v>20</v>
      </c>
      <c r="I30" s="111">
        <f t="shared" si="14"/>
        <v>8</v>
      </c>
      <c r="J30" s="111">
        <f t="shared" si="15"/>
        <v>28</v>
      </c>
      <c r="K30" s="71"/>
    </row>
    <row r="31" spans="1:11" ht="12" customHeight="1" thickBot="1" x14ac:dyDescent="0.25">
      <c r="A31" s="112" t="s">
        <v>141</v>
      </c>
      <c r="B31" s="113"/>
      <c r="C31" s="113"/>
      <c r="D31" s="114">
        <f t="shared" si="11"/>
        <v>0</v>
      </c>
      <c r="E31" s="114">
        <v>2</v>
      </c>
      <c r="F31" s="113">
        <v>3</v>
      </c>
      <c r="G31" s="114">
        <f t="shared" si="12"/>
        <v>5</v>
      </c>
      <c r="H31" s="115">
        <f t="shared" si="13"/>
        <v>2</v>
      </c>
      <c r="I31" s="115">
        <f t="shared" si="14"/>
        <v>3</v>
      </c>
      <c r="J31" s="115">
        <f t="shared" si="15"/>
        <v>5</v>
      </c>
      <c r="K31" s="71"/>
    </row>
    <row r="32" spans="1:11" ht="12" customHeight="1" thickBot="1" x14ac:dyDescent="0.25">
      <c r="A32" s="110" t="s">
        <v>143</v>
      </c>
      <c r="B32" s="120">
        <v>0</v>
      </c>
      <c r="C32" s="120">
        <v>3</v>
      </c>
      <c r="D32" s="120">
        <f t="shared" si="11"/>
        <v>3</v>
      </c>
      <c r="E32" s="120"/>
      <c r="F32" s="120"/>
      <c r="G32" s="120">
        <f t="shared" si="12"/>
        <v>0</v>
      </c>
      <c r="H32" s="111">
        <f t="shared" si="13"/>
        <v>0</v>
      </c>
      <c r="I32" s="111">
        <f t="shared" si="14"/>
        <v>3</v>
      </c>
      <c r="J32" s="111">
        <f t="shared" si="15"/>
        <v>3</v>
      </c>
      <c r="K32" s="71"/>
    </row>
    <row r="33" spans="1:11" ht="12" customHeight="1" thickBot="1" x14ac:dyDescent="0.25">
      <c r="A33" s="112" t="s">
        <v>324</v>
      </c>
      <c r="B33" s="113"/>
      <c r="C33" s="113"/>
      <c r="D33" s="114">
        <f t="shared" si="11"/>
        <v>0</v>
      </c>
      <c r="E33" s="114"/>
      <c r="F33" s="113"/>
      <c r="G33" s="114">
        <f t="shared" si="12"/>
        <v>0</v>
      </c>
      <c r="H33" s="115">
        <f t="shared" si="13"/>
        <v>0</v>
      </c>
      <c r="I33" s="115">
        <f t="shared" si="14"/>
        <v>0</v>
      </c>
      <c r="J33" s="115">
        <f t="shared" si="15"/>
        <v>0</v>
      </c>
      <c r="K33" s="71"/>
    </row>
    <row r="34" spans="1:11" ht="12" customHeight="1" thickBot="1" x14ac:dyDescent="0.25">
      <c r="A34" s="116" t="s">
        <v>15</v>
      </c>
      <c r="B34" s="117">
        <f t="shared" ref="B34:J34" si="16">SUM(B28:B33)</f>
        <v>0</v>
      </c>
      <c r="C34" s="117">
        <f t="shared" si="16"/>
        <v>3</v>
      </c>
      <c r="D34" s="117">
        <f t="shared" si="16"/>
        <v>3</v>
      </c>
      <c r="E34" s="117">
        <f t="shared" si="16"/>
        <v>58</v>
      </c>
      <c r="F34" s="117">
        <f t="shared" si="16"/>
        <v>18</v>
      </c>
      <c r="G34" s="117">
        <f t="shared" si="16"/>
        <v>76</v>
      </c>
      <c r="H34" s="118">
        <f t="shared" si="16"/>
        <v>58</v>
      </c>
      <c r="I34" s="118">
        <f t="shared" si="16"/>
        <v>21</v>
      </c>
      <c r="J34" s="118">
        <f t="shared" si="16"/>
        <v>79</v>
      </c>
      <c r="K34" s="71"/>
    </row>
    <row r="35" spans="1:11" ht="12" customHeight="1" x14ac:dyDescent="0.2"/>
    <row r="36" spans="1:11" ht="12" customHeight="1" thickBot="1" x14ac:dyDescent="0.3">
      <c r="A36" s="236" t="s">
        <v>21</v>
      </c>
      <c r="B36"/>
      <c r="C36"/>
      <c r="D36"/>
      <c r="E36"/>
      <c r="F36"/>
      <c r="G36"/>
      <c r="H36"/>
      <c r="I36"/>
      <c r="J36"/>
    </row>
    <row r="37" spans="1:11" ht="12" customHeight="1" thickBot="1" x14ac:dyDescent="0.25">
      <c r="A37" s="110" t="s">
        <v>103</v>
      </c>
      <c r="B37" s="120"/>
      <c r="C37" s="120"/>
      <c r="D37" s="120">
        <f t="shared" ref="D37:D42" si="17">SUM(B37:C37)</f>
        <v>0</v>
      </c>
      <c r="E37" s="120">
        <v>0</v>
      </c>
      <c r="F37" s="120">
        <v>1</v>
      </c>
      <c r="G37" s="120">
        <f t="shared" ref="G37:G42" si="18">SUM(E37:F37)</f>
        <v>1</v>
      </c>
      <c r="H37" s="111">
        <f t="shared" ref="H37:H42" si="19">B37+E37</f>
        <v>0</v>
      </c>
      <c r="I37" s="111">
        <f t="shared" ref="I37:I42" si="20">C37+F37</f>
        <v>1</v>
      </c>
      <c r="J37" s="111">
        <f t="shared" ref="J37:J42" si="21">I37+H37</f>
        <v>1</v>
      </c>
    </row>
    <row r="38" spans="1:11" ht="12" customHeight="1" thickBot="1" x14ac:dyDescent="0.25">
      <c r="A38" s="112" t="s">
        <v>142</v>
      </c>
      <c r="B38" s="113"/>
      <c r="C38" s="113"/>
      <c r="D38" s="114">
        <f t="shared" si="17"/>
        <v>0</v>
      </c>
      <c r="E38" s="114">
        <v>2</v>
      </c>
      <c r="F38" s="113">
        <v>1</v>
      </c>
      <c r="G38" s="114">
        <f t="shared" si="18"/>
        <v>3</v>
      </c>
      <c r="H38" s="115">
        <f t="shared" si="19"/>
        <v>2</v>
      </c>
      <c r="I38" s="115">
        <f t="shared" si="20"/>
        <v>1</v>
      </c>
      <c r="J38" s="115">
        <f t="shared" si="21"/>
        <v>3</v>
      </c>
    </row>
    <row r="39" spans="1:11" ht="12" customHeight="1" thickBot="1" x14ac:dyDescent="0.25">
      <c r="A39" s="110" t="s">
        <v>104</v>
      </c>
      <c r="B39" s="120"/>
      <c r="C39" s="120"/>
      <c r="D39" s="120">
        <f t="shared" si="17"/>
        <v>0</v>
      </c>
      <c r="E39" s="120">
        <v>3</v>
      </c>
      <c r="F39" s="120">
        <v>1</v>
      </c>
      <c r="G39" s="120">
        <f t="shared" si="18"/>
        <v>4</v>
      </c>
      <c r="H39" s="111">
        <f t="shared" si="19"/>
        <v>3</v>
      </c>
      <c r="I39" s="111">
        <f t="shared" si="20"/>
        <v>1</v>
      </c>
      <c r="J39" s="111">
        <f t="shared" si="21"/>
        <v>4</v>
      </c>
    </row>
    <row r="40" spans="1:11" ht="12" customHeight="1" thickBot="1" x14ac:dyDescent="0.25">
      <c r="A40" s="112" t="s">
        <v>141</v>
      </c>
      <c r="B40" s="113"/>
      <c r="C40" s="113"/>
      <c r="D40" s="114">
        <f t="shared" si="17"/>
        <v>0</v>
      </c>
      <c r="E40" s="114">
        <v>0</v>
      </c>
      <c r="F40" s="113">
        <v>3</v>
      </c>
      <c r="G40" s="114">
        <f t="shared" si="18"/>
        <v>3</v>
      </c>
      <c r="H40" s="115">
        <f t="shared" si="19"/>
        <v>0</v>
      </c>
      <c r="I40" s="115">
        <f t="shared" si="20"/>
        <v>3</v>
      </c>
      <c r="J40" s="115">
        <f t="shared" si="21"/>
        <v>3</v>
      </c>
    </row>
    <row r="41" spans="1:11" ht="12" customHeight="1" thickBot="1" x14ac:dyDescent="0.25">
      <c r="A41" s="110" t="s">
        <v>143</v>
      </c>
      <c r="B41" s="120"/>
      <c r="C41" s="120"/>
      <c r="D41" s="120">
        <f t="shared" si="17"/>
        <v>0</v>
      </c>
      <c r="E41" s="120">
        <v>1</v>
      </c>
      <c r="F41" s="120">
        <v>3</v>
      </c>
      <c r="G41" s="120">
        <f t="shared" si="18"/>
        <v>4</v>
      </c>
      <c r="H41" s="111">
        <f t="shared" si="19"/>
        <v>1</v>
      </c>
      <c r="I41" s="111">
        <f t="shared" si="20"/>
        <v>3</v>
      </c>
      <c r="J41" s="111">
        <f t="shared" si="21"/>
        <v>4</v>
      </c>
    </row>
    <row r="42" spans="1:11" ht="12" customHeight="1" thickBot="1" x14ac:dyDescent="0.25">
      <c r="A42" s="112" t="s">
        <v>324</v>
      </c>
      <c r="B42" s="113"/>
      <c r="C42" s="113"/>
      <c r="D42" s="114">
        <f t="shared" si="17"/>
        <v>0</v>
      </c>
      <c r="E42" s="114">
        <v>7</v>
      </c>
      <c r="F42" s="113">
        <v>6</v>
      </c>
      <c r="G42" s="114">
        <f t="shared" si="18"/>
        <v>13</v>
      </c>
      <c r="H42" s="115">
        <f t="shared" si="19"/>
        <v>7</v>
      </c>
      <c r="I42" s="115">
        <f t="shared" si="20"/>
        <v>6</v>
      </c>
      <c r="J42" s="115">
        <f t="shared" si="21"/>
        <v>13</v>
      </c>
    </row>
    <row r="43" spans="1:11" ht="12" customHeight="1" thickBot="1" x14ac:dyDescent="0.25">
      <c r="A43" s="116" t="s">
        <v>15</v>
      </c>
      <c r="B43" s="117">
        <f t="shared" ref="B43:J43" si="22">SUM(B37:B42)</f>
        <v>0</v>
      </c>
      <c r="C43" s="117">
        <f t="shared" si="22"/>
        <v>0</v>
      </c>
      <c r="D43" s="117">
        <f t="shared" si="22"/>
        <v>0</v>
      </c>
      <c r="E43" s="117">
        <f t="shared" si="22"/>
        <v>13</v>
      </c>
      <c r="F43" s="117">
        <f t="shared" si="22"/>
        <v>15</v>
      </c>
      <c r="G43" s="117">
        <f t="shared" si="22"/>
        <v>28</v>
      </c>
      <c r="H43" s="118">
        <f t="shared" si="22"/>
        <v>13</v>
      </c>
      <c r="I43" s="118">
        <f t="shared" si="22"/>
        <v>15</v>
      </c>
      <c r="J43" s="118">
        <f t="shared" si="22"/>
        <v>28</v>
      </c>
    </row>
    <row r="44" spans="1:11" ht="12" customHeight="1" thickBot="1" x14ac:dyDescent="0.3">
      <c r="A44" s="236" t="s">
        <v>1379</v>
      </c>
      <c r="B44"/>
      <c r="C44"/>
      <c r="D44"/>
      <c r="E44"/>
      <c r="F44"/>
      <c r="G44"/>
      <c r="H44"/>
      <c r="I44"/>
      <c r="J44"/>
    </row>
    <row r="45" spans="1:11" ht="12" customHeight="1" thickBot="1" x14ac:dyDescent="0.25">
      <c r="A45" s="110" t="s">
        <v>103</v>
      </c>
      <c r="B45" s="120"/>
      <c r="C45" s="120"/>
      <c r="D45" s="120">
        <f t="shared" ref="D45:D50" si="23">SUM(B45:C45)</f>
        <v>0</v>
      </c>
      <c r="E45" s="120">
        <v>1</v>
      </c>
      <c r="F45" s="120"/>
      <c r="G45" s="120">
        <f t="shared" ref="G45:G50" si="24">SUM(E45:F45)</f>
        <v>1</v>
      </c>
      <c r="H45" s="111">
        <f t="shared" ref="H45:H50" si="25">B45+E45</f>
        <v>1</v>
      </c>
      <c r="I45" s="111">
        <f t="shared" ref="I45:I50" si="26">C45+F45</f>
        <v>0</v>
      </c>
      <c r="J45" s="111">
        <f t="shared" ref="J45:J50" si="27">I45+H45</f>
        <v>1</v>
      </c>
    </row>
    <row r="46" spans="1:11" ht="12" customHeight="1" thickBot="1" x14ac:dyDescent="0.25">
      <c r="A46" s="112" t="s">
        <v>142</v>
      </c>
      <c r="B46" s="113"/>
      <c r="C46" s="113"/>
      <c r="D46" s="114">
        <f t="shared" si="23"/>
        <v>0</v>
      </c>
      <c r="E46" s="114"/>
      <c r="F46" s="113"/>
      <c r="G46" s="114">
        <f t="shared" si="24"/>
        <v>0</v>
      </c>
      <c r="H46" s="115">
        <f t="shared" si="25"/>
        <v>0</v>
      </c>
      <c r="I46" s="115">
        <f t="shared" si="26"/>
        <v>0</v>
      </c>
      <c r="J46" s="115">
        <f t="shared" si="27"/>
        <v>0</v>
      </c>
    </row>
    <row r="47" spans="1:11" ht="12" customHeight="1" thickBot="1" x14ac:dyDescent="0.25">
      <c r="A47" s="110" t="s">
        <v>104</v>
      </c>
      <c r="B47" s="120"/>
      <c r="C47" s="120"/>
      <c r="D47" s="120">
        <f t="shared" si="23"/>
        <v>0</v>
      </c>
      <c r="E47" s="120"/>
      <c r="F47" s="120"/>
      <c r="G47" s="120">
        <f t="shared" si="24"/>
        <v>0</v>
      </c>
      <c r="H47" s="111">
        <f t="shared" si="25"/>
        <v>0</v>
      </c>
      <c r="I47" s="111">
        <f t="shared" si="26"/>
        <v>0</v>
      </c>
      <c r="J47" s="111">
        <f t="shared" si="27"/>
        <v>0</v>
      </c>
    </row>
    <row r="48" spans="1:11" ht="12" customHeight="1" thickBot="1" x14ac:dyDescent="0.25">
      <c r="A48" s="112" t="s">
        <v>141</v>
      </c>
      <c r="B48" s="113"/>
      <c r="C48" s="113"/>
      <c r="D48" s="114">
        <f t="shared" si="23"/>
        <v>0</v>
      </c>
      <c r="E48" s="114">
        <v>8</v>
      </c>
      <c r="F48" s="113">
        <v>5</v>
      </c>
      <c r="G48" s="114">
        <f t="shared" si="24"/>
        <v>13</v>
      </c>
      <c r="H48" s="115">
        <f t="shared" si="25"/>
        <v>8</v>
      </c>
      <c r="I48" s="115">
        <f t="shared" si="26"/>
        <v>5</v>
      </c>
      <c r="J48" s="115">
        <f t="shared" si="27"/>
        <v>13</v>
      </c>
    </row>
    <row r="49" spans="1:10" ht="12" customHeight="1" thickBot="1" x14ac:dyDescent="0.25">
      <c r="A49" s="110" t="s">
        <v>143</v>
      </c>
      <c r="B49" s="120"/>
      <c r="C49" s="120"/>
      <c r="D49" s="120">
        <f t="shared" si="23"/>
        <v>0</v>
      </c>
      <c r="E49" s="120"/>
      <c r="F49" s="120"/>
      <c r="G49" s="120">
        <f t="shared" si="24"/>
        <v>0</v>
      </c>
      <c r="H49" s="111">
        <f t="shared" si="25"/>
        <v>0</v>
      </c>
      <c r="I49" s="111">
        <f t="shared" si="26"/>
        <v>0</v>
      </c>
      <c r="J49" s="111">
        <f t="shared" si="27"/>
        <v>0</v>
      </c>
    </row>
    <row r="50" spans="1:10" ht="12" customHeight="1" thickBot="1" x14ac:dyDescent="0.25">
      <c r="A50" s="112" t="s">
        <v>324</v>
      </c>
      <c r="B50" s="113"/>
      <c r="C50" s="113"/>
      <c r="D50" s="114">
        <f t="shared" si="23"/>
        <v>0</v>
      </c>
      <c r="E50" s="114">
        <v>8</v>
      </c>
      <c r="F50" s="113">
        <v>10</v>
      </c>
      <c r="G50" s="114">
        <f t="shared" si="24"/>
        <v>18</v>
      </c>
      <c r="H50" s="115">
        <f t="shared" si="25"/>
        <v>8</v>
      </c>
      <c r="I50" s="115">
        <f t="shared" si="26"/>
        <v>10</v>
      </c>
      <c r="J50" s="115">
        <f t="shared" si="27"/>
        <v>18</v>
      </c>
    </row>
    <row r="51" spans="1:10" ht="12" customHeight="1" thickBot="1" x14ac:dyDescent="0.25">
      <c r="A51" s="116" t="s">
        <v>15</v>
      </c>
      <c r="B51" s="117">
        <f t="shared" ref="B51:J51" si="28">SUM(B45:B50)</f>
        <v>0</v>
      </c>
      <c r="C51" s="117">
        <f t="shared" si="28"/>
        <v>0</v>
      </c>
      <c r="D51" s="117">
        <f t="shared" si="28"/>
        <v>0</v>
      </c>
      <c r="E51" s="117">
        <f t="shared" si="28"/>
        <v>17</v>
      </c>
      <c r="F51" s="117">
        <f t="shared" si="28"/>
        <v>15</v>
      </c>
      <c r="G51" s="117">
        <f t="shared" si="28"/>
        <v>32</v>
      </c>
      <c r="H51" s="118">
        <f t="shared" si="28"/>
        <v>17</v>
      </c>
      <c r="I51" s="118">
        <f t="shared" si="28"/>
        <v>15</v>
      </c>
      <c r="J51" s="118">
        <f t="shared" si="28"/>
        <v>32</v>
      </c>
    </row>
    <row r="52" spans="1:10" ht="12" customHeight="1" thickBot="1" x14ac:dyDescent="0.3">
      <c r="A52" s="236" t="s">
        <v>325</v>
      </c>
      <c r="B52"/>
      <c r="C52"/>
      <c r="D52"/>
      <c r="E52"/>
      <c r="F52"/>
      <c r="G52"/>
      <c r="H52"/>
      <c r="I52"/>
      <c r="J52"/>
    </row>
    <row r="53" spans="1:10" ht="12" customHeight="1" thickBot="1" x14ac:dyDescent="0.25">
      <c r="A53" s="110" t="s">
        <v>103</v>
      </c>
      <c r="B53" s="120"/>
      <c r="C53" s="120"/>
      <c r="D53" s="120">
        <f t="shared" ref="D53:D58" si="29">SUM(B53:C53)</f>
        <v>0</v>
      </c>
      <c r="E53" s="120"/>
      <c r="F53" s="120">
        <v>1</v>
      </c>
      <c r="G53" s="120">
        <f t="shared" ref="G53:G58" si="30">SUM(E53:F53)</f>
        <v>1</v>
      </c>
      <c r="H53" s="111">
        <f t="shared" ref="H53:H58" si="31">B53+E53</f>
        <v>0</v>
      </c>
      <c r="I53" s="111">
        <f t="shared" ref="I53:I58" si="32">C53+F53</f>
        <v>1</v>
      </c>
      <c r="J53" s="111">
        <f t="shared" ref="J53:J58" si="33">I53+H53</f>
        <v>1</v>
      </c>
    </row>
    <row r="54" spans="1:10" ht="12" customHeight="1" thickBot="1" x14ac:dyDescent="0.25">
      <c r="A54" s="112" t="s">
        <v>142</v>
      </c>
      <c r="B54" s="113"/>
      <c r="C54" s="113"/>
      <c r="D54" s="114">
        <f t="shared" si="29"/>
        <v>0</v>
      </c>
      <c r="E54" s="114"/>
      <c r="F54" s="113">
        <v>1</v>
      </c>
      <c r="G54" s="114">
        <f t="shared" si="30"/>
        <v>1</v>
      </c>
      <c r="H54" s="115">
        <f t="shared" si="31"/>
        <v>0</v>
      </c>
      <c r="I54" s="115">
        <f t="shared" si="32"/>
        <v>1</v>
      </c>
      <c r="J54" s="115">
        <f t="shared" si="33"/>
        <v>1</v>
      </c>
    </row>
    <row r="55" spans="1:10" ht="12" customHeight="1" thickBot="1" x14ac:dyDescent="0.25">
      <c r="A55" s="110" t="s">
        <v>104</v>
      </c>
      <c r="B55" s="120"/>
      <c r="C55" s="120"/>
      <c r="D55" s="120">
        <f t="shared" si="29"/>
        <v>0</v>
      </c>
      <c r="E55" s="120">
        <v>2</v>
      </c>
      <c r="F55" s="120">
        <v>2</v>
      </c>
      <c r="G55" s="120">
        <f t="shared" si="30"/>
        <v>4</v>
      </c>
      <c r="H55" s="111">
        <f t="shared" si="31"/>
        <v>2</v>
      </c>
      <c r="I55" s="111">
        <f t="shared" si="32"/>
        <v>2</v>
      </c>
      <c r="J55" s="111">
        <f t="shared" si="33"/>
        <v>4</v>
      </c>
    </row>
    <row r="56" spans="1:10" ht="12" customHeight="1" thickBot="1" x14ac:dyDescent="0.25">
      <c r="A56" s="112" t="s">
        <v>141</v>
      </c>
      <c r="B56" s="113"/>
      <c r="C56" s="113"/>
      <c r="D56" s="114">
        <f t="shared" si="29"/>
        <v>0</v>
      </c>
      <c r="E56" s="114">
        <v>6</v>
      </c>
      <c r="F56" s="113">
        <v>35</v>
      </c>
      <c r="G56" s="114">
        <f t="shared" si="30"/>
        <v>41</v>
      </c>
      <c r="H56" s="115">
        <f t="shared" si="31"/>
        <v>6</v>
      </c>
      <c r="I56" s="115">
        <f t="shared" si="32"/>
        <v>35</v>
      </c>
      <c r="J56" s="115">
        <f t="shared" si="33"/>
        <v>41</v>
      </c>
    </row>
    <row r="57" spans="1:10" ht="12" customHeight="1" thickBot="1" x14ac:dyDescent="0.25">
      <c r="A57" s="110" t="s">
        <v>143</v>
      </c>
      <c r="B57" s="120"/>
      <c r="C57" s="120"/>
      <c r="D57" s="120">
        <f t="shared" si="29"/>
        <v>0</v>
      </c>
      <c r="E57" s="120"/>
      <c r="F57" s="120"/>
      <c r="G57" s="120">
        <f t="shared" si="30"/>
        <v>0</v>
      </c>
      <c r="H57" s="111">
        <f t="shared" si="31"/>
        <v>0</v>
      </c>
      <c r="I57" s="111">
        <f t="shared" si="32"/>
        <v>0</v>
      </c>
      <c r="J57" s="111">
        <f t="shared" si="33"/>
        <v>0</v>
      </c>
    </row>
    <row r="58" spans="1:10" ht="12" customHeight="1" thickBot="1" x14ac:dyDescent="0.25">
      <c r="A58" s="112" t="s">
        <v>324</v>
      </c>
      <c r="B58" s="113"/>
      <c r="C58" s="113"/>
      <c r="D58" s="114">
        <f t="shared" si="29"/>
        <v>0</v>
      </c>
      <c r="E58" s="114"/>
      <c r="F58" s="113"/>
      <c r="G58" s="114">
        <f t="shared" si="30"/>
        <v>0</v>
      </c>
      <c r="H58" s="115">
        <f t="shared" si="31"/>
        <v>0</v>
      </c>
      <c r="I58" s="115">
        <f t="shared" si="32"/>
        <v>0</v>
      </c>
      <c r="J58" s="115">
        <f t="shared" si="33"/>
        <v>0</v>
      </c>
    </row>
    <row r="59" spans="1:10" ht="12" customHeight="1" thickBot="1" x14ac:dyDescent="0.25">
      <c r="A59" s="116" t="s">
        <v>15</v>
      </c>
      <c r="B59" s="117">
        <f t="shared" ref="B59:J59" si="34">SUM(B53:B58)</f>
        <v>0</v>
      </c>
      <c r="C59" s="117">
        <f t="shared" si="34"/>
        <v>0</v>
      </c>
      <c r="D59" s="117">
        <f t="shared" si="34"/>
        <v>0</v>
      </c>
      <c r="E59" s="117">
        <f t="shared" si="34"/>
        <v>8</v>
      </c>
      <c r="F59" s="117">
        <f t="shared" si="34"/>
        <v>39</v>
      </c>
      <c r="G59" s="117">
        <f t="shared" si="34"/>
        <v>47</v>
      </c>
      <c r="H59" s="118">
        <f t="shared" si="34"/>
        <v>8</v>
      </c>
      <c r="I59" s="118">
        <f t="shared" si="34"/>
        <v>39</v>
      </c>
      <c r="J59" s="118">
        <f t="shared" si="34"/>
        <v>47</v>
      </c>
    </row>
    <row r="60" spans="1:10" ht="12" customHeight="1" thickBot="1" x14ac:dyDescent="0.3">
      <c r="A60" s="236" t="s">
        <v>1399</v>
      </c>
      <c r="B60"/>
      <c r="C60"/>
      <c r="D60"/>
      <c r="E60"/>
      <c r="F60"/>
      <c r="G60"/>
      <c r="H60"/>
      <c r="I60"/>
      <c r="J60"/>
    </row>
    <row r="61" spans="1:10" ht="12" customHeight="1" thickBot="1" x14ac:dyDescent="0.25">
      <c r="A61" s="110" t="s">
        <v>103</v>
      </c>
      <c r="B61" s="120"/>
      <c r="C61" s="120"/>
      <c r="D61" s="120">
        <f t="shared" ref="D61:D66" si="35">SUM(B61:C61)</f>
        <v>0</v>
      </c>
      <c r="E61" s="120">
        <v>4</v>
      </c>
      <c r="F61" s="120">
        <v>0</v>
      </c>
      <c r="G61" s="120">
        <f t="shared" ref="G61:G66" si="36">SUM(E61:F61)</f>
        <v>4</v>
      </c>
      <c r="H61" s="111">
        <f t="shared" ref="H61:H66" si="37">B61+E61</f>
        <v>4</v>
      </c>
      <c r="I61" s="111">
        <f t="shared" ref="I61:I66" si="38">C61+F61</f>
        <v>0</v>
      </c>
      <c r="J61" s="111">
        <f t="shared" ref="J61:J66" si="39">I61+H61</f>
        <v>4</v>
      </c>
    </row>
    <row r="62" spans="1:10" ht="12" customHeight="1" thickBot="1" x14ac:dyDescent="0.25">
      <c r="A62" s="112" t="s">
        <v>142</v>
      </c>
      <c r="B62" s="113"/>
      <c r="C62" s="113"/>
      <c r="D62" s="114">
        <f t="shared" si="35"/>
        <v>0</v>
      </c>
      <c r="E62" s="114">
        <v>4</v>
      </c>
      <c r="F62" s="113">
        <v>1</v>
      </c>
      <c r="G62" s="114">
        <f t="shared" si="36"/>
        <v>5</v>
      </c>
      <c r="H62" s="115">
        <f t="shared" si="37"/>
        <v>4</v>
      </c>
      <c r="I62" s="115">
        <f t="shared" si="38"/>
        <v>1</v>
      </c>
      <c r="J62" s="115">
        <f t="shared" si="39"/>
        <v>5</v>
      </c>
    </row>
    <row r="63" spans="1:10" ht="12" customHeight="1" thickBot="1" x14ac:dyDescent="0.25">
      <c r="A63" s="110" t="s">
        <v>104</v>
      </c>
      <c r="B63" s="120"/>
      <c r="C63" s="120"/>
      <c r="D63" s="120">
        <f t="shared" si="35"/>
        <v>0</v>
      </c>
      <c r="E63" s="120">
        <v>16</v>
      </c>
      <c r="F63" s="120">
        <v>7</v>
      </c>
      <c r="G63" s="120">
        <f t="shared" si="36"/>
        <v>23</v>
      </c>
      <c r="H63" s="111">
        <f t="shared" si="37"/>
        <v>16</v>
      </c>
      <c r="I63" s="111">
        <f t="shared" si="38"/>
        <v>7</v>
      </c>
      <c r="J63" s="111">
        <f t="shared" si="39"/>
        <v>23</v>
      </c>
    </row>
    <row r="64" spans="1:10" ht="12" customHeight="1" thickBot="1" x14ac:dyDescent="0.25">
      <c r="A64" s="112" t="s">
        <v>141</v>
      </c>
      <c r="B64" s="113"/>
      <c r="C64" s="113">
        <v>1</v>
      </c>
      <c r="D64" s="114">
        <f t="shared" si="35"/>
        <v>1</v>
      </c>
      <c r="E64" s="114">
        <v>3</v>
      </c>
      <c r="F64" s="113">
        <v>6</v>
      </c>
      <c r="G64" s="114">
        <f t="shared" si="36"/>
        <v>9</v>
      </c>
      <c r="H64" s="115">
        <f t="shared" si="37"/>
        <v>3</v>
      </c>
      <c r="I64" s="115">
        <f t="shared" si="38"/>
        <v>7</v>
      </c>
      <c r="J64" s="115">
        <f t="shared" si="39"/>
        <v>10</v>
      </c>
    </row>
    <row r="65" spans="1:10" ht="12" customHeight="1" thickBot="1" x14ac:dyDescent="0.25">
      <c r="A65" s="110" t="s">
        <v>143</v>
      </c>
      <c r="B65" s="120"/>
      <c r="C65" s="120"/>
      <c r="D65" s="120">
        <f t="shared" si="35"/>
        <v>0</v>
      </c>
      <c r="E65" s="120"/>
      <c r="F65" s="120">
        <v>2</v>
      </c>
      <c r="G65" s="120">
        <f t="shared" si="36"/>
        <v>2</v>
      </c>
      <c r="H65" s="111">
        <f t="shared" si="37"/>
        <v>0</v>
      </c>
      <c r="I65" s="111">
        <f t="shared" si="38"/>
        <v>2</v>
      </c>
      <c r="J65" s="111">
        <f t="shared" si="39"/>
        <v>2</v>
      </c>
    </row>
    <row r="66" spans="1:10" ht="12" customHeight="1" thickBot="1" x14ac:dyDescent="0.25">
      <c r="A66" s="112" t="s">
        <v>324</v>
      </c>
      <c r="B66" s="113">
        <v>2</v>
      </c>
      <c r="C66" s="113">
        <v>2</v>
      </c>
      <c r="D66" s="114">
        <f t="shared" si="35"/>
        <v>4</v>
      </c>
      <c r="E66" s="114">
        <v>26</v>
      </c>
      <c r="F66" s="113">
        <v>19</v>
      </c>
      <c r="G66" s="114">
        <f t="shared" si="36"/>
        <v>45</v>
      </c>
      <c r="H66" s="115">
        <f t="shared" si="37"/>
        <v>28</v>
      </c>
      <c r="I66" s="115">
        <f t="shared" si="38"/>
        <v>21</v>
      </c>
      <c r="J66" s="115">
        <f t="shared" si="39"/>
        <v>49</v>
      </c>
    </row>
    <row r="67" spans="1:10" ht="12" customHeight="1" thickBot="1" x14ac:dyDescent="0.25">
      <c r="A67" s="116" t="s">
        <v>15</v>
      </c>
      <c r="B67" s="117">
        <f t="shared" ref="B67:J67" si="40">SUM(B61:B66)</f>
        <v>2</v>
      </c>
      <c r="C67" s="117">
        <f t="shared" si="40"/>
        <v>3</v>
      </c>
      <c r="D67" s="117">
        <f t="shared" si="40"/>
        <v>5</v>
      </c>
      <c r="E67" s="117">
        <f t="shared" si="40"/>
        <v>53</v>
      </c>
      <c r="F67" s="117">
        <f t="shared" si="40"/>
        <v>35</v>
      </c>
      <c r="G67" s="117">
        <f t="shared" si="40"/>
        <v>88</v>
      </c>
      <c r="H67" s="118">
        <f t="shared" si="40"/>
        <v>55</v>
      </c>
      <c r="I67" s="118">
        <f t="shared" si="40"/>
        <v>38</v>
      </c>
      <c r="J67" s="118">
        <f t="shared" si="40"/>
        <v>93</v>
      </c>
    </row>
    <row r="68" spans="1:10" ht="12" customHeight="1" x14ac:dyDescent="0.2">
      <c r="A68" s="282"/>
      <c r="B68" s="283"/>
      <c r="C68" s="283"/>
      <c r="D68" s="283"/>
      <c r="E68" s="283"/>
      <c r="F68" s="283"/>
      <c r="G68" s="283"/>
      <c r="H68" s="284"/>
      <c r="I68" s="284"/>
      <c r="J68" s="284"/>
    </row>
    <row r="69" spans="1:10" ht="12" customHeight="1" thickBot="1" x14ac:dyDescent="0.3">
      <c r="A69" s="236" t="s">
        <v>958</v>
      </c>
      <c r="B69"/>
      <c r="C69"/>
      <c r="D69"/>
      <c r="E69"/>
      <c r="F69"/>
      <c r="G69"/>
      <c r="H69"/>
      <c r="I69"/>
      <c r="J69"/>
    </row>
    <row r="70" spans="1:10" ht="12" customHeight="1" thickBot="1" x14ac:dyDescent="0.25">
      <c r="A70" s="110" t="s">
        <v>103</v>
      </c>
      <c r="B70" s="120"/>
      <c r="C70" s="120"/>
      <c r="D70" s="120">
        <f t="shared" ref="D70:D75" si="41">SUM(B70:C70)</f>
        <v>0</v>
      </c>
      <c r="E70" s="120"/>
      <c r="F70" s="120"/>
      <c r="G70" s="120">
        <f t="shared" ref="G70:G75" si="42">SUM(E70:F70)</f>
        <v>0</v>
      </c>
      <c r="H70" s="111">
        <f t="shared" ref="H70:H75" si="43">B70+E70</f>
        <v>0</v>
      </c>
      <c r="I70" s="111">
        <f t="shared" ref="I70:I75" si="44">C70+F70</f>
        <v>0</v>
      </c>
      <c r="J70" s="111">
        <f t="shared" ref="J70:J75" si="45">I70+H70</f>
        <v>0</v>
      </c>
    </row>
    <row r="71" spans="1:10" ht="12" customHeight="1" thickBot="1" x14ac:dyDescent="0.25">
      <c r="A71" s="112" t="s">
        <v>142</v>
      </c>
      <c r="B71" s="113"/>
      <c r="C71" s="113"/>
      <c r="D71" s="114">
        <f t="shared" si="41"/>
        <v>0</v>
      </c>
      <c r="E71" s="114"/>
      <c r="F71" s="113"/>
      <c r="G71" s="114">
        <f t="shared" si="42"/>
        <v>0</v>
      </c>
      <c r="H71" s="115">
        <f t="shared" si="43"/>
        <v>0</v>
      </c>
      <c r="I71" s="115">
        <f t="shared" si="44"/>
        <v>0</v>
      </c>
      <c r="J71" s="115">
        <f t="shared" si="45"/>
        <v>0</v>
      </c>
    </row>
    <row r="72" spans="1:10" ht="12" customHeight="1" thickBot="1" x14ac:dyDescent="0.25">
      <c r="A72" s="110" t="s">
        <v>104</v>
      </c>
      <c r="B72" s="120"/>
      <c r="C72" s="120"/>
      <c r="D72" s="120">
        <f t="shared" si="41"/>
        <v>0</v>
      </c>
      <c r="E72" s="120"/>
      <c r="F72" s="120"/>
      <c r="G72" s="120">
        <f t="shared" si="42"/>
        <v>0</v>
      </c>
      <c r="H72" s="111">
        <f t="shared" si="43"/>
        <v>0</v>
      </c>
      <c r="I72" s="111">
        <f t="shared" si="44"/>
        <v>0</v>
      </c>
      <c r="J72" s="111">
        <f t="shared" si="45"/>
        <v>0</v>
      </c>
    </row>
    <row r="73" spans="1:10" ht="12" customHeight="1" thickBot="1" x14ac:dyDescent="0.25">
      <c r="A73" s="112" t="s">
        <v>141</v>
      </c>
      <c r="B73" s="113"/>
      <c r="C73" s="113"/>
      <c r="D73" s="114">
        <f t="shared" si="41"/>
        <v>0</v>
      </c>
      <c r="E73" s="114">
        <v>4</v>
      </c>
      <c r="F73" s="113">
        <v>4</v>
      </c>
      <c r="G73" s="114">
        <f t="shared" si="42"/>
        <v>8</v>
      </c>
      <c r="H73" s="115">
        <f t="shared" si="43"/>
        <v>4</v>
      </c>
      <c r="I73" s="115">
        <f t="shared" si="44"/>
        <v>4</v>
      </c>
      <c r="J73" s="115">
        <f t="shared" si="45"/>
        <v>8</v>
      </c>
    </row>
    <row r="74" spans="1:10" ht="12" customHeight="1" thickBot="1" x14ac:dyDescent="0.25">
      <c r="A74" s="110" t="s">
        <v>143</v>
      </c>
      <c r="B74" s="120"/>
      <c r="C74" s="120"/>
      <c r="D74" s="120">
        <f t="shared" si="41"/>
        <v>0</v>
      </c>
      <c r="E74" s="120"/>
      <c r="F74" s="120"/>
      <c r="G74" s="120">
        <f t="shared" si="42"/>
        <v>0</v>
      </c>
      <c r="H74" s="111">
        <f t="shared" si="43"/>
        <v>0</v>
      </c>
      <c r="I74" s="111">
        <f t="shared" si="44"/>
        <v>0</v>
      </c>
      <c r="J74" s="111">
        <f t="shared" si="45"/>
        <v>0</v>
      </c>
    </row>
    <row r="75" spans="1:10" ht="12" customHeight="1" thickBot="1" x14ac:dyDescent="0.25">
      <c r="A75" s="112" t="s">
        <v>324</v>
      </c>
      <c r="B75" s="113"/>
      <c r="C75" s="113"/>
      <c r="D75" s="114">
        <f t="shared" si="41"/>
        <v>0</v>
      </c>
      <c r="E75" s="114">
        <v>1</v>
      </c>
      <c r="F75" s="113">
        <v>1</v>
      </c>
      <c r="G75" s="114">
        <f t="shared" si="42"/>
        <v>2</v>
      </c>
      <c r="H75" s="115">
        <f t="shared" si="43"/>
        <v>1</v>
      </c>
      <c r="I75" s="115">
        <f t="shared" si="44"/>
        <v>1</v>
      </c>
      <c r="J75" s="115">
        <f t="shared" si="45"/>
        <v>2</v>
      </c>
    </row>
    <row r="76" spans="1:10" ht="12" customHeight="1" thickBot="1" x14ac:dyDescent="0.25">
      <c r="A76" s="116" t="s">
        <v>15</v>
      </c>
      <c r="B76" s="117">
        <f t="shared" ref="B76:J76" si="46">SUM(B70:B75)</f>
        <v>0</v>
      </c>
      <c r="C76" s="117">
        <f t="shared" si="46"/>
        <v>0</v>
      </c>
      <c r="D76" s="117">
        <f t="shared" si="46"/>
        <v>0</v>
      </c>
      <c r="E76" s="117">
        <f t="shared" si="46"/>
        <v>5</v>
      </c>
      <c r="F76" s="117">
        <f t="shared" si="46"/>
        <v>5</v>
      </c>
      <c r="G76" s="117">
        <f t="shared" si="46"/>
        <v>10</v>
      </c>
      <c r="H76" s="118">
        <f t="shared" si="46"/>
        <v>5</v>
      </c>
      <c r="I76" s="118">
        <f t="shared" si="46"/>
        <v>5</v>
      </c>
      <c r="J76" s="118">
        <f t="shared" si="46"/>
        <v>10</v>
      </c>
    </row>
    <row r="77" spans="1:10" ht="12" customHeight="1" thickBot="1" x14ac:dyDescent="0.25">
      <c r="A77" s="285" t="s">
        <v>959</v>
      </c>
      <c r="B77" s="283"/>
      <c r="C77" s="283"/>
      <c r="D77" s="283"/>
      <c r="E77" s="283"/>
      <c r="F77" s="283"/>
      <c r="G77" s="283"/>
      <c r="H77" s="284"/>
      <c r="I77" s="284"/>
      <c r="J77" s="284"/>
    </row>
    <row r="78" spans="1:10" ht="12" customHeight="1" thickBot="1" x14ac:dyDescent="0.25">
      <c r="A78" s="110" t="s">
        <v>103</v>
      </c>
      <c r="B78" s="120"/>
      <c r="C78" s="120"/>
      <c r="D78" s="120">
        <f t="shared" ref="D78:D83" si="47">SUM(B78:C78)</f>
        <v>0</v>
      </c>
      <c r="E78" s="120"/>
      <c r="F78" s="120"/>
      <c r="G78" s="120">
        <f t="shared" ref="G78:G83" si="48">SUM(E78:F78)</f>
        <v>0</v>
      </c>
      <c r="H78" s="111">
        <f t="shared" ref="H78:H83" si="49">B78+E78</f>
        <v>0</v>
      </c>
      <c r="I78" s="111">
        <f t="shared" ref="I78:I83" si="50">C78+F78</f>
        <v>0</v>
      </c>
      <c r="J78" s="111">
        <f t="shared" ref="J78:J83" si="51">I78+H78</f>
        <v>0</v>
      </c>
    </row>
    <row r="79" spans="1:10" ht="12" customHeight="1" thickBot="1" x14ac:dyDescent="0.25">
      <c r="A79" s="112" t="s">
        <v>142</v>
      </c>
      <c r="B79" s="113"/>
      <c r="C79" s="113"/>
      <c r="D79" s="114">
        <f t="shared" si="47"/>
        <v>0</v>
      </c>
      <c r="E79" s="114"/>
      <c r="F79" s="113"/>
      <c r="G79" s="114">
        <f t="shared" si="48"/>
        <v>0</v>
      </c>
      <c r="H79" s="115">
        <f t="shared" si="49"/>
        <v>0</v>
      </c>
      <c r="I79" s="115">
        <f t="shared" si="50"/>
        <v>0</v>
      </c>
      <c r="J79" s="115">
        <f t="shared" si="51"/>
        <v>0</v>
      </c>
    </row>
    <row r="80" spans="1:10" ht="12" customHeight="1" thickBot="1" x14ac:dyDescent="0.25">
      <c r="A80" s="110" t="s">
        <v>104</v>
      </c>
      <c r="B80" s="120"/>
      <c r="C80" s="120"/>
      <c r="D80" s="120">
        <f t="shared" si="47"/>
        <v>0</v>
      </c>
      <c r="E80" s="120"/>
      <c r="F80" s="120"/>
      <c r="G80" s="120">
        <f t="shared" si="48"/>
        <v>0</v>
      </c>
      <c r="H80" s="111">
        <f t="shared" si="49"/>
        <v>0</v>
      </c>
      <c r="I80" s="111">
        <f t="shared" si="50"/>
        <v>0</v>
      </c>
      <c r="J80" s="111">
        <f t="shared" si="51"/>
        <v>0</v>
      </c>
    </row>
    <row r="81" spans="1:10" ht="12" customHeight="1" thickBot="1" x14ac:dyDescent="0.25">
      <c r="A81" s="112" t="s">
        <v>141</v>
      </c>
      <c r="B81" s="113"/>
      <c r="C81" s="113"/>
      <c r="D81" s="114">
        <f t="shared" si="47"/>
        <v>0</v>
      </c>
      <c r="E81" s="114"/>
      <c r="F81" s="113"/>
      <c r="G81" s="114">
        <f t="shared" si="48"/>
        <v>0</v>
      </c>
      <c r="H81" s="115">
        <f t="shared" si="49"/>
        <v>0</v>
      </c>
      <c r="I81" s="115">
        <f t="shared" si="50"/>
        <v>0</v>
      </c>
      <c r="J81" s="115">
        <f t="shared" si="51"/>
        <v>0</v>
      </c>
    </row>
    <row r="82" spans="1:10" ht="12" customHeight="1" thickBot="1" x14ac:dyDescent="0.25">
      <c r="A82" s="110" t="s">
        <v>143</v>
      </c>
      <c r="B82" s="120"/>
      <c r="C82" s="120"/>
      <c r="D82" s="120">
        <f t="shared" si="47"/>
        <v>0</v>
      </c>
      <c r="E82" s="120"/>
      <c r="F82" s="120"/>
      <c r="G82" s="120">
        <f t="shared" si="48"/>
        <v>0</v>
      </c>
      <c r="H82" s="111">
        <f t="shared" si="49"/>
        <v>0</v>
      </c>
      <c r="I82" s="111">
        <f t="shared" si="50"/>
        <v>0</v>
      </c>
      <c r="J82" s="111">
        <f t="shared" si="51"/>
        <v>0</v>
      </c>
    </row>
    <row r="83" spans="1:10" ht="12" customHeight="1" thickBot="1" x14ac:dyDescent="0.25">
      <c r="A83" s="112" t="s">
        <v>324</v>
      </c>
      <c r="B83" s="113"/>
      <c r="C83" s="113"/>
      <c r="D83" s="114">
        <f t="shared" si="47"/>
        <v>0</v>
      </c>
      <c r="E83" s="114">
        <v>17</v>
      </c>
      <c r="F83" s="113">
        <v>21</v>
      </c>
      <c r="G83" s="114">
        <f t="shared" si="48"/>
        <v>38</v>
      </c>
      <c r="H83" s="115">
        <f t="shared" si="49"/>
        <v>17</v>
      </c>
      <c r="I83" s="115">
        <f t="shared" si="50"/>
        <v>21</v>
      </c>
      <c r="J83" s="115">
        <f t="shared" si="51"/>
        <v>38</v>
      </c>
    </row>
    <row r="84" spans="1:10" ht="12" customHeight="1" thickBot="1" x14ac:dyDescent="0.25">
      <c r="A84" s="116" t="s">
        <v>15</v>
      </c>
      <c r="B84" s="117">
        <f t="shared" ref="B84:J84" si="52">SUM(B78:B83)</f>
        <v>0</v>
      </c>
      <c r="C84" s="117">
        <f t="shared" si="52"/>
        <v>0</v>
      </c>
      <c r="D84" s="117">
        <f t="shared" si="52"/>
        <v>0</v>
      </c>
      <c r="E84" s="117">
        <f t="shared" si="52"/>
        <v>17</v>
      </c>
      <c r="F84" s="117">
        <f t="shared" si="52"/>
        <v>21</v>
      </c>
      <c r="G84" s="117">
        <f t="shared" si="52"/>
        <v>38</v>
      </c>
      <c r="H84" s="118">
        <f t="shared" si="52"/>
        <v>17</v>
      </c>
      <c r="I84" s="118">
        <f t="shared" si="52"/>
        <v>21</v>
      </c>
      <c r="J84" s="118">
        <f t="shared" si="52"/>
        <v>38</v>
      </c>
    </row>
    <row r="85" spans="1:10" ht="12" customHeight="1" thickBot="1" x14ac:dyDescent="0.25">
      <c r="A85" s="285" t="s">
        <v>723</v>
      </c>
    </row>
    <row r="86" spans="1:10" ht="12" customHeight="1" thickBot="1" x14ac:dyDescent="0.25">
      <c r="A86" s="110" t="s">
        <v>103</v>
      </c>
      <c r="B86" s="120"/>
      <c r="C86" s="120"/>
      <c r="D86" s="120">
        <f t="shared" ref="D86:D91" si="53">SUM(B86:C86)</f>
        <v>0</v>
      </c>
      <c r="E86" s="120">
        <v>29</v>
      </c>
      <c r="F86" s="120">
        <v>2</v>
      </c>
      <c r="G86" s="120">
        <f t="shared" ref="G86:G91" si="54">SUM(E86:F86)</f>
        <v>31</v>
      </c>
      <c r="H86" s="111">
        <f t="shared" ref="H86:H91" si="55">B86+E86</f>
        <v>29</v>
      </c>
      <c r="I86" s="111">
        <f t="shared" ref="I86:I91" si="56">C86+F86</f>
        <v>2</v>
      </c>
      <c r="J86" s="111">
        <f t="shared" ref="J86:J91" si="57">I86+H86</f>
        <v>31</v>
      </c>
    </row>
    <row r="87" spans="1:10" ht="12" customHeight="1" thickBot="1" x14ac:dyDescent="0.25">
      <c r="A87" s="112" t="s">
        <v>142</v>
      </c>
      <c r="B87" s="113">
        <v>1</v>
      </c>
      <c r="C87" s="113"/>
      <c r="D87" s="114">
        <f t="shared" si="53"/>
        <v>1</v>
      </c>
      <c r="E87" s="114">
        <v>23</v>
      </c>
      <c r="F87" s="113">
        <v>3</v>
      </c>
      <c r="G87" s="114">
        <f t="shared" si="54"/>
        <v>26</v>
      </c>
      <c r="H87" s="115">
        <f t="shared" si="55"/>
        <v>24</v>
      </c>
      <c r="I87" s="115">
        <f t="shared" si="56"/>
        <v>3</v>
      </c>
      <c r="J87" s="115">
        <f t="shared" si="57"/>
        <v>27</v>
      </c>
    </row>
    <row r="88" spans="1:10" ht="12" customHeight="1" thickBot="1" x14ac:dyDescent="0.25">
      <c r="A88" s="110" t="s">
        <v>104</v>
      </c>
      <c r="B88" s="120">
        <v>3</v>
      </c>
      <c r="C88" s="120">
        <v>2</v>
      </c>
      <c r="D88" s="120">
        <f t="shared" si="53"/>
        <v>5</v>
      </c>
      <c r="E88" s="120">
        <v>33</v>
      </c>
      <c r="F88" s="120">
        <v>9</v>
      </c>
      <c r="G88" s="120">
        <f t="shared" si="54"/>
        <v>42</v>
      </c>
      <c r="H88" s="111">
        <f t="shared" si="55"/>
        <v>36</v>
      </c>
      <c r="I88" s="111">
        <f t="shared" si="56"/>
        <v>11</v>
      </c>
      <c r="J88" s="111">
        <f t="shared" si="57"/>
        <v>47</v>
      </c>
    </row>
    <row r="89" spans="1:10" ht="12" customHeight="1" thickBot="1" x14ac:dyDescent="0.25">
      <c r="A89" s="112" t="s">
        <v>141</v>
      </c>
      <c r="B89" s="113"/>
      <c r="C89" s="113">
        <v>1</v>
      </c>
      <c r="D89" s="114">
        <f t="shared" si="53"/>
        <v>1</v>
      </c>
      <c r="E89" s="114"/>
      <c r="F89" s="113"/>
      <c r="G89" s="114">
        <f t="shared" si="54"/>
        <v>0</v>
      </c>
      <c r="H89" s="115">
        <f t="shared" si="55"/>
        <v>0</v>
      </c>
      <c r="I89" s="115">
        <f t="shared" si="56"/>
        <v>1</v>
      </c>
      <c r="J89" s="115">
        <f t="shared" si="57"/>
        <v>1</v>
      </c>
    </row>
    <row r="90" spans="1:10" ht="12" customHeight="1" thickBot="1" x14ac:dyDescent="0.25">
      <c r="A90" s="110" t="s">
        <v>143</v>
      </c>
      <c r="B90" s="120"/>
      <c r="C90" s="120"/>
      <c r="D90" s="120">
        <f t="shared" si="53"/>
        <v>0</v>
      </c>
      <c r="E90" s="120"/>
      <c r="F90" s="120"/>
      <c r="G90" s="120">
        <f t="shared" si="54"/>
        <v>0</v>
      </c>
      <c r="H90" s="111">
        <f t="shared" si="55"/>
        <v>0</v>
      </c>
      <c r="I90" s="111">
        <f t="shared" si="56"/>
        <v>0</v>
      </c>
      <c r="J90" s="111">
        <f t="shared" si="57"/>
        <v>0</v>
      </c>
    </row>
    <row r="91" spans="1:10" ht="12" customHeight="1" thickBot="1" x14ac:dyDescent="0.25">
      <c r="A91" s="112" t="s">
        <v>324</v>
      </c>
      <c r="B91" s="113">
        <v>33</v>
      </c>
      <c r="C91" s="113">
        <v>52</v>
      </c>
      <c r="D91" s="114">
        <f t="shared" si="53"/>
        <v>85</v>
      </c>
      <c r="E91" s="114">
        <v>69</v>
      </c>
      <c r="F91" s="113">
        <v>62</v>
      </c>
      <c r="G91" s="114">
        <f t="shared" si="54"/>
        <v>131</v>
      </c>
      <c r="H91" s="115">
        <f t="shared" si="55"/>
        <v>102</v>
      </c>
      <c r="I91" s="115">
        <f t="shared" si="56"/>
        <v>114</v>
      </c>
      <c r="J91" s="115">
        <f t="shared" si="57"/>
        <v>216</v>
      </c>
    </row>
    <row r="92" spans="1:10" ht="12" customHeight="1" thickBot="1" x14ac:dyDescent="0.25">
      <c r="A92" s="116" t="s">
        <v>15</v>
      </c>
      <c r="B92" s="117">
        <f t="shared" ref="B92:J92" si="58">SUM(B86:B91)</f>
        <v>37</v>
      </c>
      <c r="C92" s="117">
        <f t="shared" si="58"/>
        <v>55</v>
      </c>
      <c r="D92" s="117">
        <f t="shared" si="58"/>
        <v>92</v>
      </c>
      <c r="E92" s="117">
        <f t="shared" si="58"/>
        <v>154</v>
      </c>
      <c r="F92" s="117">
        <f t="shared" si="58"/>
        <v>76</v>
      </c>
      <c r="G92" s="117">
        <f t="shared" si="58"/>
        <v>230</v>
      </c>
      <c r="H92" s="118">
        <f t="shared" si="58"/>
        <v>191</v>
      </c>
      <c r="I92" s="118">
        <f t="shared" si="58"/>
        <v>131</v>
      </c>
      <c r="J92" s="118">
        <f t="shared" si="58"/>
        <v>322</v>
      </c>
    </row>
    <row r="93" spans="1:10" ht="12" customHeight="1" thickBot="1" x14ac:dyDescent="0.25">
      <c r="A93" s="285" t="s">
        <v>1263</v>
      </c>
    </row>
    <row r="94" spans="1:10" ht="12" customHeight="1" thickBot="1" x14ac:dyDescent="0.25">
      <c r="A94" s="110" t="s">
        <v>103</v>
      </c>
      <c r="B94" s="120"/>
      <c r="C94" s="120"/>
      <c r="D94" s="120">
        <f t="shared" ref="D94:D99" si="59">SUM(B94:C94)</f>
        <v>0</v>
      </c>
      <c r="E94" s="120">
        <v>2</v>
      </c>
      <c r="F94" s="120">
        <v>2</v>
      </c>
      <c r="G94" s="120">
        <f t="shared" ref="G94:G99" si="60">SUM(E94:F94)</f>
        <v>4</v>
      </c>
      <c r="H94" s="111">
        <f t="shared" ref="H94:H99" si="61">B94+E94</f>
        <v>2</v>
      </c>
      <c r="I94" s="111">
        <f t="shared" ref="I94:I99" si="62">C94+F94</f>
        <v>2</v>
      </c>
      <c r="J94" s="111">
        <f t="shared" ref="J94:J99" si="63">I94+H94</f>
        <v>4</v>
      </c>
    </row>
    <row r="95" spans="1:10" ht="12" customHeight="1" thickBot="1" x14ac:dyDescent="0.25">
      <c r="A95" s="112" t="s">
        <v>142</v>
      </c>
      <c r="B95" s="113"/>
      <c r="C95" s="113"/>
      <c r="D95" s="114">
        <f t="shared" si="59"/>
        <v>0</v>
      </c>
      <c r="E95" s="114"/>
      <c r="F95" s="113"/>
      <c r="G95" s="114">
        <f t="shared" si="60"/>
        <v>0</v>
      </c>
      <c r="H95" s="115">
        <f t="shared" si="61"/>
        <v>0</v>
      </c>
      <c r="I95" s="115">
        <f t="shared" si="62"/>
        <v>0</v>
      </c>
      <c r="J95" s="115">
        <f t="shared" si="63"/>
        <v>0</v>
      </c>
    </row>
    <row r="96" spans="1:10" ht="12" customHeight="1" thickBot="1" x14ac:dyDescent="0.25">
      <c r="A96" s="110" t="s">
        <v>104</v>
      </c>
      <c r="B96" s="120"/>
      <c r="C96" s="120"/>
      <c r="D96" s="120">
        <f t="shared" si="59"/>
        <v>0</v>
      </c>
      <c r="E96" s="120"/>
      <c r="F96" s="120"/>
      <c r="G96" s="120">
        <f t="shared" si="60"/>
        <v>0</v>
      </c>
      <c r="H96" s="111">
        <f t="shared" si="61"/>
        <v>0</v>
      </c>
      <c r="I96" s="111">
        <f t="shared" si="62"/>
        <v>0</v>
      </c>
      <c r="J96" s="111">
        <f t="shared" si="63"/>
        <v>0</v>
      </c>
    </row>
    <row r="97" spans="1:10" ht="12" customHeight="1" thickBot="1" x14ac:dyDescent="0.25">
      <c r="A97" s="112" t="s">
        <v>141</v>
      </c>
      <c r="B97" s="113"/>
      <c r="C97" s="113"/>
      <c r="D97" s="114">
        <f t="shared" si="59"/>
        <v>0</v>
      </c>
      <c r="E97" s="114">
        <v>1</v>
      </c>
      <c r="F97" s="113">
        <v>1</v>
      </c>
      <c r="G97" s="114">
        <f t="shared" si="60"/>
        <v>2</v>
      </c>
      <c r="H97" s="115">
        <f t="shared" si="61"/>
        <v>1</v>
      </c>
      <c r="I97" s="115">
        <f t="shared" si="62"/>
        <v>1</v>
      </c>
      <c r="J97" s="115">
        <f t="shared" si="63"/>
        <v>2</v>
      </c>
    </row>
    <row r="98" spans="1:10" ht="12" customHeight="1" thickBot="1" x14ac:dyDescent="0.25">
      <c r="A98" s="110" t="s">
        <v>143</v>
      </c>
      <c r="B98" s="120"/>
      <c r="C98" s="120"/>
      <c r="D98" s="120">
        <f t="shared" si="59"/>
        <v>0</v>
      </c>
      <c r="E98" s="120"/>
      <c r="F98" s="120">
        <v>1</v>
      </c>
      <c r="G98" s="120">
        <f t="shared" si="60"/>
        <v>1</v>
      </c>
      <c r="H98" s="111">
        <f t="shared" si="61"/>
        <v>0</v>
      </c>
      <c r="I98" s="111">
        <f t="shared" si="62"/>
        <v>1</v>
      </c>
      <c r="J98" s="111">
        <f t="shared" si="63"/>
        <v>1</v>
      </c>
    </row>
    <row r="99" spans="1:10" ht="12" customHeight="1" thickBot="1" x14ac:dyDescent="0.25">
      <c r="A99" s="112" t="s">
        <v>324</v>
      </c>
      <c r="B99" s="113"/>
      <c r="C99" s="113"/>
      <c r="D99" s="114">
        <f t="shared" si="59"/>
        <v>0</v>
      </c>
      <c r="E99" s="114">
        <v>1</v>
      </c>
      <c r="F99" s="113">
        <v>7</v>
      </c>
      <c r="G99" s="114">
        <f t="shared" si="60"/>
        <v>8</v>
      </c>
      <c r="H99" s="115">
        <f t="shared" si="61"/>
        <v>1</v>
      </c>
      <c r="I99" s="115">
        <f t="shared" si="62"/>
        <v>7</v>
      </c>
      <c r="J99" s="115">
        <f t="shared" si="63"/>
        <v>8</v>
      </c>
    </row>
    <row r="100" spans="1:10" ht="12" customHeight="1" thickBot="1" x14ac:dyDescent="0.25">
      <c r="A100" s="116" t="s">
        <v>15</v>
      </c>
      <c r="B100" s="117">
        <f t="shared" ref="B100:J100" si="64">SUM(B94:B99)</f>
        <v>0</v>
      </c>
      <c r="C100" s="117">
        <f t="shared" si="64"/>
        <v>0</v>
      </c>
      <c r="D100" s="117">
        <f t="shared" si="64"/>
        <v>0</v>
      </c>
      <c r="E100" s="117">
        <f t="shared" si="64"/>
        <v>4</v>
      </c>
      <c r="F100" s="117">
        <f t="shared" si="64"/>
        <v>11</v>
      </c>
      <c r="G100" s="117">
        <f t="shared" si="64"/>
        <v>15</v>
      </c>
      <c r="H100" s="118">
        <f t="shared" si="64"/>
        <v>4</v>
      </c>
      <c r="I100" s="118">
        <f t="shared" si="64"/>
        <v>11</v>
      </c>
      <c r="J100" s="118">
        <f t="shared" si="64"/>
        <v>15</v>
      </c>
    </row>
    <row r="101" spans="1:10" ht="12" customHeight="1" thickBot="1" x14ac:dyDescent="0.25">
      <c r="A101" s="285" t="s">
        <v>1264</v>
      </c>
    </row>
    <row r="102" spans="1:10" ht="12" customHeight="1" thickBot="1" x14ac:dyDescent="0.25">
      <c r="A102" s="110" t="s">
        <v>103</v>
      </c>
      <c r="B102" s="120"/>
      <c r="C102" s="120"/>
      <c r="D102" s="120">
        <f t="shared" ref="D102:D107" si="65">SUM(B102:C102)</f>
        <v>0</v>
      </c>
      <c r="E102" s="120">
        <v>1</v>
      </c>
      <c r="F102" s="120"/>
      <c r="G102" s="120">
        <f t="shared" ref="G102:G107" si="66">SUM(E102:F102)</f>
        <v>1</v>
      </c>
      <c r="H102" s="111">
        <f t="shared" ref="H102:H107" si="67">B102+E102</f>
        <v>1</v>
      </c>
      <c r="I102" s="111">
        <f t="shared" ref="I102:I107" si="68">C102+F102</f>
        <v>0</v>
      </c>
      <c r="J102" s="111">
        <f t="shared" ref="J102:J107" si="69">I102+H102</f>
        <v>1</v>
      </c>
    </row>
    <row r="103" spans="1:10" ht="12" customHeight="1" thickBot="1" x14ac:dyDescent="0.25">
      <c r="A103" s="112" t="s">
        <v>142</v>
      </c>
      <c r="B103" s="113"/>
      <c r="C103" s="113"/>
      <c r="D103" s="114">
        <f t="shared" si="65"/>
        <v>0</v>
      </c>
      <c r="E103" s="114">
        <v>1</v>
      </c>
      <c r="F103" s="113"/>
      <c r="G103" s="114">
        <f t="shared" si="66"/>
        <v>1</v>
      </c>
      <c r="H103" s="115">
        <f t="shared" si="67"/>
        <v>1</v>
      </c>
      <c r="I103" s="115">
        <f t="shared" si="68"/>
        <v>0</v>
      </c>
      <c r="J103" s="115">
        <f t="shared" si="69"/>
        <v>1</v>
      </c>
    </row>
    <row r="104" spans="1:10" ht="12" customHeight="1" thickBot="1" x14ac:dyDescent="0.25">
      <c r="A104" s="110" t="s">
        <v>104</v>
      </c>
      <c r="B104" s="120">
        <v>1</v>
      </c>
      <c r="C104" s="120"/>
      <c r="D104" s="120">
        <f t="shared" si="65"/>
        <v>1</v>
      </c>
      <c r="E104" s="120">
        <v>1</v>
      </c>
      <c r="F104" s="120">
        <v>1</v>
      </c>
      <c r="G104" s="120">
        <f t="shared" si="66"/>
        <v>2</v>
      </c>
      <c r="H104" s="111">
        <f t="shared" si="67"/>
        <v>2</v>
      </c>
      <c r="I104" s="111">
        <f t="shared" si="68"/>
        <v>1</v>
      </c>
      <c r="J104" s="111">
        <f t="shared" si="69"/>
        <v>3</v>
      </c>
    </row>
    <row r="105" spans="1:10" ht="12" customHeight="1" thickBot="1" x14ac:dyDescent="0.25">
      <c r="A105" s="112" t="s">
        <v>141</v>
      </c>
      <c r="B105" s="113">
        <v>1</v>
      </c>
      <c r="C105" s="113"/>
      <c r="D105" s="114">
        <f t="shared" si="65"/>
        <v>1</v>
      </c>
      <c r="E105" s="114">
        <v>0</v>
      </c>
      <c r="F105" s="113">
        <v>2</v>
      </c>
      <c r="G105" s="114">
        <f t="shared" si="66"/>
        <v>2</v>
      </c>
      <c r="H105" s="115">
        <f t="shared" si="67"/>
        <v>1</v>
      </c>
      <c r="I105" s="115">
        <f t="shared" si="68"/>
        <v>2</v>
      </c>
      <c r="J105" s="115">
        <f t="shared" si="69"/>
        <v>3</v>
      </c>
    </row>
    <row r="106" spans="1:10" ht="12" customHeight="1" thickBot="1" x14ac:dyDescent="0.25">
      <c r="A106" s="110" t="s">
        <v>143</v>
      </c>
      <c r="B106" s="120"/>
      <c r="C106" s="120"/>
      <c r="D106" s="120">
        <f t="shared" si="65"/>
        <v>0</v>
      </c>
      <c r="E106" s="120"/>
      <c r="F106" s="120"/>
      <c r="G106" s="120">
        <f t="shared" si="66"/>
        <v>0</v>
      </c>
      <c r="H106" s="111">
        <f t="shared" si="67"/>
        <v>0</v>
      </c>
      <c r="I106" s="111">
        <f t="shared" si="68"/>
        <v>0</v>
      </c>
      <c r="J106" s="111">
        <f t="shared" si="69"/>
        <v>0</v>
      </c>
    </row>
    <row r="107" spans="1:10" ht="12" customHeight="1" thickBot="1" x14ac:dyDescent="0.25">
      <c r="A107" s="112" t="s">
        <v>324</v>
      </c>
      <c r="B107" s="113">
        <v>5</v>
      </c>
      <c r="C107" s="113"/>
      <c r="D107" s="114">
        <f t="shared" si="65"/>
        <v>5</v>
      </c>
      <c r="E107" s="114">
        <v>5</v>
      </c>
      <c r="F107" s="113">
        <v>7</v>
      </c>
      <c r="G107" s="114">
        <f t="shared" si="66"/>
        <v>12</v>
      </c>
      <c r="H107" s="115">
        <f t="shared" si="67"/>
        <v>10</v>
      </c>
      <c r="I107" s="115">
        <f t="shared" si="68"/>
        <v>7</v>
      </c>
      <c r="J107" s="115">
        <f t="shared" si="69"/>
        <v>17</v>
      </c>
    </row>
    <row r="108" spans="1:10" ht="12" customHeight="1" thickBot="1" x14ac:dyDescent="0.25">
      <c r="A108" s="116" t="s">
        <v>15</v>
      </c>
      <c r="B108" s="117">
        <f t="shared" ref="B108:J108" si="70">SUM(B102:B107)</f>
        <v>7</v>
      </c>
      <c r="C108" s="117">
        <f t="shared" si="70"/>
        <v>0</v>
      </c>
      <c r="D108" s="117">
        <f t="shared" si="70"/>
        <v>7</v>
      </c>
      <c r="E108" s="117">
        <f t="shared" si="70"/>
        <v>8</v>
      </c>
      <c r="F108" s="117">
        <f t="shared" si="70"/>
        <v>10</v>
      </c>
      <c r="G108" s="117">
        <f t="shared" si="70"/>
        <v>18</v>
      </c>
      <c r="H108" s="118">
        <f t="shared" si="70"/>
        <v>15</v>
      </c>
      <c r="I108" s="118">
        <f t="shared" si="70"/>
        <v>10</v>
      </c>
      <c r="J108" s="118">
        <f t="shared" si="70"/>
        <v>25</v>
      </c>
    </row>
    <row r="109" spans="1:10" ht="12" customHeight="1" thickBot="1" x14ac:dyDescent="0.3">
      <c r="A109" s="291" t="s">
        <v>968</v>
      </c>
    </row>
    <row r="110" spans="1:10" ht="12" customHeight="1" thickBot="1" x14ac:dyDescent="0.25">
      <c r="A110" s="110" t="s">
        <v>103</v>
      </c>
      <c r="B110" s="120">
        <f>SUM(B19+B28+B37+B45+B53+B61+B70+B78+B86+B94+B102)</f>
        <v>0</v>
      </c>
      <c r="C110" s="120">
        <f>SUM(C19+C28+C37+C45+C53+C61+C70+C78+C86+C94+C102)</f>
        <v>0</v>
      </c>
      <c r="D110" s="120">
        <f t="shared" ref="D110:D115" si="71">SUM(B110:C110)</f>
        <v>0</v>
      </c>
      <c r="E110" s="120">
        <f>SUM(E19+E28+E37+E45+E53+E61+E70+E78+E86+E94+E102)</f>
        <v>60</v>
      </c>
      <c r="F110" s="120">
        <f>SUM(F19+F28+F37+F45+F53+F61+F70+F78+F86+F94+F102)</f>
        <v>10</v>
      </c>
      <c r="G110" s="120">
        <f t="shared" ref="G110:G115" si="72">SUM(E110:F110)</f>
        <v>70</v>
      </c>
      <c r="H110" s="111">
        <f t="shared" ref="H110:H115" si="73">B110+E110</f>
        <v>60</v>
      </c>
      <c r="I110" s="111">
        <f t="shared" ref="I110:I115" si="74">C110+F110</f>
        <v>10</v>
      </c>
      <c r="J110" s="111">
        <f t="shared" ref="J110:J115" si="75">I110+H110</f>
        <v>70</v>
      </c>
    </row>
    <row r="111" spans="1:10" ht="12" customHeight="1" thickBot="1" x14ac:dyDescent="0.25">
      <c r="A111" s="112" t="s">
        <v>142</v>
      </c>
      <c r="B111" s="120">
        <f t="shared" ref="B111:C115" si="76">SUM(B20+B29+B38+B46+B54+B62+B71+B79+B87+B95+B103)</f>
        <v>1</v>
      </c>
      <c r="C111" s="120">
        <f t="shared" si="76"/>
        <v>0</v>
      </c>
      <c r="D111" s="114">
        <f t="shared" si="71"/>
        <v>1</v>
      </c>
      <c r="E111" s="120">
        <f t="shared" ref="E111:F111" si="77">SUM(E20+E29+E38+E46+E54+E62+E71+E79+E87+E95+E103)</f>
        <v>47</v>
      </c>
      <c r="F111" s="120">
        <f t="shared" si="77"/>
        <v>11</v>
      </c>
      <c r="G111" s="114">
        <f t="shared" si="72"/>
        <v>58</v>
      </c>
      <c r="H111" s="115">
        <f t="shared" si="73"/>
        <v>48</v>
      </c>
      <c r="I111" s="115">
        <f t="shared" si="74"/>
        <v>11</v>
      </c>
      <c r="J111" s="115">
        <f t="shared" si="75"/>
        <v>59</v>
      </c>
    </row>
    <row r="112" spans="1:10" ht="12" customHeight="1" thickBot="1" x14ac:dyDescent="0.25">
      <c r="A112" s="110" t="s">
        <v>104</v>
      </c>
      <c r="B112" s="120">
        <f t="shared" si="76"/>
        <v>4</v>
      </c>
      <c r="C112" s="120">
        <f t="shared" si="76"/>
        <v>2</v>
      </c>
      <c r="D112" s="120">
        <f t="shared" si="71"/>
        <v>6</v>
      </c>
      <c r="E112" s="120">
        <f t="shared" ref="E112:F112" si="78">SUM(E21+E30+E39+E47+E55+E63+E72+E80+E88+E96+E104)</f>
        <v>75</v>
      </c>
      <c r="F112" s="120">
        <f t="shared" si="78"/>
        <v>28</v>
      </c>
      <c r="G112" s="120">
        <f t="shared" si="72"/>
        <v>103</v>
      </c>
      <c r="H112" s="111">
        <f t="shared" si="73"/>
        <v>79</v>
      </c>
      <c r="I112" s="111">
        <f t="shared" si="74"/>
        <v>30</v>
      </c>
      <c r="J112" s="111">
        <f t="shared" si="75"/>
        <v>109</v>
      </c>
    </row>
    <row r="113" spans="1:10" ht="12" customHeight="1" thickBot="1" x14ac:dyDescent="0.25">
      <c r="A113" s="112" t="s">
        <v>141</v>
      </c>
      <c r="B113" s="120">
        <f t="shared" si="76"/>
        <v>1</v>
      </c>
      <c r="C113" s="120">
        <f t="shared" si="76"/>
        <v>2</v>
      </c>
      <c r="D113" s="114">
        <f t="shared" si="71"/>
        <v>3</v>
      </c>
      <c r="E113" s="120">
        <f t="shared" ref="E113:F113" si="79">SUM(E22+E31+E40+E48+E56+E64+E73+E81+E89+E97+E105)</f>
        <v>44</v>
      </c>
      <c r="F113" s="120">
        <f t="shared" si="79"/>
        <v>62</v>
      </c>
      <c r="G113" s="114">
        <f t="shared" si="72"/>
        <v>106</v>
      </c>
      <c r="H113" s="115">
        <f t="shared" si="73"/>
        <v>45</v>
      </c>
      <c r="I113" s="115">
        <f t="shared" si="74"/>
        <v>64</v>
      </c>
      <c r="J113" s="115">
        <f t="shared" si="75"/>
        <v>109</v>
      </c>
    </row>
    <row r="114" spans="1:10" ht="12" customHeight="1" thickBot="1" x14ac:dyDescent="0.25">
      <c r="A114" s="110" t="s">
        <v>143</v>
      </c>
      <c r="B114" s="120">
        <f t="shared" si="76"/>
        <v>0</v>
      </c>
      <c r="C114" s="120">
        <f t="shared" si="76"/>
        <v>3</v>
      </c>
      <c r="D114" s="120">
        <f t="shared" si="71"/>
        <v>3</v>
      </c>
      <c r="E114" s="120">
        <f t="shared" ref="E114:F114" si="80">SUM(E23+E32+E41+E49+E57+E65+E74+E82+E90+E98+E106)</f>
        <v>1</v>
      </c>
      <c r="F114" s="120">
        <f t="shared" si="80"/>
        <v>6</v>
      </c>
      <c r="G114" s="120">
        <f t="shared" si="72"/>
        <v>7</v>
      </c>
      <c r="H114" s="111">
        <f t="shared" si="73"/>
        <v>1</v>
      </c>
      <c r="I114" s="111">
        <f t="shared" si="74"/>
        <v>9</v>
      </c>
      <c r="J114" s="111">
        <f t="shared" si="75"/>
        <v>10</v>
      </c>
    </row>
    <row r="115" spans="1:10" ht="12" customHeight="1" thickBot="1" x14ac:dyDescent="0.25">
      <c r="A115" s="112" t="s">
        <v>324</v>
      </c>
      <c r="B115" s="120">
        <f t="shared" si="76"/>
        <v>40</v>
      </c>
      <c r="C115" s="120">
        <f t="shared" si="76"/>
        <v>54</v>
      </c>
      <c r="D115" s="114">
        <f t="shared" si="71"/>
        <v>94</v>
      </c>
      <c r="E115" s="120">
        <f t="shared" ref="E115:F115" si="81">SUM(E24+E33+E42+E50+E58+E66+E75+E83+E91+E99+E107)</f>
        <v>134</v>
      </c>
      <c r="F115" s="120">
        <f t="shared" si="81"/>
        <v>135</v>
      </c>
      <c r="G115" s="114">
        <f t="shared" si="72"/>
        <v>269</v>
      </c>
      <c r="H115" s="115">
        <f t="shared" si="73"/>
        <v>174</v>
      </c>
      <c r="I115" s="115">
        <f t="shared" si="74"/>
        <v>189</v>
      </c>
      <c r="J115" s="115">
        <f t="shared" si="75"/>
        <v>363</v>
      </c>
    </row>
    <row r="116" spans="1:10" ht="12" customHeight="1" thickBot="1" x14ac:dyDescent="0.25">
      <c r="A116" s="116" t="s">
        <v>15</v>
      </c>
      <c r="B116" s="117">
        <f t="shared" ref="B116:J116" si="82">SUM(B110:B115)</f>
        <v>46</v>
      </c>
      <c r="C116" s="117">
        <f t="shared" si="82"/>
        <v>61</v>
      </c>
      <c r="D116" s="117">
        <f t="shared" si="82"/>
        <v>107</v>
      </c>
      <c r="E116" s="117">
        <f t="shared" si="82"/>
        <v>361</v>
      </c>
      <c r="F116" s="117">
        <f t="shared" si="82"/>
        <v>252</v>
      </c>
      <c r="G116" s="117">
        <f t="shared" si="82"/>
        <v>613</v>
      </c>
      <c r="H116" s="118">
        <f t="shared" si="82"/>
        <v>407</v>
      </c>
      <c r="I116" s="118">
        <f t="shared" si="82"/>
        <v>313</v>
      </c>
      <c r="J116" s="118">
        <f t="shared" si="82"/>
        <v>720</v>
      </c>
    </row>
    <row r="117" spans="1:10" ht="12" customHeight="1" x14ac:dyDescent="0.2"/>
    <row r="118" spans="1:10" ht="12" customHeight="1" thickBot="1" x14ac:dyDescent="0.3">
      <c r="A118" s="119" t="s">
        <v>331</v>
      </c>
      <c r="B118"/>
      <c r="C118"/>
      <c r="D118"/>
      <c r="E118"/>
      <c r="F118"/>
      <c r="G118"/>
      <c r="H118"/>
      <c r="I118"/>
      <c r="J118"/>
    </row>
    <row r="119" spans="1:10" ht="12" customHeight="1" thickBot="1" x14ac:dyDescent="0.25">
      <c r="A119" s="110" t="s">
        <v>103</v>
      </c>
      <c r="B119" s="120">
        <v>0</v>
      </c>
      <c r="C119" s="120">
        <v>0</v>
      </c>
      <c r="D119" s="120">
        <f t="shared" ref="D119:D124" si="83">SUM(B119:C119)</f>
        <v>0</v>
      </c>
      <c r="E119" s="120">
        <v>90</v>
      </c>
      <c r="F119" s="120">
        <v>9</v>
      </c>
      <c r="G119" s="120">
        <f t="shared" ref="G119:G124" si="84">SUM(E119:F119)</f>
        <v>99</v>
      </c>
      <c r="H119" s="111">
        <f t="shared" ref="H119:H124" si="85">B119+E119</f>
        <v>90</v>
      </c>
      <c r="I119" s="111">
        <f t="shared" ref="I119:I124" si="86">C119+F119</f>
        <v>9</v>
      </c>
      <c r="J119" s="111">
        <f t="shared" ref="J119:J124" si="87">I119+H119</f>
        <v>99</v>
      </c>
    </row>
    <row r="120" spans="1:10" ht="12" customHeight="1" thickBot="1" x14ac:dyDescent="0.25">
      <c r="A120" s="112" t="s">
        <v>142</v>
      </c>
      <c r="B120" s="113">
        <v>0</v>
      </c>
      <c r="C120" s="113">
        <v>0</v>
      </c>
      <c r="D120" s="114">
        <f t="shared" si="83"/>
        <v>0</v>
      </c>
      <c r="E120" s="114">
        <v>76</v>
      </c>
      <c r="F120" s="113">
        <v>32</v>
      </c>
      <c r="G120" s="114">
        <f t="shared" si="84"/>
        <v>108</v>
      </c>
      <c r="H120" s="115">
        <f t="shared" si="85"/>
        <v>76</v>
      </c>
      <c r="I120" s="115">
        <f t="shared" si="86"/>
        <v>32</v>
      </c>
      <c r="J120" s="115">
        <f t="shared" si="87"/>
        <v>108</v>
      </c>
    </row>
    <row r="121" spans="1:10" ht="12" customHeight="1" thickBot="1" x14ac:dyDescent="0.25">
      <c r="A121" s="110" t="s">
        <v>104</v>
      </c>
      <c r="B121" s="120">
        <v>1</v>
      </c>
      <c r="C121" s="120">
        <v>2</v>
      </c>
      <c r="D121" s="120">
        <f t="shared" si="83"/>
        <v>3</v>
      </c>
      <c r="E121" s="120">
        <v>65</v>
      </c>
      <c r="F121" s="120">
        <v>50</v>
      </c>
      <c r="G121" s="120">
        <f t="shared" si="84"/>
        <v>115</v>
      </c>
      <c r="H121" s="111">
        <f t="shared" si="85"/>
        <v>66</v>
      </c>
      <c r="I121" s="111">
        <f t="shared" si="86"/>
        <v>52</v>
      </c>
      <c r="J121" s="111">
        <f t="shared" si="87"/>
        <v>118</v>
      </c>
    </row>
    <row r="122" spans="1:10" ht="12" customHeight="1" thickBot="1" x14ac:dyDescent="0.25">
      <c r="A122" s="112" t="s">
        <v>141</v>
      </c>
      <c r="B122" s="113">
        <v>0</v>
      </c>
      <c r="C122" s="113">
        <v>0</v>
      </c>
      <c r="D122" s="114">
        <f t="shared" si="83"/>
        <v>0</v>
      </c>
      <c r="E122" s="114">
        <v>12</v>
      </c>
      <c r="F122" s="113">
        <v>13</v>
      </c>
      <c r="G122" s="114">
        <f t="shared" si="84"/>
        <v>25</v>
      </c>
      <c r="H122" s="115">
        <f t="shared" si="85"/>
        <v>12</v>
      </c>
      <c r="I122" s="115">
        <f t="shared" si="86"/>
        <v>13</v>
      </c>
      <c r="J122" s="115">
        <f t="shared" si="87"/>
        <v>25</v>
      </c>
    </row>
    <row r="123" spans="1:10" ht="12" customHeight="1" thickBot="1" x14ac:dyDescent="0.25">
      <c r="A123" s="110" t="s">
        <v>143</v>
      </c>
      <c r="B123" s="120">
        <v>0</v>
      </c>
      <c r="C123" s="120">
        <v>11</v>
      </c>
      <c r="D123" s="120">
        <f t="shared" si="83"/>
        <v>11</v>
      </c>
      <c r="E123" s="120">
        <v>25</v>
      </c>
      <c r="F123" s="120">
        <v>64</v>
      </c>
      <c r="G123" s="120">
        <f t="shared" si="84"/>
        <v>89</v>
      </c>
      <c r="H123" s="111">
        <f t="shared" si="85"/>
        <v>25</v>
      </c>
      <c r="I123" s="111">
        <f t="shared" si="86"/>
        <v>75</v>
      </c>
      <c r="J123" s="111">
        <f t="shared" si="87"/>
        <v>100</v>
      </c>
    </row>
    <row r="124" spans="1:10" ht="12" customHeight="1" thickBot="1" x14ac:dyDescent="0.25">
      <c r="A124" s="112" t="s">
        <v>324</v>
      </c>
      <c r="B124" s="113">
        <v>1</v>
      </c>
      <c r="C124" s="113">
        <v>3</v>
      </c>
      <c r="D124" s="114">
        <f t="shared" si="83"/>
        <v>4</v>
      </c>
      <c r="E124" s="114">
        <v>225</v>
      </c>
      <c r="F124" s="113">
        <v>351</v>
      </c>
      <c r="G124" s="114">
        <f t="shared" si="84"/>
        <v>576</v>
      </c>
      <c r="H124" s="115">
        <f t="shared" si="85"/>
        <v>226</v>
      </c>
      <c r="I124" s="115">
        <f t="shared" si="86"/>
        <v>354</v>
      </c>
      <c r="J124" s="115">
        <f t="shared" si="87"/>
        <v>580</v>
      </c>
    </row>
    <row r="125" spans="1:10" ht="12" customHeight="1" thickBot="1" x14ac:dyDescent="0.25">
      <c r="A125" s="116" t="s">
        <v>15</v>
      </c>
      <c r="B125" s="117">
        <f t="shared" ref="B125:J125" si="88">SUM(B119:B124)</f>
        <v>2</v>
      </c>
      <c r="C125" s="117">
        <f t="shared" si="88"/>
        <v>16</v>
      </c>
      <c r="D125" s="117">
        <f t="shared" si="88"/>
        <v>18</v>
      </c>
      <c r="E125" s="117">
        <f t="shared" si="88"/>
        <v>493</v>
      </c>
      <c r="F125" s="117">
        <f t="shared" si="88"/>
        <v>519</v>
      </c>
      <c r="G125" s="117">
        <f t="shared" si="88"/>
        <v>1012</v>
      </c>
      <c r="H125" s="118">
        <f t="shared" si="88"/>
        <v>495</v>
      </c>
      <c r="I125" s="118">
        <f t="shared" si="88"/>
        <v>535</v>
      </c>
      <c r="J125" s="118">
        <f t="shared" si="88"/>
        <v>1030</v>
      </c>
    </row>
    <row r="126" spans="1:10" ht="12" customHeight="1" x14ac:dyDescent="0.2"/>
    <row r="127" spans="1:10" ht="12" customHeight="1" thickBot="1" x14ac:dyDescent="0.3">
      <c r="A127" s="236" t="s">
        <v>234</v>
      </c>
      <c r="B127"/>
      <c r="C127"/>
      <c r="D127"/>
      <c r="E127"/>
      <c r="F127"/>
      <c r="G127"/>
      <c r="H127"/>
      <c r="I127"/>
      <c r="J127"/>
    </row>
    <row r="128" spans="1:10" ht="12" customHeight="1" thickBot="1" x14ac:dyDescent="0.25">
      <c r="A128" s="110" t="s">
        <v>103</v>
      </c>
      <c r="B128" s="120"/>
      <c r="C128" s="120"/>
      <c r="D128" s="120">
        <f t="shared" ref="D128:D133" si="89">SUM(B128:C128)</f>
        <v>0</v>
      </c>
      <c r="E128" s="120"/>
      <c r="F128" s="120"/>
      <c r="G128" s="120">
        <f t="shared" ref="G128:G133" si="90">SUM(E128:F128)</f>
        <v>0</v>
      </c>
      <c r="H128" s="111">
        <f t="shared" ref="H128:H133" si="91">B128+E128</f>
        <v>0</v>
      </c>
      <c r="I128" s="111">
        <f t="shared" ref="I128:I133" si="92">C128+F128</f>
        <v>0</v>
      </c>
      <c r="J128" s="111">
        <f t="shared" ref="J128:J133" si="93">I128+H128</f>
        <v>0</v>
      </c>
    </row>
    <row r="129" spans="1:10" ht="12" customHeight="1" thickBot="1" x14ac:dyDescent="0.25">
      <c r="A129" s="112" t="s">
        <v>142</v>
      </c>
      <c r="B129" s="113"/>
      <c r="C129" s="113"/>
      <c r="D129" s="114">
        <f t="shared" si="89"/>
        <v>0</v>
      </c>
      <c r="E129" s="114"/>
      <c r="F129" s="113"/>
      <c r="G129" s="114">
        <f t="shared" si="90"/>
        <v>0</v>
      </c>
      <c r="H129" s="115">
        <f t="shared" si="91"/>
        <v>0</v>
      </c>
      <c r="I129" s="115">
        <f t="shared" si="92"/>
        <v>0</v>
      </c>
      <c r="J129" s="115">
        <f t="shared" si="93"/>
        <v>0</v>
      </c>
    </row>
    <row r="130" spans="1:10" ht="12" customHeight="1" thickBot="1" x14ac:dyDescent="0.25">
      <c r="A130" s="110" t="s">
        <v>104</v>
      </c>
      <c r="B130" s="120"/>
      <c r="C130" s="120"/>
      <c r="D130" s="120">
        <f t="shared" si="89"/>
        <v>0</v>
      </c>
      <c r="E130" s="120"/>
      <c r="F130" s="120"/>
      <c r="G130" s="120">
        <f t="shared" si="90"/>
        <v>0</v>
      </c>
      <c r="H130" s="111">
        <f t="shared" si="91"/>
        <v>0</v>
      </c>
      <c r="I130" s="111">
        <f t="shared" si="92"/>
        <v>0</v>
      </c>
      <c r="J130" s="111">
        <f t="shared" si="93"/>
        <v>0</v>
      </c>
    </row>
    <row r="131" spans="1:10" ht="12" customHeight="1" thickBot="1" x14ac:dyDescent="0.25">
      <c r="A131" s="112" t="s">
        <v>141</v>
      </c>
      <c r="B131" s="113"/>
      <c r="C131" s="113"/>
      <c r="D131" s="114">
        <f t="shared" si="89"/>
        <v>0</v>
      </c>
      <c r="E131" s="114">
        <v>11</v>
      </c>
      <c r="F131" s="113">
        <v>14</v>
      </c>
      <c r="G131" s="114">
        <f t="shared" si="90"/>
        <v>25</v>
      </c>
      <c r="H131" s="115">
        <f t="shared" si="91"/>
        <v>11</v>
      </c>
      <c r="I131" s="115">
        <f t="shared" si="92"/>
        <v>14</v>
      </c>
      <c r="J131" s="115">
        <f t="shared" si="93"/>
        <v>25</v>
      </c>
    </row>
    <row r="132" spans="1:10" ht="12" customHeight="1" thickBot="1" x14ac:dyDescent="0.25">
      <c r="A132" s="110" t="s">
        <v>143</v>
      </c>
      <c r="B132" s="120"/>
      <c r="C132" s="120"/>
      <c r="D132" s="120">
        <f t="shared" si="89"/>
        <v>0</v>
      </c>
      <c r="E132" s="120"/>
      <c r="F132" s="120"/>
      <c r="G132" s="120">
        <f t="shared" si="90"/>
        <v>0</v>
      </c>
      <c r="H132" s="111">
        <f t="shared" si="91"/>
        <v>0</v>
      </c>
      <c r="I132" s="111">
        <f t="shared" si="92"/>
        <v>0</v>
      </c>
      <c r="J132" s="111">
        <f t="shared" si="93"/>
        <v>0</v>
      </c>
    </row>
    <row r="133" spans="1:10" ht="12" customHeight="1" thickBot="1" x14ac:dyDescent="0.25">
      <c r="A133" s="112" t="s">
        <v>324</v>
      </c>
      <c r="B133" s="113"/>
      <c r="C133" s="113"/>
      <c r="D133" s="114">
        <f t="shared" si="89"/>
        <v>0</v>
      </c>
      <c r="E133" s="114"/>
      <c r="F133" s="113"/>
      <c r="G133" s="114">
        <f t="shared" si="90"/>
        <v>0</v>
      </c>
      <c r="H133" s="115">
        <f t="shared" si="91"/>
        <v>0</v>
      </c>
      <c r="I133" s="115">
        <f t="shared" si="92"/>
        <v>0</v>
      </c>
      <c r="J133" s="115">
        <f t="shared" si="93"/>
        <v>0</v>
      </c>
    </row>
    <row r="134" spans="1:10" ht="12" customHeight="1" thickBot="1" x14ac:dyDescent="0.25">
      <c r="A134" s="116" t="s">
        <v>15</v>
      </c>
      <c r="B134" s="117">
        <f t="shared" ref="B134:J134" si="94">SUM(B128:B133)</f>
        <v>0</v>
      </c>
      <c r="C134" s="117">
        <f t="shared" si="94"/>
        <v>0</v>
      </c>
      <c r="D134" s="117">
        <f t="shared" si="94"/>
        <v>0</v>
      </c>
      <c r="E134" s="117">
        <f t="shared" si="94"/>
        <v>11</v>
      </c>
      <c r="F134" s="117">
        <f t="shared" si="94"/>
        <v>14</v>
      </c>
      <c r="G134" s="117">
        <f t="shared" si="94"/>
        <v>25</v>
      </c>
      <c r="H134" s="118">
        <f t="shared" si="94"/>
        <v>11</v>
      </c>
      <c r="I134" s="118">
        <f t="shared" si="94"/>
        <v>14</v>
      </c>
      <c r="J134" s="118">
        <f t="shared" si="94"/>
        <v>25</v>
      </c>
    </row>
    <row r="135" spans="1:10" ht="12" customHeight="1" x14ac:dyDescent="0.2"/>
    <row r="136" spans="1:10" ht="12" customHeight="1" x14ac:dyDescent="0.2"/>
    <row r="137" spans="1:10" ht="12" customHeight="1" thickBot="1" x14ac:dyDescent="0.3">
      <c r="A137" s="119" t="s">
        <v>15</v>
      </c>
      <c r="B137"/>
      <c r="C137"/>
      <c r="D137"/>
      <c r="E137"/>
      <c r="F137"/>
      <c r="G137"/>
      <c r="H137"/>
      <c r="I137"/>
      <c r="J137"/>
    </row>
    <row r="138" spans="1:10" ht="12" customHeight="1" thickBot="1" x14ac:dyDescent="0.25">
      <c r="A138" s="110" t="s">
        <v>103</v>
      </c>
      <c r="B138" s="120">
        <f>SUM(B110+B119+B128)</f>
        <v>0</v>
      </c>
      <c r="C138" s="120">
        <f>SUM(C110+C119+C128)</f>
        <v>0</v>
      </c>
      <c r="D138" s="120">
        <f t="shared" ref="D138:D143" si="95">SUM(B138:C138)</f>
        <v>0</v>
      </c>
      <c r="E138" s="120">
        <f t="shared" ref="E138:F138" si="96">SUM(E110+E119+E128)</f>
        <v>150</v>
      </c>
      <c r="F138" s="120">
        <f t="shared" si="96"/>
        <v>19</v>
      </c>
      <c r="G138" s="120">
        <f t="shared" ref="G138:G143" si="97">SUM(E138:F138)</f>
        <v>169</v>
      </c>
      <c r="H138" s="120">
        <f t="shared" ref="H138:I138" si="98">SUM(H110+H119+H128)</f>
        <v>150</v>
      </c>
      <c r="I138" s="120">
        <f t="shared" si="98"/>
        <v>19</v>
      </c>
      <c r="J138" s="111">
        <f t="shared" ref="J138:J143" si="99">I138+H138</f>
        <v>169</v>
      </c>
    </row>
    <row r="139" spans="1:10" ht="12" customHeight="1" thickBot="1" x14ac:dyDescent="0.25">
      <c r="A139" s="112" t="s">
        <v>142</v>
      </c>
      <c r="B139" s="120">
        <f t="shared" ref="B139:C139" si="100">SUM(B111+B120+B129)</f>
        <v>1</v>
      </c>
      <c r="C139" s="120">
        <f t="shared" si="100"/>
        <v>0</v>
      </c>
      <c r="D139" s="114">
        <f t="shared" si="95"/>
        <v>1</v>
      </c>
      <c r="E139" s="120">
        <f t="shared" ref="E139:F139" si="101">SUM(E111+E120+E129)</f>
        <v>123</v>
      </c>
      <c r="F139" s="120">
        <f t="shared" si="101"/>
        <v>43</v>
      </c>
      <c r="G139" s="114">
        <f t="shared" si="97"/>
        <v>166</v>
      </c>
      <c r="H139" s="120">
        <f t="shared" ref="H139:I139" si="102">SUM(H111+H120+H129)</f>
        <v>124</v>
      </c>
      <c r="I139" s="120">
        <f t="shared" si="102"/>
        <v>43</v>
      </c>
      <c r="J139" s="115">
        <f t="shared" si="99"/>
        <v>167</v>
      </c>
    </row>
    <row r="140" spans="1:10" ht="12" customHeight="1" thickBot="1" x14ac:dyDescent="0.25">
      <c r="A140" s="110" t="s">
        <v>104</v>
      </c>
      <c r="B140" s="120">
        <f t="shared" ref="B140:C140" si="103">SUM(B112+B121+B130)</f>
        <v>5</v>
      </c>
      <c r="C140" s="120">
        <f t="shared" si="103"/>
        <v>4</v>
      </c>
      <c r="D140" s="120">
        <f t="shared" si="95"/>
        <v>9</v>
      </c>
      <c r="E140" s="120">
        <f t="shared" ref="E140:F140" si="104">SUM(E112+E121+E130)</f>
        <v>140</v>
      </c>
      <c r="F140" s="120">
        <f t="shared" si="104"/>
        <v>78</v>
      </c>
      <c r="G140" s="120">
        <f t="shared" si="97"/>
        <v>218</v>
      </c>
      <c r="H140" s="120">
        <f t="shared" ref="H140:I140" si="105">SUM(H112+H121+H130)</f>
        <v>145</v>
      </c>
      <c r="I140" s="120">
        <f t="shared" si="105"/>
        <v>82</v>
      </c>
      <c r="J140" s="111">
        <f t="shared" si="99"/>
        <v>227</v>
      </c>
    </row>
    <row r="141" spans="1:10" ht="12" customHeight="1" thickBot="1" x14ac:dyDescent="0.25">
      <c r="A141" s="112" t="s">
        <v>141</v>
      </c>
      <c r="B141" s="120">
        <f t="shared" ref="B141:C141" si="106">SUM(B113+B122+B131)</f>
        <v>1</v>
      </c>
      <c r="C141" s="120">
        <f t="shared" si="106"/>
        <v>2</v>
      </c>
      <c r="D141" s="114">
        <f t="shared" si="95"/>
        <v>3</v>
      </c>
      <c r="E141" s="120">
        <f t="shared" ref="E141:F141" si="107">SUM(E113+E122+E131)</f>
        <v>67</v>
      </c>
      <c r="F141" s="120">
        <f t="shared" si="107"/>
        <v>89</v>
      </c>
      <c r="G141" s="114">
        <f t="shared" si="97"/>
        <v>156</v>
      </c>
      <c r="H141" s="120">
        <f t="shared" ref="H141:I141" si="108">SUM(H113+H122+H131)</f>
        <v>68</v>
      </c>
      <c r="I141" s="120">
        <f t="shared" si="108"/>
        <v>91</v>
      </c>
      <c r="J141" s="115">
        <f t="shared" si="99"/>
        <v>159</v>
      </c>
    </row>
    <row r="142" spans="1:10" ht="12" customHeight="1" thickBot="1" x14ac:dyDescent="0.25">
      <c r="A142" s="110" t="s">
        <v>143</v>
      </c>
      <c r="B142" s="120">
        <f t="shared" ref="B142:C142" si="109">SUM(B114+B123+B132)</f>
        <v>0</v>
      </c>
      <c r="C142" s="120">
        <f t="shared" si="109"/>
        <v>14</v>
      </c>
      <c r="D142" s="120">
        <f t="shared" si="95"/>
        <v>14</v>
      </c>
      <c r="E142" s="120">
        <f t="shared" ref="E142:F142" si="110">SUM(E114+E123+E132)</f>
        <v>26</v>
      </c>
      <c r="F142" s="120">
        <f t="shared" si="110"/>
        <v>70</v>
      </c>
      <c r="G142" s="120">
        <f t="shared" si="97"/>
        <v>96</v>
      </c>
      <c r="H142" s="120">
        <f t="shared" ref="H142:I142" si="111">SUM(H114+H123+H132)</f>
        <v>26</v>
      </c>
      <c r="I142" s="120">
        <f t="shared" si="111"/>
        <v>84</v>
      </c>
      <c r="J142" s="111">
        <f t="shared" si="99"/>
        <v>110</v>
      </c>
    </row>
    <row r="143" spans="1:10" ht="12" customHeight="1" thickBot="1" x14ac:dyDescent="0.25">
      <c r="A143" s="112" t="s">
        <v>324</v>
      </c>
      <c r="B143" s="120">
        <f t="shared" ref="B143:C143" si="112">SUM(B115+B124+B133)</f>
        <v>41</v>
      </c>
      <c r="C143" s="120">
        <f t="shared" si="112"/>
        <v>57</v>
      </c>
      <c r="D143" s="114">
        <f t="shared" si="95"/>
        <v>98</v>
      </c>
      <c r="E143" s="120">
        <f t="shared" ref="E143:F143" si="113">SUM(E115+E124+E133)</f>
        <v>359</v>
      </c>
      <c r="F143" s="120">
        <f t="shared" si="113"/>
        <v>486</v>
      </c>
      <c r="G143" s="114">
        <f t="shared" si="97"/>
        <v>845</v>
      </c>
      <c r="H143" s="120">
        <f t="shared" ref="H143:I143" si="114">SUM(H115+H124+H133)</f>
        <v>400</v>
      </c>
      <c r="I143" s="120">
        <f t="shared" si="114"/>
        <v>543</v>
      </c>
      <c r="J143" s="115">
        <f t="shared" si="99"/>
        <v>943</v>
      </c>
    </row>
    <row r="144" spans="1:10" ht="12" customHeight="1" thickBot="1" x14ac:dyDescent="0.25">
      <c r="A144" s="116" t="s">
        <v>15</v>
      </c>
      <c r="B144" s="117">
        <f t="shared" ref="B144:J144" si="115">SUM(B138:B143)</f>
        <v>48</v>
      </c>
      <c r="C144" s="117">
        <f t="shared" si="115"/>
        <v>77</v>
      </c>
      <c r="D144" s="117">
        <f t="shared" si="115"/>
        <v>125</v>
      </c>
      <c r="E144" s="117">
        <f t="shared" si="115"/>
        <v>865</v>
      </c>
      <c r="F144" s="117">
        <f t="shared" si="115"/>
        <v>785</v>
      </c>
      <c r="G144" s="117">
        <f t="shared" si="115"/>
        <v>1650</v>
      </c>
      <c r="H144" s="118">
        <f t="shared" si="115"/>
        <v>913</v>
      </c>
      <c r="I144" s="118">
        <f t="shared" si="115"/>
        <v>862</v>
      </c>
      <c r="J144" s="118">
        <f t="shared" si="115"/>
        <v>1775</v>
      </c>
    </row>
    <row r="145" spans="1:10" ht="12" customHeight="1" x14ac:dyDescent="0.2"/>
    <row r="146" spans="1:10" ht="12" customHeight="1" x14ac:dyDescent="0.2"/>
    <row r="147" spans="1:10" ht="12" customHeight="1" x14ac:dyDescent="0.2"/>
    <row r="148" spans="1:10" ht="12" customHeight="1" x14ac:dyDescent="0.2"/>
    <row r="149" spans="1:10" ht="12" customHeight="1" thickBot="1" x14ac:dyDescent="0.3">
      <c r="A149" s="286" t="s">
        <v>233</v>
      </c>
    </row>
    <row r="150" spans="1:10" ht="12" customHeight="1" thickBot="1" x14ac:dyDescent="0.25">
      <c r="A150" s="110" t="s">
        <v>103</v>
      </c>
      <c r="B150" s="120"/>
      <c r="C150" s="120"/>
      <c r="D150" s="120">
        <f t="shared" ref="D150:D155" si="116">SUM(B150:C150)</f>
        <v>0</v>
      </c>
      <c r="E150" s="120">
        <v>11</v>
      </c>
      <c r="F150" s="120">
        <v>2</v>
      </c>
      <c r="G150" s="120">
        <f t="shared" ref="G150:G155" si="117">SUM(E150:F150)</f>
        <v>13</v>
      </c>
      <c r="H150" s="111">
        <f t="shared" ref="H150:H155" si="118">B150+E150</f>
        <v>11</v>
      </c>
      <c r="I150" s="111">
        <f t="shared" ref="I150:I155" si="119">C150+F150</f>
        <v>2</v>
      </c>
      <c r="J150" s="111">
        <f t="shared" ref="J150:J155" si="120">I150+H150</f>
        <v>13</v>
      </c>
    </row>
    <row r="151" spans="1:10" ht="12" customHeight="1" thickBot="1" x14ac:dyDescent="0.25">
      <c r="A151" s="112" t="s">
        <v>142</v>
      </c>
      <c r="B151" s="113"/>
      <c r="C151" s="113"/>
      <c r="D151" s="114">
        <f t="shared" si="116"/>
        <v>0</v>
      </c>
      <c r="E151" s="114">
        <v>15</v>
      </c>
      <c r="F151" s="113">
        <v>3</v>
      </c>
      <c r="G151" s="114">
        <f t="shared" si="117"/>
        <v>18</v>
      </c>
      <c r="H151" s="115">
        <f t="shared" si="118"/>
        <v>15</v>
      </c>
      <c r="I151" s="115">
        <f t="shared" si="119"/>
        <v>3</v>
      </c>
      <c r="J151" s="115">
        <f t="shared" si="120"/>
        <v>18</v>
      </c>
    </row>
    <row r="152" spans="1:10" ht="12" customHeight="1" thickBot="1" x14ac:dyDescent="0.25">
      <c r="A152" s="110" t="s">
        <v>104</v>
      </c>
      <c r="B152" s="120"/>
      <c r="C152" s="120"/>
      <c r="D152" s="120">
        <f t="shared" si="116"/>
        <v>0</v>
      </c>
      <c r="E152" s="120">
        <v>13</v>
      </c>
      <c r="F152" s="120">
        <v>9</v>
      </c>
      <c r="G152" s="120">
        <f t="shared" si="117"/>
        <v>22</v>
      </c>
      <c r="H152" s="111">
        <f t="shared" si="118"/>
        <v>13</v>
      </c>
      <c r="I152" s="111">
        <f t="shared" si="119"/>
        <v>9</v>
      </c>
      <c r="J152" s="111">
        <f t="shared" si="120"/>
        <v>22</v>
      </c>
    </row>
    <row r="153" spans="1:10" ht="12" customHeight="1" thickBot="1" x14ac:dyDescent="0.25">
      <c r="A153" s="112" t="s">
        <v>141</v>
      </c>
      <c r="B153" s="113"/>
      <c r="C153" s="113"/>
      <c r="D153" s="114">
        <f t="shared" si="116"/>
        <v>0</v>
      </c>
      <c r="E153" s="114">
        <v>1</v>
      </c>
      <c r="F153" s="113">
        <v>1</v>
      </c>
      <c r="G153" s="114">
        <f t="shared" si="117"/>
        <v>2</v>
      </c>
      <c r="H153" s="115">
        <f t="shared" si="118"/>
        <v>1</v>
      </c>
      <c r="I153" s="115">
        <f t="shared" si="119"/>
        <v>1</v>
      </c>
      <c r="J153" s="115">
        <f t="shared" si="120"/>
        <v>2</v>
      </c>
    </row>
    <row r="154" spans="1:10" ht="12" customHeight="1" thickBot="1" x14ac:dyDescent="0.25">
      <c r="A154" s="110" t="s">
        <v>143</v>
      </c>
      <c r="B154" s="120"/>
      <c r="C154" s="120"/>
      <c r="D154" s="120">
        <f t="shared" si="116"/>
        <v>0</v>
      </c>
      <c r="E154" s="120">
        <v>3</v>
      </c>
      <c r="F154" s="120">
        <v>8</v>
      </c>
      <c r="G154" s="120">
        <f t="shared" si="117"/>
        <v>11</v>
      </c>
      <c r="H154" s="111">
        <f t="shared" si="118"/>
        <v>3</v>
      </c>
      <c r="I154" s="111">
        <f t="shared" si="119"/>
        <v>8</v>
      </c>
      <c r="J154" s="111">
        <f t="shared" si="120"/>
        <v>11</v>
      </c>
    </row>
    <row r="155" spans="1:10" ht="12" customHeight="1" thickBot="1" x14ac:dyDescent="0.25">
      <c r="A155" s="112" t="s">
        <v>324</v>
      </c>
      <c r="B155" s="113"/>
      <c r="C155" s="113"/>
      <c r="D155" s="114">
        <f t="shared" si="116"/>
        <v>0</v>
      </c>
      <c r="E155" s="114"/>
      <c r="F155" s="113"/>
      <c r="G155" s="114">
        <f t="shared" si="117"/>
        <v>0</v>
      </c>
      <c r="H155" s="115">
        <f t="shared" si="118"/>
        <v>0</v>
      </c>
      <c r="I155" s="115">
        <f t="shared" si="119"/>
        <v>0</v>
      </c>
      <c r="J155" s="115">
        <f t="shared" si="120"/>
        <v>0</v>
      </c>
    </row>
    <row r="156" spans="1:10" ht="12" customHeight="1" thickBot="1" x14ac:dyDescent="0.25">
      <c r="A156" s="116" t="s">
        <v>15</v>
      </c>
      <c r="B156" s="117">
        <f t="shared" ref="B156:J156" si="121">SUM(B150:B155)</f>
        <v>0</v>
      </c>
      <c r="C156" s="117">
        <f t="shared" si="121"/>
        <v>0</v>
      </c>
      <c r="D156" s="117">
        <f t="shared" si="121"/>
        <v>0</v>
      </c>
      <c r="E156" s="117">
        <f t="shared" si="121"/>
        <v>43</v>
      </c>
      <c r="F156" s="117">
        <f t="shared" si="121"/>
        <v>23</v>
      </c>
      <c r="G156" s="117">
        <f t="shared" si="121"/>
        <v>66</v>
      </c>
      <c r="H156" s="118">
        <f t="shared" si="121"/>
        <v>43</v>
      </c>
      <c r="I156" s="118">
        <f t="shared" si="121"/>
        <v>23</v>
      </c>
      <c r="J156" s="118">
        <f t="shared" si="121"/>
        <v>66</v>
      </c>
    </row>
    <row r="157" spans="1:10" ht="12" customHeight="1" x14ac:dyDescent="0.2"/>
    <row r="158" spans="1:10" ht="12" customHeight="1" thickBot="1" x14ac:dyDescent="0.3">
      <c r="A158" s="286" t="s">
        <v>234</v>
      </c>
      <c r="B158"/>
      <c r="C158"/>
      <c r="D158"/>
      <c r="E158"/>
      <c r="F158"/>
      <c r="G158"/>
      <c r="H158"/>
      <c r="I158"/>
      <c r="J158"/>
    </row>
    <row r="159" spans="1:10" ht="12" customHeight="1" thickBot="1" x14ac:dyDescent="0.25">
      <c r="A159" s="110" t="s">
        <v>103</v>
      </c>
      <c r="B159" s="120"/>
      <c r="C159" s="120"/>
      <c r="D159" s="120">
        <f t="shared" ref="D159:D164" si="122">SUM(B159:C159)</f>
        <v>0</v>
      </c>
      <c r="E159" s="120"/>
      <c r="F159" s="120"/>
      <c r="G159" s="120">
        <f t="shared" ref="G159:G164" si="123">SUM(E159:F159)</f>
        <v>0</v>
      </c>
      <c r="H159" s="111">
        <f t="shared" ref="H159:H164" si="124">B159+E159</f>
        <v>0</v>
      </c>
      <c r="I159" s="111">
        <f t="shared" ref="I159:I164" si="125">C159+F159</f>
        <v>0</v>
      </c>
      <c r="J159" s="111">
        <f t="shared" ref="J159:J164" si="126">I159+H159</f>
        <v>0</v>
      </c>
    </row>
    <row r="160" spans="1:10" ht="12" customHeight="1" thickBot="1" x14ac:dyDescent="0.25">
      <c r="A160" s="112" t="s">
        <v>142</v>
      </c>
      <c r="B160" s="113"/>
      <c r="C160" s="113"/>
      <c r="D160" s="114">
        <f t="shared" si="122"/>
        <v>0</v>
      </c>
      <c r="E160" s="114"/>
      <c r="F160" s="113"/>
      <c r="G160" s="114">
        <f t="shared" si="123"/>
        <v>0</v>
      </c>
      <c r="H160" s="115">
        <f t="shared" si="124"/>
        <v>0</v>
      </c>
      <c r="I160" s="115">
        <f t="shared" si="125"/>
        <v>0</v>
      </c>
      <c r="J160" s="115">
        <f t="shared" si="126"/>
        <v>0</v>
      </c>
    </row>
    <row r="161" spans="1:10" ht="12" customHeight="1" thickBot="1" x14ac:dyDescent="0.25">
      <c r="A161" s="110" t="s">
        <v>104</v>
      </c>
      <c r="B161" s="120"/>
      <c r="C161" s="120"/>
      <c r="D161" s="120">
        <f t="shared" si="122"/>
        <v>0</v>
      </c>
      <c r="E161" s="120"/>
      <c r="F161" s="120"/>
      <c r="G161" s="120">
        <f t="shared" si="123"/>
        <v>0</v>
      </c>
      <c r="H161" s="111">
        <f t="shared" si="124"/>
        <v>0</v>
      </c>
      <c r="I161" s="111">
        <f t="shared" si="125"/>
        <v>0</v>
      </c>
      <c r="J161" s="111">
        <f t="shared" si="126"/>
        <v>0</v>
      </c>
    </row>
    <row r="162" spans="1:10" ht="12" customHeight="1" thickBot="1" x14ac:dyDescent="0.25">
      <c r="A162" s="112" t="s">
        <v>141</v>
      </c>
      <c r="B162" s="113"/>
      <c r="C162" s="113"/>
      <c r="D162" s="114">
        <f t="shared" si="122"/>
        <v>0</v>
      </c>
      <c r="E162" s="114">
        <v>11</v>
      </c>
      <c r="F162" s="113">
        <v>14</v>
      </c>
      <c r="G162" s="114">
        <f t="shared" si="123"/>
        <v>25</v>
      </c>
      <c r="H162" s="115">
        <f t="shared" si="124"/>
        <v>11</v>
      </c>
      <c r="I162" s="115">
        <f t="shared" si="125"/>
        <v>14</v>
      </c>
      <c r="J162" s="115">
        <f t="shared" si="126"/>
        <v>25</v>
      </c>
    </row>
    <row r="163" spans="1:10" ht="12" customHeight="1" thickBot="1" x14ac:dyDescent="0.25">
      <c r="A163" s="110" t="s">
        <v>143</v>
      </c>
      <c r="B163" s="120"/>
      <c r="C163" s="120"/>
      <c r="D163" s="120">
        <f t="shared" si="122"/>
        <v>0</v>
      </c>
      <c r="E163" s="120"/>
      <c r="F163" s="120"/>
      <c r="G163" s="120">
        <f t="shared" si="123"/>
        <v>0</v>
      </c>
      <c r="H163" s="111">
        <f t="shared" si="124"/>
        <v>0</v>
      </c>
      <c r="I163" s="111">
        <f t="shared" si="125"/>
        <v>0</v>
      </c>
      <c r="J163" s="111">
        <f t="shared" si="126"/>
        <v>0</v>
      </c>
    </row>
    <row r="164" spans="1:10" ht="12" customHeight="1" thickBot="1" x14ac:dyDescent="0.25">
      <c r="A164" s="112" t="s">
        <v>324</v>
      </c>
      <c r="B164" s="113"/>
      <c r="C164" s="113"/>
      <c r="D164" s="114">
        <f t="shared" si="122"/>
        <v>0</v>
      </c>
      <c r="E164" s="114"/>
      <c r="F164" s="113"/>
      <c r="G164" s="114">
        <f t="shared" si="123"/>
        <v>0</v>
      </c>
      <c r="H164" s="115">
        <f t="shared" si="124"/>
        <v>0</v>
      </c>
      <c r="I164" s="115">
        <f t="shared" si="125"/>
        <v>0</v>
      </c>
      <c r="J164" s="115">
        <f t="shared" si="126"/>
        <v>0</v>
      </c>
    </row>
    <row r="165" spans="1:10" ht="12" customHeight="1" thickBot="1" x14ac:dyDescent="0.25">
      <c r="A165" s="116" t="s">
        <v>15</v>
      </c>
      <c r="B165" s="117">
        <f t="shared" ref="B165:J165" si="127">SUM(B159:B164)</f>
        <v>0</v>
      </c>
      <c r="C165" s="117">
        <f t="shared" si="127"/>
        <v>0</v>
      </c>
      <c r="D165" s="117">
        <f t="shared" si="127"/>
        <v>0</v>
      </c>
      <c r="E165" s="117">
        <f t="shared" si="127"/>
        <v>11</v>
      </c>
      <c r="F165" s="117">
        <f t="shared" si="127"/>
        <v>14</v>
      </c>
      <c r="G165" s="117">
        <f t="shared" si="127"/>
        <v>25</v>
      </c>
      <c r="H165" s="118">
        <f t="shared" si="127"/>
        <v>11</v>
      </c>
      <c r="I165" s="118">
        <f t="shared" si="127"/>
        <v>14</v>
      </c>
      <c r="J165" s="118">
        <f t="shared" si="127"/>
        <v>25</v>
      </c>
    </row>
    <row r="166" spans="1:10" ht="12" customHeight="1" x14ac:dyDescent="0.2"/>
    <row r="167" spans="1:10" ht="12" customHeight="1" thickBot="1" x14ac:dyDescent="0.3">
      <c r="A167" s="286" t="s">
        <v>232</v>
      </c>
    </row>
    <row r="168" spans="1:10" ht="12" customHeight="1" thickBot="1" x14ac:dyDescent="0.25">
      <c r="A168" s="110" t="s">
        <v>103</v>
      </c>
      <c r="B168" s="120"/>
      <c r="C168" s="120"/>
      <c r="D168" s="120">
        <f t="shared" ref="D168:D173" si="128">SUM(B168:C168)</f>
        <v>0</v>
      </c>
      <c r="E168" s="120">
        <v>12</v>
      </c>
      <c r="F168" s="120">
        <v>2</v>
      </c>
      <c r="G168" s="120">
        <f t="shared" ref="G168:G173" si="129">SUM(E168:F168)</f>
        <v>14</v>
      </c>
      <c r="H168" s="111">
        <f t="shared" ref="H168:H173" si="130">B168+E168</f>
        <v>12</v>
      </c>
      <c r="I168" s="111">
        <f t="shared" ref="I168:I173" si="131">C168+F168</f>
        <v>2</v>
      </c>
      <c r="J168" s="111">
        <f t="shared" ref="J168:J173" si="132">I168+H168</f>
        <v>14</v>
      </c>
    </row>
    <row r="169" spans="1:10" ht="12" customHeight="1" thickBot="1" x14ac:dyDescent="0.25">
      <c r="A169" s="112" t="s">
        <v>142</v>
      </c>
      <c r="B169" s="113"/>
      <c r="C169" s="113"/>
      <c r="D169" s="114">
        <f t="shared" si="128"/>
        <v>0</v>
      </c>
      <c r="E169" s="114">
        <v>12</v>
      </c>
      <c r="F169" s="113">
        <v>5</v>
      </c>
      <c r="G169" s="114">
        <f t="shared" si="129"/>
        <v>17</v>
      </c>
      <c r="H169" s="115">
        <f t="shared" si="130"/>
        <v>12</v>
      </c>
      <c r="I169" s="115">
        <f t="shared" si="131"/>
        <v>5</v>
      </c>
      <c r="J169" s="115">
        <f t="shared" si="132"/>
        <v>17</v>
      </c>
    </row>
    <row r="170" spans="1:10" ht="12" customHeight="1" thickBot="1" x14ac:dyDescent="0.25">
      <c r="A170" s="110" t="s">
        <v>104</v>
      </c>
      <c r="B170" s="120"/>
      <c r="C170" s="120"/>
      <c r="D170" s="120">
        <f t="shared" si="128"/>
        <v>0</v>
      </c>
      <c r="E170" s="120">
        <v>7</v>
      </c>
      <c r="F170" s="120">
        <v>4</v>
      </c>
      <c r="G170" s="120">
        <f t="shared" si="129"/>
        <v>11</v>
      </c>
      <c r="H170" s="111">
        <f t="shared" si="130"/>
        <v>7</v>
      </c>
      <c r="I170" s="111">
        <f t="shared" si="131"/>
        <v>4</v>
      </c>
      <c r="J170" s="111">
        <f t="shared" si="132"/>
        <v>11</v>
      </c>
    </row>
    <row r="171" spans="1:10" ht="12" customHeight="1" thickBot="1" x14ac:dyDescent="0.25">
      <c r="A171" s="112" t="s">
        <v>141</v>
      </c>
      <c r="B171" s="113"/>
      <c r="C171" s="113"/>
      <c r="D171" s="114">
        <f t="shared" si="128"/>
        <v>0</v>
      </c>
      <c r="E171" s="114">
        <v>1</v>
      </c>
      <c r="F171" s="113"/>
      <c r="G171" s="114">
        <f t="shared" si="129"/>
        <v>1</v>
      </c>
      <c r="H171" s="115">
        <f t="shared" si="130"/>
        <v>1</v>
      </c>
      <c r="I171" s="115">
        <f t="shared" si="131"/>
        <v>0</v>
      </c>
      <c r="J171" s="115">
        <f t="shared" si="132"/>
        <v>1</v>
      </c>
    </row>
    <row r="172" spans="1:10" ht="12" customHeight="1" thickBot="1" x14ac:dyDescent="0.25">
      <c r="A172" s="110" t="s">
        <v>143</v>
      </c>
      <c r="B172" s="120"/>
      <c r="C172" s="120"/>
      <c r="D172" s="120">
        <f t="shared" si="128"/>
        <v>0</v>
      </c>
      <c r="E172" s="120">
        <v>0</v>
      </c>
      <c r="F172" s="120">
        <v>0</v>
      </c>
      <c r="G172" s="120">
        <f t="shared" si="129"/>
        <v>0</v>
      </c>
      <c r="H172" s="111">
        <f t="shared" si="130"/>
        <v>0</v>
      </c>
      <c r="I172" s="111">
        <f t="shared" si="131"/>
        <v>0</v>
      </c>
      <c r="J172" s="111">
        <f t="shared" si="132"/>
        <v>0</v>
      </c>
    </row>
    <row r="173" spans="1:10" ht="12" customHeight="1" thickBot="1" x14ac:dyDescent="0.25">
      <c r="A173" s="112" t="s">
        <v>324</v>
      </c>
      <c r="B173" s="113"/>
      <c r="C173" s="113"/>
      <c r="D173" s="114">
        <f t="shared" si="128"/>
        <v>0</v>
      </c>
      <c r="E173" s="114">
        <v>33</v>
      </c>
      <c r="F173" s="113">
        <v>62</v>
      </c>
      <c r="G173" s="114">
        <f t="shared" si="129"/>
        <v>95</v>
      </c>
      <c r="H173" s="115">
        <f t="shared" si="130"/>
        <v>33</v>
      </c>
      <c r="I173" s="115">
        <f t="shared" si="131"/>
        <v>62</v>
      </c>
      <c r="J173" s="115">
        <f t="shared" si="132"/>
        <v>95</v>
      </c>
    </row>
    <row r="174" spans="1:10" ht="12" customHeight="1" thickBot="1" x14ac:dyDescent="0.25">
      <c r="A174" s="116" t="s">
        <v>15</v>
      </c>
      <c r="B174" s="117">
        <f t="shared" ref="B174:J174" si="133">SUM(B168:B173)</f>
        <v>0</v>
      </c>
      <c r="C174" s="117">
        <f t="shared" si="133"/>
        <v>0</v>
      </c>
      <c r="D174" s="117">
        <f t="shared" si="133"/>
        <v>0</v>
      </c>
      <c r="E174" s="117">
        <f t="shared" si="133"/>
        <v>65</v>
      </c>
      <c r="F174" s="117">
        <f t="shared" si="133"/>
        <v>73</v>
      </c>
      <c r="G174" s="117">
        <f t="shared" si="133"/>
        <v>138</v>
      </c>
      <c r="H174" s="118">
        <f t="shared" si="133"/>
        <v>65</v>
      </c>
      <c r="I174" s="118">
        <f t="shared" si="133"/>
        <v>73</v>
      </c>
      <c r="J174" s="118">
        <f t="shared" si="133"/>
        <v>138</v>
      </c>
    </row>
    <row r="175" spans="1:10" ht="12" customHeight="1" x14ac:dyDescent="0.2"/>
    <row r="176" spans="1:10" ht="12" customHeight="1" thickBot="1" x14ac:dyDescent="0.3">
      <c r="A176" s="286" t="s">
        <v>491</v>
      </c>
    </row>
    <row r="177" spans="1:10" ht="12" customHeight="1" thickBot="1" x14ac:dyDescent="0.25">
      <c r="A177" s="110" t="s">
        <v>103</v>
      </c>
      <c r="B177" s="120"/>
      <c r="C177" s="120"/>
      <c r="D177" s="120">
        <f t="shared" ref="D177:D182" si="134">SUM(B177:C177)</f>
        <v>0</v>
      </c>
      <c r="E177" s="120">
        <v>3</v>
      </c>
      <c r="F177" s="120"/>
      <c r="G177" s="120">
        <f t="shared" ref="G177:G182" si="135">SUM(E177:F177)</f>
        <v>3</v>
      </c>
      <c r="H177" s="111">
        <f t="shared" ref="H177:H182" si="136">B177+E177</f>
        <v>3</v>
      </c>
      <c r="I177" s="111">
        <f t="shared" ref="I177:I182" si="137">C177+F177</f>
        <v>0</v>
      </c>
      <c r="J177" s="111">
        <f t="shared" ref="J177:J182" si="138">I177+H177</f>
        <v>3</v>
      </c>
    </row>
    <row r="178" spans="1:10" ht="12" customHeight="1" thickBot="1" x14ac:dyDescent="0.25">
      <c r="A178" s="112" t="s">
        <v>142</v>
      </c>
      <c r="B178" s="113"/>
      <c r="C178" s="113"/>
      <c r="D178" s="114">
        <f t="shared" si="134"/>
        <v>0</v>
      </c>
      <c r="E178" s="114"/>
      <c r="F178" s="113">
        <v>1</v>
      </c>
      <c r="G178" s="114">
        <f t="shared" si="135"/>
        <v>1</v>
      </c>
      <c r="H178" s="115">
        <f t="shared" si="136"/>
        <v>0</v>
      </c>
      <c r="I178" s="115">
        <f t="shared" si="137"/>
        <v>1</v>
      </c>
      <c r="J178" s="115">
        <f t="shared" si="138"/>
        <v>1</v>
      </c>
    </row>
    <row r="179" spans="1:10" ht="12" customHeight="1" thickBot="1" x14ac:dyDescent="0.25">
      <c r="A179" s="110" t="s">
        <v>104</v>
      </c>
      <c r="B179" s="120"/>
      <c r="C179" s="120"/>
      <c r="D179" s="120">
        <f t="shared" si="134"/>
        <v>0</v>
      </c>
      <c r="E179" s="120"/>
      <c r="F179" s="120"/>
      <c r="G179" s="120">
        <f t="shared" si="135"/>
        <v>0</v>
      </c>
      <c r="H179" s="111">
        <f t="shared" si="136"/>
        <v>0</v>
      </c>
      <c r="I179" s="111">
        <f t="shared" si="137"/>
        <v>0</v>
      </c>
      <c r="J179" s="111">
        <f t="shared" si="138"/>
        <v>0</v>
      </c>
    </row>
    <row r="180" spans="1:10" ht="12" customHeight="1" thickBot="1" x14ac:dyDescent="0.25">
      <c r="A180" s="112" t="s">
        <v>141</v>
      </c>
      <c r="B180" s="113"/>
      <c r="C180" s="113"/>
      <c r="D180" s="114">
        <f t="shared" si="134"/>
        <v>0</v>
      </c>
      <c r="E180" s="114"/>
      <c r="F180" s="113"/>
      <c r="G180" s="114">
        <f t="shared" si="135"/>
        <v>0</v>
      </c>
      <c r="H180" s="115">
        <f t="shared" si="136"/>
        <v>0</v>
      </c>
      <c r="I180" s="115">
        <f t="shared" si="137"/>
        <v>0</v>
      </c>
      <c r="J180" s="115">
        <f t="shared" si="138"/>
        <v>0</v>
      </c>
    </row>
    <row r="181" spans="1:10" ht="12" customHeight="1" thickBot="1" x14ac:dyDescent="0.25">
      <c r="A181" s="110" t="s">
        <v>143</v>
      </c>
      <c r="B181" s="120"/>
      <c r="C181" s="120"/>
      <c r="D181" s="120">
        <f t="shared" si="134"/>
        <v>0</v>
      </c>
      <c r="E181" s="120"/>
      <c r="F181" s="120"/>
      <c r="G181" s="120">
        <f t="shared" si="135"/>
        <v>0</v>
      </c>
      <c r="H181" s="111">
        <f t="shared" si="136"/>
        <v>0</v>
      </c>
      <c r="I181" s="111">
        <f t="shared" si="137"/>
        <v>0</v>
      </c>
      <c r="J181" s="111">
        <f t="shared" si="138"/>
        <v>0</v>
      </c>
    </row>
    <row r="182" spans="1:10" ht="12" customHeight="1" thickBot="1" x14ac:dyDescent="0.25">
      <c r="A182" s="112" t="s">
        <v>324</v>
      </c>
      <c r="B182" s="113"/>
      <c r="C182" s="113"/>
      <c r="D182" s="114">
        <f t="shared" si="134"/>
        <v>0</v>
      </c>
      <c r="E182" s="114">
        <v>4</v>
      </c>
      <c r="F182" s="113">
        <v>24</v>
      </c>
      <c r="G182" s="114">
        <f t="shared" si="135"/>
        <v>28</v>
      </c>
      <c r="H182" s="115">
        <f t="shared" si="136"/>
        <v>4</v>
      </c>
      <c r="I182" s="115">
        <f t="shared" si="137"/>
        <v>24</v>
      </c>
      <c r="J182" s="115">
        <f t="shared" si="138"/>
        <v>28</v>
      </c>
    </row>
    <row r="183" spans="1:10" ht="12" customHeight="1" thickBot="1" x14ac:dyDescent="0.25">
      <c r="A183" s="116" t="s">
        <v>15</v>
      </c>
      <c r="B183" s="117">
        <f t="shared" ref="B183:J183" si="139">SUM(B177:B182)</f>
        <v>0</v>
      </c>
      <c r="C183" s="117">
        <f t="shared" si="139"/>
        <v>0</v>
      </c>
      <c r="D183" s="117">
        <f t="shared" si="139"/>
        <v>0</v>
      </c>
      <c r="E183" s="117">
        <f t="shared" si="139"/>
        <v>7</v>
      </c>
      <c r="F183" s="117">
        <f t="shared" si="139"/>
        <v>25</v>
      </c>
      <c r="G183" s="117">
        <f t="shared" si="139"/>
        <v>32</v>
      </c>
      <c r="H183" s="118">
        <f t="shared" si="139"/>
        <v>7</v>
      </c>
      <c r="I183" s="118">
        <f t="shared" si="139"/>
        <v>25</v>
      </c>
      <c r="J183" s="118">
        <f t="shared" si="139"/>
        <v>32</v>
      </c>
    </row>
    <row r="184" spans="1:10" ht="12" customHeight="1" x14ac:dyDescent="0.2"/>
    <row r="185" spans="1:10" ht="12" customHeight="1" thickBot="1" x14ac:dyDescent="0.3">
      <c r="A185" s="286" t="s">
        <v>492</v>
      </c>
    </row>
    <row r="186" spans="1:10" ht="12" customHeight="1" thickBot="1" x14ac:dyDescent="0.25">
      <c r="A186" s="110" t="s">
        <v>103</v>
      </c>
      <c r="B186" s="120"/>
      <c r="C186" s="120"/>
      <c r="D186" s="120">
        <f t="shared" ref="D186:D191" si="140">SUM(B186:C186)</f>
        <v>0</v>
      </c>
      <c r="E186" s="120">
        <v>5</v>
      </c>
      <c r="F186" s="120">
        <v>3</v>
      </c>
      <c r="G186" s="120">
        <f t="shared" ref="G186:G191" si="141">SUM(E186:F186)</f>
        <v>8</v>
      </c>
      <c r="H186" s="111">
        <f t="shared" ref="H186:H191" si="142">B186+E186</f>
        <v>5</v>
      </c>
      <c r="I186" s="111">
        <f t="shared" ref="I186:I191" si="143">C186+F186</f>
        <v>3</v>
      </c>
      <c r="J186" s="111">
        <f t="shared" ref="J186:J191" si="144">I186+H186</f>
        <v>8</v>
      </c>
    </row>
    <row r="187" spans="1:10" ht="12" customHeight="1" thickBot="1" x14ac:dyDescent="0.25">
      <c r="A187" s="112" t="s">
        <v>142</v>
      </c>
      <c r="B187" s="113"/>
      <c r="C187" s="113"/>
      <c r="D187" s="114">
        <f t="shared" si="140"/>
        <v>0</v>
      </c>
      <c r="E187" s="114">
        <v>10</v>
      </c>
      <c r="F187" s="113">
        <v>4</v>
      </c>
      <c r="G187" s="114">
        <f t="shared" si="141"/>
        <v>14</v>
      </c>
      <c r="H187" s="115">
        <f t="shared" si="142"/>
        <v>10</v>
      </c>
      <c r="I187" s="115">
        <f t="shared" si="143"/>
        <v>4</v>
      </c>
      <c r="J187" s="115">
        <f t="shared" si="144"/>
        <v>14</v>
      </c>
    </row>
    <row r="188" spans="1:10" ht="12" customHeight="1" thickBot="1" x14ac:dyDescent="0.25">
      <c r="A188" s="110" t="s">
        <v>104</v>
      </c>
      <c r="B188" s="120"/>
      <c r="C188" s="120"/>
      <c r="D188" s="120">
        <f t="shared" si="140"/>
        <v>0</v>
      </c>
      <c r="E188" s="120">
        <v>8</v>
      </c>
      <c r="F188" s="120">
        <v>8</v>
      </c>
      <c r="G188" s="120">
        <f t="shared" si="141"/>
        <v>16</v>
      </c>
      <c r="H188" s="111">
        <f t="shared" si="142"/>
        <v>8</v>
      </c>
      <c r="I188" s="111">
        <f t="shared" si="143"/>
        <v>8</v>
      </c>
      <c r="J188" s="111">
        <f t="shared" si="144"/>
        <v>16</v>
      </c>
    </row>
    <row r="189" spans="1:10" ht="12" customHeight="1" thickBot="1" x14ac:dyDescent="0.25">
      <c r="A189" s="112" t="s">
        <v>141</v>
      </c>
      <c r="B189" s="113"/>
      <c r="C189" s="113"/>
      <c r="D189" s="114">
        <f t="shared" si="140"/>
        <v>0</v>
      </c>
      <c r="E189" s="114">
        <v>5</v>
      </c>
      <c r="F189" s="113">
        <v>4</v>
      </c>
      <c r="G189" s="114">
        <f t="shared" si="141"/>
        <v>9</v>
      </c>
      <c r="H189" s="115">
        <f t="shared" si="142"/>
        <v>5</v>
      </c>
      <c r="I189" s="115">
        <f t="shared" si="143"/>
        <v>4</v>
      </c>
      <c r="J189" s="115">
        <f t="shared" si="144"/>
        <v>9</v>
      </c>
    </row>
    <row r="190" spans="1:10" ht="12" customHeight="1" thickBot="1" x14ac:dyDescent="0.25">
      <c r="A190" s="110" t="s">
        <v>143</v>
      </c>
      <c r="B190" s="120"/>
      <c r="C190" s="120">
        <v>10</v>
      </c>
      <c r="D190" s="120">
        <f t="shared" si="140"/>
        <v>10</v>
      </c>
      <c r="E190" s="120">
        <v>17</v>
      </c>
      <c r="F190" s="120">
        <v>45</v>
      </c>
      <c r="G190" s="120">
        <f t="shared" si="141"/>
        <v>62</v>
      </c>
      <c r="H190" s="111">
        <f t="shared" si="142"/>
        <v>17</v>
      </c>
      <c r="I190" s="111">
        <f t="shared" si="143"/>
        <v>55</v>
      </c>
      <c r="J190" s="111">
        <f t="shared" si="144"/>
        <v>72</v>
      </c>
    </row>
    <row r="191" spans="1:10" ht="12" customHeight="1" thickBot="1" x14ac:dyDescent="0.25">
      <c r="A191" s="112" t="s">
        <v>324</v>
      </c>
      <c r="B191" s="113"/>
      <c r="C191" s="113"/>
      <c r="D191" s="114">
        <f t="shared" si="140"/>
        <v>0</v>
      </c>
      <c r="E191" s="114">
        <v>40</v>
      </c>
      <c r="F191" s="113">
        <v>47</v>
      </c>
      <c r="G191" s="114">
        <f t="shared" si="141"/>
        <v>87</v>
      </c>
      <c r="H191" s="115">
        <f t="shared" si="142"/>
        <v>40</v>
      </c>
      <c r="I191" s="115">
        <f t="shared" si="143"/>
        <v>47</v>
      </c>
      <c r="J191" s="115">
        <f t="shared" si="144"/>
        <v>87</v>
      </c>
    </row>
    <row r="192" spans="1:10" ht="12" customHeight="1" thickBot="1" x14ac:dyDescent="0.25">
      <c r="A192" s="116" t="s">
        <v>15</v>
      </c>
      <c r="B192" s="117">
        <f t="shared" ref="B192:J192" si="145">SUM(B186:B191)</f>
        <v>0</v>
      </c>
      <c r="C192" s="117">
        <f t="shared" si="145"/>
        <v>10</v>
      </c>
      <c r="D192" s="117">
        <f t="shared" si="145"/>
        <v>10</v>
      </c>
      <c r="E192" s="117">
        <f t="shared" si="145"/>
        <v>85</v>
      </c>
      <c r="F192" s="117">
        <f t="shared" si="145"/>
        <v>111</v>
      </c>
      <c r="G192" s="117">
        <f t="shared" si="145"/>
        <v>196</v>
      </c>
      <c r="H192" s="118">
        <f t="shared" si="145"/>
        <v>85</v>
      </c>
      <c r="I192" s="118">
        <f t="shared" si="145"/>
        <v>121</v>
      </c>
      <c r="J192" s="118">
        <f t="shared" si="145"/>
        <v>206</v>
      </c>
    </row>
    <row r="193" spans="1:10" ht="12" customHeight="1" x14ac:dyDescent="0.2"/>
    <row r="194" spans="1:10" ht="12" customHeight="1" x14ac:dyDescent="0.2"/>
    <row r="195" spans="1:10" ht="12" customHeight="1" thickBot="1" x14ac:dyDescent="0.3">
      <c r="A195" s="286" t="s">
        <v>231</v>
      </c>
    </row>
    <row r="196" spans="1:10" ht="12" customHeight="1" thickBot="1" x14ac:dyDescent="0.25">
      <c r="A196" s="110" t="s">
        <v>103</v>
      </c>
      <c r="B196" s="120"/>
      <c r="C196" s="120"/>
      <c r="D196" s="120">
        <f t="shared" ref="D196:D201" si="146">SUM(B196:C196)</f>
        <v>0</v>
      </c>
      <c r="E196" s="120">
        <v>35</v>
      </c>
      <c r="F196" s="120"/>
      <c r="G196" s="120">
        <f t="shared" ref="G196:G201" si="147">SUM(E196:F196)</f>
        <v>35</v>
      </c>
      <c r="H196" s="111">
        <f t="shared" ref="H196:H201" si="148">B196+E196</f>
        <v>35</v>
      </c>
      <c r="I196" s="111">
        <f t="shared" ref="I196:I201" si="149">C196+F196</f>
        <v>0</v>
      </c>
      <c r="J196" s="111">
        <f t="shared" ref="J196:J201" si="150">I196+H196</f>
        <v>35</v>
      </c>
    </row>
    <row r="197" spans="1:10" ht="12" customHeight="1" thickBot="1" x14ac:dyDescent="0.25">
      <c r="A197" s="112" t="s">
        <v>142</v>
      </c>
      <c r="B197" s="113"/>
      <c r="C197" s="113"/>
      <c r="D197" s="114">
        <f t="shared" si="146"/>
        <v>0</v>
      </c>
      <c r="E197" s="114">
        <v>13</v>
      </c>
      <c r="F197" s="113">
        <v>4</v>
      </c>
      <c r="G197" s="114">
        <f t="shared" si="147"/>
        <v>17</v>
      </c>
      <c r="H197" s="115">
        <f t="shared" si="148"/>
        <v>13</v>
      </c>
      <c r="I197" s="115">
        <f t="shared" si="149"/>
        <v>4</v>
      </c>
      <c r="J197" s="115">
        <f t="shared" si="150"/>
        <v>17</v>
      </c>
    </row>
    <row r="198" spans="1:10" ht="12" customHeight="1" thickBot="1" x14ac:dyDescent="0.25">
      <c r="A198" s="110" t="s">
        <v>104</v>
      </c>
      <c r="B198" s="120">
        <v>1</v>
      </c>
      <c r="C198" s="120">
        <v>1</v>
      </c>
      <c r="D198" s="120">
        <f t="shared" si="146"/>
        <v>2</v>
      </c>
      <c r="E198" s="120">
        <v>11</v>
      </c>
      <c r="F198" s="120">
        <v>7</v>
      </c>
      <c r="G198" s="120">
        <f t="shared" si="147"/>
        <v>18</v>
      </c>
      <c r="H198" s="111">
        <f t="shared" si="148"/>
        <v>12</v>
      </c>
      <c r="I198" s="111">
        <f t="shared" si="149"/>
        <v>8</v>
      </c>
      <c r="J198" s="111">
        <f t="shared" si="150"/>
        <v>20</v>
      </c>
    </row>
    <row r="199" spans="1:10" ht="12" customHeight="1" thickBot="1" x14ac:dyDescent="0.25">
      <c r="A199" s="112" t="s">
        <v>141</v>
      </c>
      <c r="B199" s="113"/>
      <c r="C199" s="113"/>
      <c r="D199" s="114">
        <f t="shared" si="146"/>
        <v>0</v>
      </c>
      <c r="E199" s="114">
        <v>1</v>
      </c>
      <c r="F199" s="113">
        <v>1</v>
      </c>
      <c r="G199" s="114">
        <f t="shared" si="147"/>
        <v>2</v>
      </c>
      <c r="H199" s="115">
        <f t="shared" si="148"/>
        <v>1</v>
      </c>
      <c r="I199" s="115">
        <f t="shared" si="149"/>
        <v>1</v>
      </c>
      <c r="J199" s="115">
        <f t="shared" si="150"/>
        <v>2</v>
      </c>
    </row>
    <row r="200" spans="1:10" ht="12" customHeight="1" thickBot="1" x14ac:dyDescent="0.25">
      <c r="A200" s="110" t="s">
        <v>143</v>
      </c>
      <c r="B200" s="120"/>
      <c r="C200" s="120"/>
      <c r="D200" s="120">
        <f t="shared" si="146"/>
        <v>0</v>
      </c>
      <c r="E200" s="120"/>
      <c r="F200" s="120"/>
      <c r="G200" s="120">
        <f t="shared" si="147"/>
        <v>0</v>
      </c>
      <c r="H200" s="111">
        <f t="shared" si="148"/>
        <v>0</v>
      </c>
      <c r="I200" s="111">
        <f t="shared" si="149"/>
        <v>0</v>
      </c>
      <c r="J200" s="111">
        <f t="shared" si="150"/>
        <v>0</v>
      </c>
    </row>
    <row r="201" spans="1:10" ht="12" customHeight="1" thickBot="1" x14ac:dyDescent="0.25">
      <c r="A201" s="112" t="s">
        <v>324</v>
      </c>
      <c r="B201" s="113"/>
      <c r="C201" s="113"/>
      <c r="D201" s="114">
        <f t="shared" si="146"/>
        <v>0</v>
      </c>
      <c r="E201" s="114">
        <v>77</v>
      </c>
      <c r="F201" s="113">
        <v>74</v>
      </c>
      <c r="G201" s="114">
        <f t="shared" si="147"/>
        <v>151</v>
      </c>
      <c r="H201" s="115">
        <f t="shared" si="148"/>
        <v>77</v>
      </c>
      <c r="I201" s="115">
        <f t="shared" si="149"/>
        <v>74</v>
      </c>
      <c r="J201" s="115">
        <f t="shared" si="150"/>
        <v>151</v>
      </c>
    </row>
    <row r="202" spans="1:10" ht="12" customHeight="1" thickBot="1" x14ac:dyDescent="0.25">
      <c r="A202" s="116" t="s">
        <v>15</v>
      </c>
      <c r="B202" s="117">
        <f t="shared" ref="B202:J202" si="151">SUM(B196:B201)</f>
        <v>1</v>
      </c>
      <c r="C202" s="117">
        <f t="shared" si="151"/>
        <v>1</v>
      </c>
      <c r="D202" s="117">
        <f t="shared" si="151"/>
        <v>2</v>
      </c>
      <c r="E202" s="117">
        <f t="shared" si="151"/>
        <v>137</v>
      </c>
      <c r="F202" s="117">
        <f t="shared" si="151"/>
        <v>86</v>
      </c>
      <c r="G202" s="117">
        <f t="shared" si="151"/>
        <v>223</v>
      </c>
      <c r="H202" s="118">
        <f t="shared" si="151"/>
        <v>138</v>
      </c>
      <c r="I202" s="118">
        <f t="shared" si="151"/>
        <v>87</v>
      </c>
      <c r="J202" s="118">
        <f t="shared" si="151"/>
        <v>225</v>
      </c>
    </row>
    <row r="203" spans="1:10" ht="12" customHeight="1" x14ac:dyDescent="0.2"/>
    <row r="204" spans="1:10" ht="12" customHeight="1" x14ac:dyDescent="0.2"/>
    <row r="205" spans="1:10" ht="12" customHeight="1" thickBot="1" x14ac:dyDescent="0.3">
      <c r="A205" s="286" t="s">
        <v>493</v>
      </c>
    </row>
    <row r="206" spans="1:10" ht="12" customHeight="1" thickBot="1" x14ac:dyDescent="0.25">
      <c r="A206" s="110" t="s">
        <v>103</v>
      </c>
      <c r="B206" s="120"/>
      <c r="C206" s="120"/>
      <c r="D206" s="120">
        <f t="shared" ref="D206:D211" si="152">SUM(B206:C206)</f>
        <v>0</v>
      </c>
      <c r="E206" s="120"/>
      <c r="F206" s="120"/>
      <c r="G206" s="120">
        <f t="shared" ref="G206:G211" si="153">SUM(E206:F206)</f>
        <v>0</v>
      </c>
      <c r="H206" s="111">
        <f t="shared" ref="H206:H211" si="154">B206+E206</f>
        <v>0</v>
      </c>
      <c r="I206" s="111">
        <f t="shared" ref="I206:I211" si="155">C206+F206</f>
        <v>0</v>
      </c>
      <c r="J206" s="111">
        <f t="shared" ref="J206:J211" si="156">I206+H206</f>
        <v>0</v>
      </c>
    </row>
    <row r="207" spans="1:10" ht="12" customHeight="1" thickBot="1" x14ac:dyDescent="0.25">
      <c r="A207" s="112" t="s">
        <v>142</v>
      </c>
      <c r="B207" s="113"/>
      <c r="C207" s="113"/>
      <c r="D207" s="114">
        <f t="shared" si="152"/>
        <v>0</v>
      </c>
      <c r="E207" s="114"/>
      <c r="F207" s="113"/>
      <c r="G207" s="114">
        <f t="shared" si="153"/>
        <v>0</v>
      </c>
      <c r="H207" s="115">
        <f t="shared" si="154"/>
        <v>0</v>
      </c>
      <c r="I207" s="115">
        <f t="shared" si="155"/>
        <v>0</v>
      </c>
      <c r="J207" s="115">
        <f t="shared" si="156"/>
        <v>0</v>
      </c>
    </row>
    <row r="208" spans="1:10" ht="12" customHeight="1" thickBot="1" x14ac:dyDescent="0.25">
      <c r="A208" s="110" t="s">
        <v>104</v>
      </c>
      <c r="B208" s="120"/>
      <c r="C208" s="120"/>
      <c r="D208" s="120">
        <f t="shared" si="152"/>
        <v>0</v>
      </c>
      <c r="E208" s="120"/>
      <c r="F208" s="120"/>
      <c r="G208" s="120">
        <f t="shared" si="153"/>
        <v>0</v>
      </c>
      <c r="H208" s="111">
        <f t="shared" si="154"/>
        <v>0</v>
      </c>
      <c r="I208" s="111">
        <f t="shared" si="155"/>
        <v>0</v>
      </c>
      <c r="J208" s="111">
        <f t="shared" si="156"/>
        <v>0</v>
      </c>
    </row>
    <row r="209" spans="1:10" ht="12" customHeight="1" thickBot="1" x14ac:dyDescent="0.25">
      <c r="A209" s="112" t="s">
        <v>141</v>
      </c>
      <c r="B209" s="113"/>
      <c r="C209" s="113"/>
      <c r="D209" s="114">
        <f t="shared" si="152"/>
        <v>0</v>
      </c>
      <c r="E209" s="114"/>
      <c r="F209" s="113"/>
      <c r="G209" s="114">
        <f t="shared" si="153"/>
        <v>0</v>
      </c>
      <c r="H209" s="115">
        <f t="shared" si="154"/>
        <v>0</v>
      </c>
      <c r="I209" s="115">
        <f t="shared" si="155"/>
        <v>0</v>
      </c>
      <c r="J209" s="115">
        <f t="shared" si="156"/>
        <v>0</v>
      </c>
    </row>
    <row r="210" spans="1:10" ht="12" customHeight="1" thickBot="1" x14ac:dyDescent="0.25">
      <c r="A210" s="110" t="s">
        <v>143</v>
      </c>
      <c r="B210" s="120"/>
      <c r="C210" s="120"/>
      <c r="D210" s="120">
        <f t="shared" si="152"/>
        <v>0</v>
      </c>
      <c r="E210" s="120"/>
      <c r="F210" s="120"/>
      <c r="G210" s="120">
        <f t="shared" si="153"/>
        <v>0</v>
      </c>
      <c r="H210" s="111">
        <f t="shared" si="154"/>
        <v>0</v>
      </c>
      <c r="I210" s="111">
        <f t="shared" si="155"/>
        <v>0</v>
      </c>
      <c r="J210" s="111">
        <f t="shared" si="156"/>
        <v>0</v>
      </c>
    </row>
    <row r="211" spans="1:10" ht="12" customHeight="1" thickBot="1" x14ac:dyDescent="0.25">
      <c r="A211" s="112" t="s">
        <v>324</v>
      </c>
      <c r="B211" s="113"/>
      <c r="C211" s="113"/>
      <c r="D211" s="114">
        <f t="shared" si="152"/>
        <v>0</v>
      </c>
      <c r="E211" s="114"/>
      <c r="F211" s="113"/>
      <c r="G211" s="114">
        <f t="shared" si="153"/>
        <v>0</v>
      </c>
      <c r="H211" s="115">
        <f t="shared" si="154"/>
        <v>0</v>
      </c>
      <c r="I211" s="115">
        <f t="shared" si="155"/>
        <v>0</v>
      </c>
      <c r="J211" s="115">
        <f t="shared" si="156"/>
        <v>0</v>
      </c>
    </row>
    <row r="212" spans="1:10" ht="12" customHeight="1" thickBot="1" x14ac:dyDescent="0.25">
      <c r="A212" s="116" t="s">
        <v>15</v>
      </c>
      <c r="B212" s="117">
        <f t="shared" ref="B212:J212" si="157">SUM(B206:B211)</f>
        <v>0</v>
      </c>
      <c r="C212" s="117">
        <f t="shared" si="157"/>
        <v>0</v>
      </c>
      <c r="D212" s="117">
        <f t="shared" si="157"/>
        <v>0</v>
      </c>
      <c r="E212" s="117">
        <f t="shared" si="157"/>
        <v>0</v>
      </c>
      <c r="F212" s="117">
        <f t="shared" si="157"/>
        <v>0</v>
      </c>
      <c r="G212" s="117">
        <f t="shared" si="157"/>
        <v>0</v>
      </c>
      <c r="H212" s="118">
        <f t="shared" si="157"/>
        <v>0</v>
      </c>
      <c r="I212" s="118">
        <f t="shared" si="157"/>
        <v>0</v>
      </c>
      <c r="J212" s="118">
        <f t="shared" si="157"/>
        <v>0</v>
      </c>
    </row>
    <row r="213" spans="1:10" ht="12" customHeight="1" x14ac:dyDescent="0.2"/>
    <row r="214" spans="1:10" ht="12" customHeight="1" thickBot="1" x14ac:dyDescent="0.3">
      <c r="A214" s="286" t="s">
        <v>967</v>
      </c>
    </row>
    <row r="215" spans="1:10" ht="12" customHeight="1" thickBot="1" x14ac:dyDescent="0.25">
      <c r="A215" s="110" t="s">
        <v>103</v>
      </c>
      <c r="B215" s="120"/>
      <c r="C215" s="120"/>
      <c r="D215" s="120">
        <f t="shared" ref="D215:D220" si="158">SUM(B215:C215)</f>
        <v>0</v>
      </c>
      <c r="E215" s="120">
        <v>22</v>
      </c>
      <c r="F215" s="120">
        <v>2</v>
      </c>
      <c r="G215" s="120">
        <f t="shared" ref="G215:G220" si="159">SUM(E215:F215)</f>
        <v>24</v>
      </c>
      <c r="H215" s="111">
        <f t="shared" ref="H215:H220" si="160">B215+E215</f>
        <v>22</v>
      </c>
      <c r="I215" s="111">
        <f t="shared" ref="I215:I220" si="161">C215+F215</f>
        <v>2</v>
      </c>
      <c r="J215" s="111">
        <f t="shared" ref="J215:J220" si="162">I215+H215</f>
        <v>24</v>
      </c>
    </row>
    <row r="216" spans="1:10" ht="12" customHeight="1" thickBot="1" x14ac:dyDescent="0.25">
      <c r="A216" s="112" t="s">
        <v>142</v>
      </c>
      <c r="B216" s="113"/>
      <c r="C216" s="113"/>
      <c r="D216" s="114">
        <f t="shared" si="158"/>
        <v>0</v>
      </c>
      <c r="E216" s="114">
        <v>13</v>
      </c>
      <c r="F216" s="113">
        <v>8</v>
      </c>
      <c r="G216" s="114">
        <f t="shared" si="159"/>
        <v>21</v>
      </c>
      <c r="H216" s="115">
        <f t="shared" si="160"/>
        <v>13</v>
      </c>
      <c r="I216" s="115">
        <f t="shared" si="161"/>
        <v>8</v>
      </c>
      <c r="J216" s="115">
        <f t="shared" si="162"/>
        <v>21</v>
      </c>
    </row>
    <row r="217" spans="1:10" ht="12" customHeight="1" thickBot="1" x14ac:dyDescent="0.25">
      <c r="A217" s="110" t="s">
        <v>104</v>
      </c>
      <c r="B217" s="120"/>
      <c r="C217" s="120"/>
      <c r="D217" s="120">
        <f t="shared" si="158"/>
        <v>0</v>
      </c>
      <c r="E217" s="120">
        <v>16</v>
      </c>
      <c r="F217" s="120">
        <v>13</v>
      </c>
      <c r="G217" s="120">
        <f t="shared" si="159"/>
        <v>29</v>
      </c>
      <c r="H217" s="111">
        <f t="shared" si="160"/>
        <v>16</v>
      </c>
      <c r="I217" s="111">
        <f t="shared" si="161"/>
        <v>13</v>
      </c>
      <c r="J217" s="111">
        <f t="shared" si="162"/>
        <v>29</v>
      </c>
    </row>
    <row r="218" spans="1:10" ht="12" customHeight="1" thickBot="1" x14ac:dyDescent="0.25">
      <c r="A218" s="112" t="s">
        <v>141</v>
      </c>
      <c r="B218" s="113"/>
      <c r="C218" s="113"/>
      <c r="D218" s="114">
        <f t="shared" si="158"/>
        <v>0</v>
      </c>
      <c r="E218" s="114">
        <v>4</v>
      </c>
      <c r="F218" s="113">
        <v>7</v>
      </c>
      <c r="G218" s="114">
        <f t="shared" si="159"/>
        <v>11</v>
      </c>
      <c r="H218" s="115">
        <f t="shared" si="160"/>
        <v>4</v>
      </c>
      <c r="I218" s="115">
        <f t="shared" si="161"/>
        <v>7</v>
      </c>
      <c r="J218" s="115">
        <f t="shared" si="162"/>
        <v>11</v>
      </c>
    </row>
    <row r="219" spans="1:10" ht="12" customHeight="1" thickBot="1" x14ac:dyDescent="0.25">
      <c r="A219" s="110" t="s">
        <v>143</v>
      </c>
      <c r="B219" s="120"/>
      <c r="C219" s="120"/>
      <c r="D219" s="120">
        <f t="shared" si="158"/>
        <v>0</v>
      </c>
      <c r="E219" s="120">
        <v>5</v>
      </c>
      <c r="F219" s="120">
        <v>3</v>
      </c>
      <c r="G219" s="120">
        <f t="shared" si="159"/>
        <v>8</v>
      </c>
      <c r="H219" s="111">
        <f t="shared" si="160"/>
        <v>5</v>
      </c>
      <c r="I219" s="111">
        <f t="shared" si="161"/>
        <v>3</v>
      </c>
      <c r="J219" s="111">
        <f t="shared" si="162"/>
        <v>8</v>
      </c>
    </row>
    <row r="220" spans="1:10" ht="12" customHeight="1" thickBot="1" x14ac:dyDescent="0.25">
      <c r="A220" s="112" t="s">
        <v>324</v>
      </c>
      <c r="B220" s="113">
        <v>1</v>
      </c>
      <c r="C220" s="113">
        <v>3</v>
      </c>
      <c r="D220" s="114">
        <f t="shared" si="158"/>
        <v>4</v>
      </c>
      <c r="E220" s="114">
        <v>66</v>
      </c>
      <c r="F220" s="113">
        <v>141</v>
      </c>
      <c r="G220" s="114">
        <f t="shared" si="159"/>
        <v>207</v>
      </c>
      <c r="H220" s="115">
        <f t="shared" si="160"/>
        <v>67</v>
      </c>
      <c r="I220" s="115">
        <f t="shared" si="161"/>
        <v>144</v>
      </c>
      <c r="J220" s="115">
        <f t="shared" si="162"/>
        <v>211</v>
      </c>
    </row>
    <row r="221" spans="1:10" ht="12" customHeight="1" thickBot="1" x14ac:dyDescent="0.25">
      <c r="A221" s="116" t="s">
        <v>15</v>
      </c>
      <c r="B221" s="117">
        <f t="shared" ref="B221:J221" si="163">SUM(B215:B220)</f>
        <v>1</v>
      </c>
      <c r="C221" s="117">
        <f t="shared" si="163"/>
        <v>3</v>
      </c>
      <c r="D221" s="117">
        <f t="shared" si="163"/>
        <v>4</v>
      </c>
      <c r="E221" s="117">
        <f t="shared" si="163"/>
        <v>126</v>
      </c>
      <c r="F221" s="117">
        <f t="shared" si="163"/>
        <v>174</v>
      </c>
      <c r="G221" s="117">
        <f t="shared" si="163"/>
        <v>300</v>
      </c>
      <c r="H221" s="118">
        <f t="shared" si="163"/>
        <v>127</v>
      </c>
      <c r="I221" s="118">
        <f t="shared" si="163"/>
        <v>177</v>
      </c>
      <c r="J221" s="118">
        <f t="shared" si="163"/>
        <v>304</v>
      </c>
    </row>
    <row r="222" spans="1:10" ht="12" customHeight="1" x14ac:dyDescent="0.2"/>
    <row r="223" spans="1:10" ht="12" customHeight="1" thickBot="1" x14ac:dyDescent="0.3">
      <c r="A223" s="287" t="s">
        <v>494</v>
      </c>
    </row>
    <row r="224" spans="1:10" ht="12" customHeight="1" thickBot="1" x14ac:dyDescent="0.25">
      <c r="A224" s="110" t="s">
        <v>103</v>
      </c>
      <c r="B224" s="120"/>
      <c r="C224" s="120"/>
      <c r="D224" s="120">
        <f t="shared" ref="D224:D229" si="164">SUM(B224:C224)</f>
        <v>0</v>
      </c>
      <c r="E224" s="120">
        <v>2</v>
      </c>
      <c r="F224" s="120"/>
      <c r="G224" s="120">
        <f t="shared" ref="G224:G229" si="165">SUM(E224:F224)</f>
        <v>2</v>
      </c>
      <c r="H224" s="111">
        <f t="shared" ref="H224:H229" si="166">B224+E224</f>
        <v>2</v>
      </c>
      <c r="I224" s="111">
        <f t="shared" ref="I224:I229" si="167">C224+F224</f>
        <v>0</v>
      </c>
      <c r="J224" s="111">
        <f t="shared" ref="J224:J229" si="168">I224+H224</f>
        <v>2</v>
      </c>
    </row>
    <row r="225" spans="1:10" ht="12" customHeight="1" thickBot="1" x14ac:dyDescent="0.25">
      <c r="A225" s="112" t="s">
        <v>142</v>
      </c>
      <c r="B225" s="113"/>
      <c r="C225" s="113"/>
      <c r="D225" s="114">
        <f t="shared" si="164"/>
        <v>0</v>
      </c>
      <c r="E225" s="114">
        <v>13</v>
      </c>
      <c r="F225" s="113">
        <v>7</v>
      </c>
      <c r="G225" s="114">
        <f t="shared" si="165"/>
        <v>20</v>
      </c>
      <c r="H225" s="115">
        <f t="shared" si="166"/>
        <v>13</v>
      </c>
      <c r="I225" s="115">
        <f t="shared" si="167"/>
        <v>7</v>
      </c>
      <c r="J225" s="115">
        <f t="shared" si="168"/>
        <v>20</v>
      </c>
    </row>
    <row r="226" spans="1:10" ht="12" customHeight="1" thickBot="1" x14ac:dyDescent="0.25">
      <c r="A226" s="110" t="s">
        <v>104</v>
      </c>
      <c r="B226" s="120"/>
      <c r="C226" s="120">
        <v>1</v>
      </c>
      <c r="D226" s="120">
        <f t="shared" si="164"/>
        <v>1</v>
      </c>
      <c r="E226" s="120">
        <v>10</v>
      </c>
      <c r="F226" s="120">
        <v>9</v>
      </c>
      <c r="G226" s="120">
        <f t="shared" si="165"/>
        <v>19</v>
      </c>
      <c r="H226" s="111">
        <f t="shared" si="166"/>
        <v>10</v>
      </c>
      <c r="I226" s="111">
        <f t="shared" si="167"/>
        <v>10</v>
      </c>
      <c r="J226" s="111">
        <f t="shared" si="168"/>
        <v>20</v>
      </c>
    </row>
    <row r="227" spans="1:10" ht="12" customHeight="1" thickBot="1" x14ac:dyDescent="0.25">
      <c r="A227" s="112" t="s">
        <v>141</v>
      </c>
      <c r="B227" s="113"/>
      <c r="C227" s="113"/>
      <c r="D227" s="114">
        <f t="shared" si="164"/>
        <v>0</v>
      </c>
      <c r="E227" s="114"/>
      <c r="F227" s="113"/>
      <c r="G227" s="114">
        <f t="shared" si="165"/>
        <v>0</v>
      </c>
      <c r="H227" s="115">
        <f t="shared" si="166"/>
        <v>0</v>
      </c>
      <c r="I227" s="115">
        <f t="shared" si="167"/>
        <v>0</v>
      </c>
      <c r="J227" s="115">
        <f t="shared" si="168"/>
        <v>0</v>
      </c>
    </row>
    <row r="228" spans="1:10" ht="12" customHeight="1" thickBot="1" x14ac:dyDescent="0.25">
      <c r="A228" s="110" t="s">
        <v>143</v>
      </c>
      <c r="B228" s="120"/>
      <c r="C228" s="120">
        <v>1</v>
      </c>
      <c r="D228" s="120">
        <f t="shared" si="164"/>
        <v>1</v>
      </c>
      <c r="E228" s="120"/>
      <c r="F228" s="120">
        <v>8</v>
      </c>
      <c r="G228" s="120">
        <f t="shared" si="165"/>
        <v>8</v>
      </c>
      <c r="H228" s="111">
        <f t="shared" si="166"/>
        <v>0</v>
      </c>
      <c r="I228" s="111">
        <f t="shared" si="167"/>
        <v>9</v>
      </c>
      <c r="J228" s="111">
        <f t="shared" si="168"/>
        <v>9</v>
      </c>
    </row>
    <row r="229" spans="1:10" ht="12" customHeight="1" thickBot="1" x14ac:dyDescent="0.25">
      <c r="A229" s="112" t="s">
        <v>324</v>
      </c>
      <c r="B229" s="113"/>
      <c r="C229" s="113"/>
      <c r="D229" s="114">
        <f t="shared" si="164"/>
        <v>0</v>
      </c>
      <c r="E229" s="114">
        <v>5</v>
      </c>
      <c r="F229" s="113">
        <v>3</v>
      </c>
      <c r="G229" s="114">
        <f t="shared" si="165"/>
        <v>8</v>
      </c>
      <c r="H229" s="115">
        <f t="shared" si="166"/>
        <v>5</v>
      </c>
      <c r="I229" s="115">
        <f t="shared" si="167"/>
        <v>3</v>
      </c>
      <c r="J229" s="115">
        <f t="shared" si="168"/>
        <v>8</v>
      </c>
    </row>
    <row r="230" spans="1:10" ht="12" customHeight="1" thickBot="1" x14ac:dyDescent="0.25">
      <c r="A230" s="116" t="s">
        <v>15</v>
      </c>
      <c r="B230" s="117">
        <f t="shared" ref="B230:J230" si="169">SUM(B224:B229)</f>
        <v>0</v>
      </c>
      <c r="C230" s="117">
        <f t="shared" si="169"/>
        <v>2</v>
      </c>
      <c r="D230" s="117">
        <f t="shared" si="169"/>
        <v>2</v>
      </c>
      <c r="E230" s="117">
        <f t="shared" si="169"/>
        <v>30</v>
      </c>
      <c r="F230" s="117">
        <f t="shared" si="169"/>
        <v>27</v>
      </c>
      <c r="G230" s="117">
        <f t="shared" si="169"/>
        <v>57</v>
      </c>
      <c r="H230" s="118">
        <f t="shared" si="169"/>
        <v>30</v>
      </c>
      <c r="I230" s="118">
        <f t="shared" si="169"/>
        <v>29</v>
      </c>
      <c r="J230" s="118">
        <f t="shared" si="169"/>
        <v>59</v>
      </c>
    </row>
    <row r="231" spans="1:10" ht="12" customHeight="1" x14ac:dyDescent="0.2"/>
    <row r="232" spans="1:10" ht="12" customHeight="1" thickBot="1" x14ac:dyDescent="0.3">
      <c r="A232" s="287" t="s">
        <v>15</v>
      </c>
    </row>
    <row r="233" spans="1:10" ht="12" customHeight="1" thickBot="1" x14ac:dyDescent="0.25">
      <c r="A233" s="110" t="s">
        <v>103</v>
      </c>
      <c r="B233" s="120">
        <f>SUM(B150+B168+B177+B186+B196+B206+B215+B224)</f>
        <v>0</v>
      </c>
      <c r="C233" s="120">
        <f>SUM(C150+C168+C177+C186+C196+C206+C215+C224)</f>
        <v>0</v>
      </c>
      <c r="D233" s="120">
        <f t="shared" ref="D233:D239" si="170">SUM(B233:C233)</f>
        <v>0</v>
      </c>
      <c r="E233" s="120">
        <f>SUM(E150+E168+E177+E186+E196+E206+E215+E224)</f>
        <v>90</v>
      </c>
      <c r="F233" s="120">
        <f t="shared" ref="F233" si="171">SUM(F150+F168+F177+F186+F196+F206+F215+F224)</f>
        <v>9</v>
      </c>
      <c r="G233" s="120">
        <f t="shared" ref="G233:G239" si="172">SUM(E233:F233)</f>
        <v>99</v>
      </c>
      <c r="H233" s="120">
        <f t="shared" ref="H233:I233" si="173">SUM(H150+H168+H177+H186+H196+H206+H215+H224)</f>
        <v>90</v>
      </c>
      <c r="I233" s="120">
        <f t="shared" si="173"/>
        <v>9</v>
      </c>
      <c r="J233" s="120">
        <f t="shared" ref="J233:J239" si="174">SUM(H233:I233)</f>
        <v>99</v>
      </c>
    </row>
    <row r="234" spans="1:10" ht="12" customHeight="1" thickBot="1" x14ac:dyDescent="0.25">
      <c r="A234" s="112" t="s">
        <v>142</v>
      </c>
      <c r="B234" s="120">
        <f t="shared" ref="B234:C234" si="175">SUM(B151+B169+B178+B187+B197+B207+B216+B225)</f>
        <v>0</v>
      </c>
      <c r="C234" s="120">
        <f t="shared" si="175"/>
        <v>0</v>
      </c>
      <c r="D234" s="120">
        <f t="shared" si="170"/>
        <v>0</v>
      </c>
      <c r="E234" s="120">
        <f t="shared" ref="E234:F234" si="176">SUM(E151+E169+E178+E187+E197+E207+E216+E225)</f>
        <v>76</v>
      </c>
      <c r="F234" s="120">
        <f t="shared" si="176"/>
        <v>32</v>
      </c>
      <c r="G234" s="120">
        <f t="shared" si="172"/>
        <v>108</v>
      </c>
      <c r="H234" s="120">
        <f t="shared" ref="H234:I234" si="177">SUM(H151+H169+H178+H187+H197+H207+H216+H225)</f>
        <v>76</v>
      </c>
      <c r="I234" s="120">
        <f t="shared" si="177"/>
        <v>32</v>
      </c>
      <c r="J234" s="120">
        <f t="shared" si="174"/>
        <v>108</v>
      </c>
    </row>
    <row r="235" spans="1:10" ht="12" customHeight="1" thickBot="1" x14ac:dyDescent="0.25">
      <c r="A235" s="110" t="s">
        <v>104</v>
      </c>
      <c r="B235" s="120">
        <f t="shared" ref="B235:C235" si="178">SUM(B152+B170+B179+B188+B198+B208+B217+B226)</f>
        <v>1</v>
      </c>
      <c r="C235" s="120">
        <f t="shared" si="178"/>
        <v>2</v>
      </c>
      <c r="D235" s="120">
        <f t="shared" si="170"/>
        <v>3</v>
      </c>
      <c r="E235" s="120">
        <f t="shared" ref="E235:F235" si="179">SUM(E152+E170+E179+E188+E198+E208+E217+E226)</f>
        <v>65</v>
      </c>
      <c r="F235" s="120">
        <f t="shared" si="179"/>
        <v>50</v>
      </c>
      <c r="G235" s="120">
        <f t="shared" si="172"/>
        <v>115</v>
      </c>
      <c r="H235" s="120">
        <f t="shared" ref="H235:I235" si="180">SUM(H152+H170+H179+H188+H198+H208+H217+H226)</f>
        <v>66</v>
      </c>
      <c r="I235" s="120">
        <f t="shared" si="180"/>
        <v>52</v>
      </c>
      <c r="J235" s="120">
        <f t="shared" si="174"/>
        <v>118</v>
      </c>
    </row>
    <row r="236" spans="1:10" ht="12" customHeight="1" thickBot="1" x14ac:dyDescent="0.25">
      <c r="A236" s="112" t="s">
        <v>141</v>
      </c>
      <c r="B236" s="120">
        <f t="shared" ref="B236:C236" si="181">SUM(B153+B171+B180+B189+B199+B209+B218+B227)</f>
        <v>0</v>
      </c>
      <c r="C236" s="120">
        <f t="shared" si="181"/>
        <v>0</v>
      </c>
      <c r="D236" s="120">
        <f t="shared" si="170"/>
        <v>0</v>
      </c>
      <c r="E236" s="120">
        <f t="shared" ref="E236:F236" si="182">SUM(E153+E171+E180+E189+E199+E209+E218+E227)</f>
        <v>12</v>
      </c>
      <c r="F236" s="120">
        <f t="shared" si="182"/>
        <v>13</v>
      </c>
      <c r="G236" s="120">
        <f t="shared" si="172"/>
        <v>25</v>
      </c>
      <c r="H236" s="120">
        <f t="shared" ref="H236:I236" si="183">SUM(H153+H171+H180+H189+H199+H209+H218+H227)</f>
        <v>12</v>
      </c>
      <c r="I236" s="120">
        <f t="shared" si="183"/>
        <v>13</v>
      </c>
      <c r="J236" s="120">
        <f t="shared" si="174"/>
        <v>25</v>
      </c>
    </row>
    <row r="237" spans="1:10" ht="12" customHeight="1" thickBot="1" x14ac:dyDescent="0.25">
      <c r="A237" s="110" t="s">
        <v>143</v>
      </c>
      <c r="B237" s="120">
        <f t="shared" ref="B237:C237" si="184">SUM(B154+B172+B181+B190+B200+B210+B219+B228)</f>
        <v>0</v>
      </c>
      <c r="C237" s="120">
        <f t="shared" si="184"/>
        <v>11</v>
      </c>
      <c r="D237" s="120">
        <f t="shared" si="170"/>
        <v>11</v>
      </c>
      <c r="E237" s="120">
        <f t="shared" ref="E237:F237" si="185">SUM(E154+E172+E181+E190+E200+E210+E219+E228)</f>
        <v>25</v>
      </c>
      <c r="F237" s="120">
        <f t="shared" si="185"/>
        <v>64</v>
      </c>
      <c r="G237" s="120">
        <f t="shared" si="172"/>
        <v>89</v>
      </c>
      <c r="H237" s="120">
        <f t="shared" ref="H237:I237" si="186">SUM(H154+H172+H181+H190+H200+H210+H219+H228)</f>
        <v>25</v>
      </c>
      <c r="I237" s="120">
        <f t="shared" si="186"/>
        <v>75</v>
      </c>
      <c r="J237" s="120">
        <f t="shared" si="174"/>
        <v>100</v>
      </c>
    </row>
    <row r="238" spans="1:10" ht="12" customHeight="1" thickBot="1" x14ac:dyDescent="0.25">
      <c r="A238" s="112" t="s">
        <v>324</v>
      </c>
      <c r="B238" s="120">
        <f t="shared" ref="B238:C238" si="187">SUM(B155+B173+B182+B191+B201+B211+B220+B229)</f>
        <v>1</v>
      </c>
      <c r="C238" s="120">
        <f t="shared" si="187"/>
        <v>3</v>
      </c>
      <c r="D238" s="120">
        <f t="shared" si="170"/>
        <v>4</v>
      </c>
      <c r="E238" s="120">
        <f t="shared" ref="E238:F238" si="188">SUM(E155+E173+E182+E191+E201+E211+E220+E229)</f>
        <v>225</v>
      </c>
      <c r="F238" s="120">
        <f t="shared" si="188"/>
        <v>351</v>
      </c>
      <c r="G238" s="120">
        <f t="shared" si="172"/>
        <v>576</v>
      </c>
      <c r="H238" s="120">
        <f t="shared" ref="H238:I238" si="189">SUM(H155+H173+H182+H191+H201+H211+H220+H229)</f>
        <v>226</v>
      </c>
      <c r="I238" s="120">
        <f t="shared" si="189"/>
        <v>354</v>
      </c>
      <c r="J238" s="120">
        <f t="shared" si="174"/>
        <v>580</v>
      </c>
    </row>
    <row r="239" spans="1:10" ht="12" customHeight="1" thickBot="1" x14ac:dyDescent="0.25">
      <c r="A239" s="116" t="s">
        <v>15</v>
      </c>
      <c r="B239" s="117">
        <f>SUM(B233:B238)</f>
        <v>2</v>
      </c>
      <c r="C239" s="117">
        <f>SUM(C233:C238)</f>
        <v>16</v>
      </c>
      <c r="D239" s="120">
        <f t="shared" si="170"/>
        <v>18</v>
      </c>
      <c r="E239" s="117">
        <f>SUM(E233:E238)</f>
        <v>493</v>
      </c>
      <c r="F239" s="117">
        <f>SUM(F233:F238)</f>
        <v>519</v>
      </c>
      <c r="G239" s="120">
        <f t="shared" si="172"/>
        <v>1012</v>
      </c>
      <c r="H239" s="117">
        <f>SUM(H233:H238)</f>
        <v>495</v>
      </c>
      <c r="I239" s="117">
        <f>SUM(I233:I238)</f>
        <v>535</v>
      </c>
      <c r="J239" s="120">
        <f t="shared" si="174"/>
        <v>1030</v>
      </c>
    </row>
    <row r="240" spans="1:1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5.95" customHeight="1" x14ac:dyDescent="0.2"/>
    <row r="285" ht="15.95" customHeight="1" x14ac:dyDescent="0.2"/>
    <row r="286" ht="15.95" customHeight="1" x14ac:dyDescent="0.2"/>
    <row r="287" ht="15.95" customHeight="1" x14ac:dyDescent="0.2"/>
    <row r="288" ht="15.95" customHeight="1" x14ac:dyDescent="0.2"/>
    <row r="289" ht="15.95" customHeight="1" x14ac:dyDescent="0.2"/>
    <row r="290" ht="15.95" customHeight="1" x14ac:dyDescent="0.2"/>
  </sheetData>
  <mergeCells count="12">
    <mergeCell ref="A1:K1"/>
    <mergeCell ref="A2:K2"/>
    <mergeCell ref="A3:K3"/>
    <mergeCell ref="A4:K4"/>
    <mergeCell ref="B7:D7"/>
    <mergeCell ref="E7:G7"/>
    <mergeCell ref="B6:D6"/>
    <mergeCell ref="E6:G6"/>
    <mergeCell ref="H6:J6"/>
    <mergeCell ref="A6:A9"/>
    <mergeCell ref="K6:K9"/>
    <mergeCell ref="H7:J7"/>
  </mergeCells>
  <printOptions horizontalCentered="1" verticalCentered="1"/>
  <pageMargins left="0" right="0" top="0" bottom="0" header="0" footer="0"/>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17"/>
  <sheetViews>
    <sheetView showGridLines="0" rightToLeft="1" view="pageBreakPreview" zoomScaleNormal="100" zoomScaleSheetLayoutView="100" workbookViewId="0">
      <selection activeCell="B20" sqref="B20"/>
    </sheetView>
  </sheetViews>
  <sheetFormatPr defaultColWidth="9.140625" defaultRowHeight="12.75" x14ac:dyDescent="0.2"/>
  <cols>
    <col min="1" max="1" width="44" style="65" customWidth="1"/>
    <col min="2" max="2" width="2.5703125" style="46" customWidth="1"/>
    <col min="3" max="3" width="43.5703125" style="247" customWidth="1"/>
    <col min="4" max="16384" width="9.140625" style="46"/>
  </cols>
  <sheetData>
    <row r="1" spans="1:3" ht="39" customHeight="1" x14ac:dyDescent="0.2"/>
    <row r="2" spans="1:3" ht="39" customHeight="1" x14ac:dyDescent="0.2"/>
    <row r="3" spans="1:3" s="255" customFormat="1" ht="39" x14ac:dyDescent="0.2">
      <c r="A3" s="257" t="s">
        <v>0</v>
      </c>
      <c r="B3" s="65"/>
      <c r="C3" s="256" t="s">
        <v>1</v>
      </c>
    </row>
    <row r="4" spans="1:3" ht="12.75" customHeight="1" x14ac:dyDescent="0.2">
      <c r="C4" s="254"/>
    </row>
    <row r="5" spans="1:3" s="251" customFormat="1" ht="74.25" customHeight="1" x14ac:dyDescent="0.2">
      <c r="A5" s="776" t="s">
        <v>1309</v>
      </c>
      <c r="B5" s="253"/>
      <c r="C5" s="249" t="s">
        <v>499</v>
      </c>
    </row>
    <row r="6" spans="1:3" s="251" customFormat="1" ht="10.5" customHeight="1" x14ac:dyDescent="0.2">
      <c r="A6" s="776"/>
      <c r="B6" s="253"/>
      <c r="C6" s="249"/>
    </row>
    <row r="7" spans="1:3" s="251" customFormat="1" ht="79.5" customHeight="1" x14ac:dyDescent="0.2">
      <c r="A7" s="776" t="s">
        <v>1092</v>
      </c>
      <c r="B7" s="253"/>
      <c r="C7" s="249" t="s">
        <v>501</v>
      </c>
    </row>
    <row r="8" spans="1:3" s="251" customFormat="1" ht="6" customHeight="1" x14ac:dyDescent="0.2">
      <c r="A8" s="250"/>
      <c r="B8" s="253"/>
      <c r="C8" s="249"/>
    </row>
    <row r="9" spans="1:3" s="251" customFormat="1" ht="102" customHeight="1" x14ac:dyDescent="0.2">
      <c r="A9" s="776" t="s">
        <v>971</v>
      </c>
      <c r="B9" s="253"/>
      <c r="C9" s="249" t="s">
        <v>519</v>
      </c>
    </row>
    <row r="10" spans="1:3" s="251" customFormat="1" ht="9" customHeight="1" x14ac:dyDescent="0.2">
      <c r="A10" s="776"/>
      <c r="B10" s="253"/>
      <c r="C10" s="777"/>
    </row>
    <row r="11" spans="1:3" s="251" customFormat="1" ht="67.5" customHeight="1" x14ac:dyDescent="0.2">
      <c r="A11" s="250" t="s">
        <v>972</v>
      </c>
      <c r="B11" s="253"/>
      <c r="C11" s="777" t="s">
        <v>518</v>
      </c>
    </row>
    <row r="12" spans="1:3" s="251" customFormat="1" ht="3" customHeight="1" x14ac:dyDescent="0.2">
      <c r="A12" s="250"/>
      <c r="B12" s="253"/>
      <c r="C12" s="249"/>
    </row>
    <row r="13" spans="1:3" s="251" customFormat="1" ht="22.5" x14ac:dyDescent="0.2">
      <c r="A13" s="250" t="s">
        <v>2</v>
      </c>
      <c r="B13" s="253"/>
      <c r="C13" s="252" t="s">
        <v>296</v>
      </c>
    </row>
    <row r="14" spans="1:3" ht="20.25" customHeight="1" x14ac:dyDescent="0.2">
      <c r="A14" s="264" t="s">
        <v>1407</v>
      </c>
      <c r="B14" s="928" t="s">
        <v>970</v>
      </c>
      <c r="C14" s="928"/>
    </row>
    <row r="15" spans="1:3" ht="33.75" customHeight="1" x14ac:dyDescent="0.2">
      <c r="A15" s="264" t="s">
        <v>973</v>
      </c>
      <c r="B15" s="50"/>
      <c r="C15" s="724" t="s">
        <v>1067</v>
      </c>
    </row>
    <row r="16" spans="1:3" ht="20.25" customHeight="1" x14ac:dyDescent="0.2">
      <c r="A16" s="264" t="s">
        <v>1099</v>
      </c>
      <c r="B16" s="50"/>
      <c r="C16" s="263" t="s">
        <v>730</v>
      </c>
    </row>
    <row r="17" spans="3:3" ht="14.25" x14ac:dyDescent="0.2">
      <c r="C17" s="248"/>
    </row>
  </sheetData>
  <mergeCells count="1">
    <mergeCell ref="B14:C14"/>
  </mergeCells>
  <printOptions horizontalCentered="1"/>
  <pageMargins left="0.78740157480314965" right="0.78740157480314965" top="1.1811023622047245" bottom="0.78740157480314965" header="0.51181102362204722" footer="0.51181102362204722"/>
  <pageSetup paperSize="9" scale="96"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Y19"/>
  <sheetViews>
    <sheetView showGridLines="0" rightToLeft="1" view="pageBreakPreview" zoomScaleNormal="100" zoomScaleSheetLayoutView="100" workbookViewId="0">
      <selection activeCell="R8" sqref="R8"/>
    </sheetView>
  </sheetViews>
  <sheetFormatPr defaultColWidth="9.140625" defaultRowHeight="12.75" x14ac:dyDescent="0.2"/>
  <cols>
    <col min="1" max="1" width="30" style="203" customWidth="1"/>
    <col min="2" max="7" width="9.28515625" style="203" customWidth="1"/>
    <col min="8" max="8" width="6.7109375" style="203" hidden="1" customWidth="1"/>
    <col min="9" max="9" width="7.42578125" style="203" hidden="1" customWidth="1"/>
    <col min="10" max="10" width="6.7109375" style="203" hidden="1" customWidth="1"/>
    <col min="11" max="11" width="7.42578125" style="203" hidden="1" customWidth="1"/>
    <col min="12" max="15" width="9.28515625" style="203" customWidth="1"/>
    <col min="16" max="16" width="29.42578125" style="203" customWidth="1"/>
    <col min="17" max="16384" width="9.140625" style="203"/>
  </cols>
  <sheetData>
    <row r="1" spans="1:25" s="88" customFormat="1" ht="21.95" customHeight="1" x14ac:dyDescent="0.2">
      <c r="A1" s="1373" t="s">
        <v>1295</v>
      </c>
      <c r="B1" s="1373"/>
      <c r="C1" s="1373"/>
      <c r="D1" s="1373"/>
      <c r="E1" s="1373"/>
      <c r="F1" s="1373"/>
      <c r="G1" s="1373"/>
      <c r="H1" s="1373"/>
      <c r="I1" s="1373"/>
      <c r="J1" s="1373"/>
      <c r="K1" s="1373"/>
      <c r="L1" s="1373"/>
      <c r="M1" s="1373"/>
      <c r="N1" s="1373"/>
      <c r="O1" s="1373"/>
      <c r="P1" s="1373"/>
      <c r="Q1" s="85"/>
      <c r="R1" s="85"/>
      <c r="S1" s="85"/>
      <c r="T1" s="85"/>
      <c r="U1" s="85"/>
      <c r="V1" s="85"/>
      <c r="W1" s="85"/>
      <c r="X1" s="86"/>
      <c r="Y1" s="87"/>
    </row>
    <row r="2" spans="1:25" s="90" customFormat="1" ht="18" customHeight="1" x14ac:dyDescent="0.2">
      <c r="A2" s="1373" t="s">
        <v>1313</v>
      </c>
      <c r="B2" s="1373"/>
      <c r="C2" s="1373"/>
      <c r="D2" s="1373"/>
      <c r="E2" s="1373"/>
      <c r="F2" s="1373"/>
      <c r="G2" s="1373"/>
      <c r="H2" s="1373"/>
      <c r="I2" s="1373"/>
      <c r="J2" s="1373"/>
      <c r="K2" s="1373"/>
      <c r="L2" s="1373"/>
      <c r="M2" s="1373"/>
      <c r="N2" s="1373"/>
      <c r="O2" s="1373"/>
      <c r="P2" s="1373"/>
      <c r="Q2" s="85"/>
      <c r="R2" s="89"/>
      <c r="S2" s="89"/>
      <c r="T2" s="89"/>
      <c r="U2" s="89"/>
      <c r="V2" s="89"/>
      <c r="W2" s="89"/>
      <c r="X2" s="89"/>
      <c r="Y2" s="89"/>
    </row>
    <row r="3" spans="1:25" s="90" customFormat="1" ht="33.75" customHeight="1" x14ac:dyDescent="0.2">
      <c r="A3" s="1374" t="s">
        <v>1296</v>
      </c>
      <c r="B3" s="1375"/>
      <c r="C3" s="1375"/>
      <c r="D3" s="1375"/>
      <c r="E3" s="1375"/>
      <c r="F3" s="1375"/>
      <c r="G3" s="1375"/>
      <c r="H3" s="1375"/>
      <c r="I3" s="1375"/>
      <c r="J3" s="1375"/>
      <c r="K3" s="1375"/>
      <c r="L3" s="1375"/>
      <c r="M3" s="1375"/>
      <c r="N3" s="1375"/>
      <c r="O3" s="1375"/>
      <c r="P3" s="1375"/>
      <c r="Q3" s="91"/>
      <c r="R3" s="91"/>
      <c r="S3" s="91"/>
      <c r="T3" s="91"/>
      <c r="U3" s="91"/>
      <c r="V3" s="91"/>
      <c r="W3" s="91"/>
      <c r="X3" s="91"/>
      <c r="Y3" s="91"/>
    </row>
    <row r="4" spans="1:25" s="69" customFormat="1" ht="15.75" x14ac:dyDescent="0.2">
      <c r="A4" s="1376" t="s">
        <v>1310</v>
      </c>
      <c r="B4" s="1376"/>
      <c r="C4" s="1376"/>
      <c r="D4" s="1376"/>
      <c r="E4" s="1376"/>
      <c r="F4" s="1376"/>
      <c r="G4" s="1376"/>
      <c r="H4" s="1376"/>
      <c r="I4" s="1376"/>
      <c r="J4" s="1376"/>
      <c r="K4" s="1376"/>
      <c r="L4" s="1376"/>
      <c r="M4" s="1376"/>
      <c r="N4" s="1376"/>
      <c r="O4" s="1376"/>
      <c r="P4" s="1376"/>
      <c r="Q4" s="92"/>
      <c r="R4" s="92"/>
      <c r="S4" s="92"/>
      <c r="T4" s="92"/>
      <c r="U4" s="92"/>
      <c r="V4" s="92"/>
      <c r="W4" s="92"/>
      <c r="X4" s="92"/>
      <c r="Y4" s="92"/>
    </row>
    <row r="5" spans="1:25" s="69" customFormat="1" ht="20.100000000000001" customHeight="1" x14ac:dyDescent="0.2">
      <c r="A5" s="93" t="s">
        <v>565</v>
      </c>
      <c r="B5" s="93"/>
      <c r="C5" s="93"/>
      <c r="D5" s="93"/>
      <c r="E5" s="93"/>
      <c r="F5" s="93"/>
      <c r="G5" s="93"/>
      <c r="H5" s="93"/>
      <c r="I5" s="93"/>
      <c r="J5" s="93"/>
      <c r="K5" s="93"/>
      <c r="L5" s="93"/>
      <c r="M5" s="93"/>
      <c r="N5" s="93"/>
      <c r="O5" s="93"/>
      <c r="P5" s="94" t="s">
        <v>564</v>
      </c>
    </row>
    <row r="6" spans="1:25" s="201" customFormat="1" ht="18" customHeight="1" thickBot="1" x14ac:dyDescent="0.25">
      <c r="A6" s="1377" t="s">
        <v>1096</v>
      </c>
      <c r="B6" s="1332" t="s">
        <v>270</v>
      </c>
      <c r="C6" s="1332"/>
      <c r="D6" s="1332" t="s">
        <v>241</v>
      </c>
      <c r="E6" s="1332"/>
      <c r="F6" s="1332" t="s">
        <v>240</v>
      </c>
      <c r="G6" s="1332"/>
      <c r="H6" s="1332" t="s">
        <v>239</v>
      </c>
      <c r="I6" s="1332"/>
      <c r="J6" s="1332" t="s">
        <v>238</v>
      </c>
      <c r="K6" s="1332"/>
      <c r="L6" s="1332" t="s">
        <v>463</v>
      </c>
      <c r="M6" s="1332"/>
      <c r="N6" s="1332" t="s">
        <v>7</v>
      </c>
      <c r="O6" s="1332"/>
      <c r="P6" s="1381" t="s">
        <v>1090</v>
      </c>
      <c r="Q6" s="200"/>
    </row>
    <row r="7" spans="1:25" s="201" customFormat="1" ht="15.75" customHeight="1" thickTop="1" thickBot="1" x14ac:dyDescent="0.25">
      <c r="A7" s="1378"/>
      <c r="B7" s="1129" t="s">
        <v>242</v>
      </c>
      <c r="C7" s="1129"/>
      <c r="D7" s="1129" t="s">
        <v>925</v>
      </c>
      <c r="E7" s="1129"/>
      <c r="F7" s="1129" t="s">
        <v>926</v>
      </c>
      <c r="G7" s="1129"/>
      <c r="H7" s="1129" t="s">
        <v>927</v>
      </c>
      <c r="I7" s="1129"/>
      <c r="J7" s="1129" t="s">
        <v>237</v>
      </c>
      <c r="K7" s="1129"/>
      <c r="L7" s="1129" t="s">
        <v>250</v>
      </c>
      <c r="M7" s="1129"/>
      <c r="N7" s="1129" t="s">
        <v>8</v>
      </c>
      <c r="O7" s="1129"/>
      <c r="P7" s="1382"/>
      <c r="Q7" s="200"/>
    </row>
    <row r="8" spans="1:25" s="201" customFormat="1" ht="14.25" customHeight="1" thickTop="1" thickBot="1" x14ac:dyDescent="0.25">
      <c r="A8" s="1379"/>
      <c r="B8" s="494" t="s">
        <v>9</v>
      </c>
      <c r="C8" s="494" t="s">
        <v>515</v>
      </c>
      <c r="D8" s="494" t="s">
        <v>9</v>
      </c>
      <c r="E8" s="494" t="s">
        <v>515</v>
      </c>
      <c r="F8" s="494" t="s">
        <v>9</v>
      </c>
      <c r="G8" s="494" t="s">
        <v>515</v>
      </c>
      <c r="H8" s="494" t="s">
        <v>9</v>
      </c>
      <c r="I8" s="494" t="s">
        <v>515</v>
      </c>
      <c r="J8" s="494" t="s">
        <v>9</v>
      </c>
      <c r="K8" s="494" t="s">
        <v>515</v>
      </c>
      <c r="L8" s="494" t="s">
        <v>9</v>
      </c>
      <c r="M8" s="494" t="s">
        <v>515</v>
      </c>
      <c r="N8" s="494" t="s">
        <v>9</v>
      </c>
      <c r="O8" s="494" t="s">
        <v>515</v>
      </c>
      <c r="P8" s="1383"/>
      <c r="Q8" s="200"/>
    </row>
    <row r="9" spans="1:25" s="201" customFormat="1" ht="13.5" customHeight="1" thickTop="1" x14ac:dyDescent="0.2">
      <c r="A9" s="1380"/>
      <c r="B9" s="495" t="s">
        <v>516</v>
      </c>
      <c r="C9" s="495" t="s">
        <v>517</v>
      </c>
      <c r="D9" s="495" t="s">
        <v>516</v>
      </c>
      <c r="E9" s="495" t="s">
        <v>517</v>
      </c>
      <c r="F9" s="495" t="s">
        <v>516</v>
      </c>
      <c r="G9" s="495" t="s">
        <v>517</v>
      </c>
      <c r="H9" s="495" t="s">
        <v>516</v>
      </c>
      <c r="I9" s="495" t="s">
        <v>517</v>
      </c>
      <c r="J9" s="495" t="s">
        <v>516</v>
      </c>
      <c r="K9" s="495" t="s">
        <v>517</v>
      </c>
      <c r="L9" s="495" t="s">
        <v>516</v>
      </c>
      <c r="M9" s="495" t="s">
        <v>517</v>
      </c>
      <c r="N9" s="495" t="s">
        <v>516</v>
      </c>
      <c r="O9" s="495" t="s">
        <v>517</v>
      </c>
      <c r="P9" s="1384"/>
      <c r="Q9" s="200"/>
    </row>
    <row r="10" spans="1:25" s="69" customFormat="1" ht="40.5" customHeight="1" thickBot="1" x14ac:dyDescent="0.25">
      <c r="A10" s="585" t="s">
        <v>1054</v>
      </c>
      <c r="B10" s="496">
        <v>20</v>
      </c>
      <c r="C10" s="496">
        <v>24</v>
      </c>
      <c r="D10" s="496">
        <v>12</v>
      </c>
      <c r="E10" s="496">
        <v>31</v>
      </c>
      <c r="F10" s="496">
        <v>364</v>
      </c>
      <c r="G10" s="496">
        <v>176</v>
      </c>
      <c r="H10" s="496">
        <v>0</v>
      </c>
      <c r="I10" s="496">
        <v>0</v>
      </c>
      <c r="J10" s="496">
        <v>0</v>
      </c>
      <c r="K10" s="496">
        <v>0</v>
      </c>
      <c r="L10" s="496">
        <v>11</v>
      </c>
      <c r="M10" s="496">
        <v>1</v>
      </c>
      <c r="N10" s="497">
        <f>SUM(B10+D10+F10+H10+J10+L10)</f>
        <v>407</v>
      </c>
      <c r="O10" s="497">
        <f>SUM(C10+E10+G10+I10+K10+M10)</f>
        <v>232</v>
      </c>
      <c r="P10" s="498" t="s">
        <v>1056</v>
      </c>
      <c r="Q10" s="202"/>
    </row>
    <row r="11" spans="1:25" s="69" customFormat="1" ht="43.5" customHeight="1" x14ac:dyDescent="0.2">
      <c r="A11" s="500" t="s">
        <v>1055</v>
      </c>
      <c r="B11" s="501">
        <v>12</v>
      </c>
      <c r="C11" s="501">
        <v>19</v>
      </c>
      <c r="D11" s="501">
        <v>20</v>
      </c>
      <c r="E11" s="501">
        <v>68</v>
      </c>
      <c r="F11" s="501">
        <v>296</v>
      </c>
      <c r="G11" s="501">
        <v>2124</v>
      </c>
      <c r="H11" s="501">
        <v>0</v>
      </c>
      <c r="I11" s="501">
        <v>0</v>
      </c>
      <c r="J11" s="501">
        <v>0</v>
      </c>
      <c r="K11" s="501">
        <v>0</v>
      </c>
      <c r="L11" s="501">
        <v>14</v>
      </c>
      <c r="M11" s="501">
        <v>57</v>
      </c>
      <c r="N11" s="502">
        <f>SUM(B11+D11+F11+H11+J11+L11)</f>
        <v>342</v>
      </c>
      <c r="O11" s="502">
        <f>SUM(C11+E11+G11+I11+K11+M11)</f>
        <v>2268</v>
      </c>
      <c r="P11" s="503" t="s">
        <v>1057</v>
      </c>
      <c r="Q11" s="202"/>
    </row>
    <row r="12" spans="1:25" ht="26.25" customHeight="1" x14ac:dyDescent="0.2">
      <c r="A12" s="504" t="s">
        <v>7</v>
      </c>
      <c r="B12" s="505">
        <f t="shared" ref="B12:O12" si="0">SUM(B10:B11)</f>
        <v>32</v>
      </c>
      <c r="C12" s="505">
        <f t="shared" si="0"/>
        <v>43</v>
      </c>
      <c r="D12" s="505">
        <f t="shared" si="0"/>
        <v>32</v>
      </c>
      <c r="E12" s="505">
        <f t="shared" si="0"/>
        <v>99</v>
      </c>
      <c r="F12" s="505">
        <f t="shared" si="0"/>
        <v>660</v>
      </c>
      <c r="G12" s="505">
        <f t="shared" si="0"/>
        <v>2300</v>
      </c>
      <c r="H12" s="505">
        <f t="shared" si="0"/>
        <v>0</v>
      </c>
      <c r="I12" s="505">
        <f t="shared" si="0"/>
        <v>0</v>
      </c>
      <c r="J12" s="505">
        <f t="shared" si="0"/>
        <v>0</v>
      </c>
      <c r="K12" s="505">
        <f t="shared" si="0"/>
        <v>0</v>
      </c>
      <c r="L12" s="505">
        <f t="shared" si="0"/>
        <v>25</v>
      </c>
      <c r="M12" s="505">
        <f t="shared" si="0"/>
        <v>58</v>
      </c>
      <c r="N12" s="505">
        <f t="shared" si="0"/>
        <v>749</v>
      </c>
      <c r="O12" s="505">
        <f t="shared" si="0"/>
        <v>2500</v>
      </c>
      <c r="P12" s="506" t="s">
        <v>8</v>
      </c>
    </row>
    <row r="13" spans="1:25" ht="20.25" customHeight="1" x14ac:dyDescent="0.2">
      <c r="A13" s="1220" t="s">
        <v>885</v>
      </c>
      <c r="B13" s="1220"/>
      <c r="C13" s="1220"/>
      <c r="D13" s="1220"/>
      <c r="E13" s="237"/>
      <c r="F13" s="237"/>
      <c r="G13" s="237"/>
      <c r="H13" s="237"/>
      <c r="I13" s="1385" t="s">
        <v>886</v>
      </c>
      <c r="J13" s="1385"/>
      <c r="K13" s="1385"/>
      <c r="L13" s="1385"/>
      <c r="M13" s="1385"/>
      <c r="N13" s="1385"/>
      <c r="O13" s="1385"/>
      <c r="P13" s="1385"/>
    </row>
    <row r="14" spans="1:25" ht="40.5" customHeight="1" x14ac:dyDescent="0.2"/>
    <row r="15" spans="1:25" ht="40.5" customHeight="1" x14ac:dyDescent="0.2"/>
    <row r="16" spans="1:25" ht="40.5" customHeight="1" x14ac:dyDescent="0.2"/>
    <row r="17" ht="40.5" customHeight="1" x14ac:dyDescent="0.2"/>
    <row r="18" ht="40.5" customHeight="1" x14ac:dyDescent="0.2"/>
    <row r="19" ht="40.5" customHeight="1" x14ac:dyDescent="0.2"/>
  </sheetData>
  <mergeCells count="22">
    <mergeCell ref="A13:D13"/>
    <mergeCell ref="H7:I7"/>
    <mergeCell ref="J7:K7"/>
    <mergeCell ref="L7:M7"/>
    <mergeCell ref="N7:O7"/>
    <mergeCell ref="I13:P13"/>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Y36"/>
  <sheetViews>
    <sheetView showGridLines="0" rightToLeft="1" view="pageBreakPreview" zoomScale="90" zoomScaleNormal="100" zoomScaleSheetLayoutView="90" workbookViewId="0">
      <selection activeCell="N16" sqref="N16"/>
    </sheetView>
  </sheetViews>
  <sheetFormatPr defaultColWidth="9.140625" defaultRowHeight="12.75" x14ac:dyDescent="0.2"/>
  <cols>
    <col min="1" max="1" width="26.140625" style="203" customWidth="1"/>
    <col min="2" max="7" width="9.7109375" style="203" customWidth="1"/>
    <col min="8" max="11" width="8.140625" style="203" hidden="1" customWidth="1"/>
    <col min="12" max="15" width="9.7109375" style="203" customWidth="1"/>
    <col min="16" max="16" width="25.5703125" style="203" customWidth="1"/>
    <col min="17" max="16384" width="9.140625" style="203"/>
  </cols>
  <sheetData>
    <row r="1" spans="1:25" s="88" customFormat="1" ht="21.95" customHeight="1" x14ac:dyDescent="0.2">
      <c r="A1" s="1373" t="s">
        <v>843</v>
      </c>
      <c r="B1" s="1373"/>
      <c r="C1" s="1373"/>
      <c r="D1" s="1373"/>
      <c r="E1" s="1373"/>
      <c r="F1" s="1373"/>
      <c r="G1" s="1373"/>
      <c r="H1" s="1373"/>
      <c r="I1" s="1373"/>
      <c r="J1" s="1373"/>
      <c r="K1" s="1373"/>
      <c r="L1" s="1373"/>
      <c r="M1" s="1373"/>
      <c r="N1" s="1373"/>
      <c r="O1" s="1373"/>
      <c r="P1" s="1373"/>
      <c r="Q1" s="85"/>
      <c r="R1" s="85"/>
      <c r="S1" s="85"/>
      <c r="T1" s="85"/>
      <c r="U1" s="85"/>
      <c r="V1" s="85"/>
      <c r="W1" s="85"/>
      <c r="X1" s="86"/>
      <c r="Y1" s="87"/>
    </row>
    <row r="2" spans="1:25" s="90" customFormat="1" ht="18" customHeight="1" x14ac:dyDescent="0.2">
      <c r="A2" s="1373" t="s">
        <v>1313</v>
      </c>
      <c r="B2" s="1373"/>
      <c r="C2" s="1373"/>
      <c r="D2" s="1373"/>
      <c r="E2" s="1373"/>
      <c r="F2" s="1373"/>
      <c r="G2" s="1373"/>
      <c r="H2" s="1373"/>
      <c r="I2" s="1373"/>
      <c r="J2" s="1373"/>
      <c r="K2" s="1373"/>
      <c r="L2" s="1373"/>
      <c r="M2" s="1373"/>
      <c r="N2" s="1373"/>
      <c r="O2" s="1373"/>
      <c r="P2" s="1373"/>
      <c r="Q2" s="85"/>
      <c r="R2" s="89"/>
      <c r="S2" s="89"/>
      <c r="T2" s="89"/>
      <c r="U2" s="89"/>
      <c r="V2" s="89"/>
      <c r="W2" s="89"/>
      <c r="X2" s="89"/>
      <c r="Y2" s="89"/>
    </row>
    <row r="3" spans="1:25" s="90" customFormat="1" ht="33.75" customHeight="1" x14ac:dyDescent="0.2">
      <c r="A3" s="1374" t="s">
        <v>882</v>
      </c>
      <c r="B3" s="1375"/>
      <c r="C3" s="1375"/>
      <c r="D3" s="1375"/>
      <c r="E3" s="1375"/>
      <c r="F3" s="1375"/>
      <c r="G3" s="1375"/>
      <c r="H3" s="1375"/>
      <c r="I3" s="1375"/>
      <c r="J3" s="1375"/>
      <c r="K3" s="1375"/>
      <c r="L3" s="1375"/>
      <c r="M3" s="1375"/>
      <c r="N3" s="1375"/>
      <c r="O3" s="1375"/>
      <c r="P3" s="1375"/>
      <c r="Q3" s="91"/>
      <c r="R3" s="91"/>
      <c r="S3" s="91"/>
      <c r="T3" s="91"/>
      <c r="U3" s="91"/>
      <c r="V3" s="91"/>
      <c r="W3" s="91"/>
      <c r="X3" s="91"/>
      <c r="Y3" s="91"/>
    </row>
    <row r="4" spans="1:25" s="69" customFormat="1" ht="15.75" x14ac:dyDescent="0.2">
      <c r="A4" s="1376" t="s">
        <v>1310</v>
      </c>
      <c r="B4" s="1376"/>
      <c r="C4" s="1376"/>
      <c r="D4" s="1376"/>
      <c r="E4" s="1376"/>
      <c r="F4" s="1376"/>
      <c r="G4" s="1376"/>
      <c r="H4" s="1376"/>
      <c r="I4" s="1376"/>
      <c r="J4" s="1376"/>
      <c r="K4" s="1376"/>
      <c r="L4" s="1376"/>
      <c r="M4" s="1376"/>
      <c r="N4" s="1376"/>
      <c r="O4" s="1376"/>
      <c r="P4" s="1376"/>
      <c r="Q4" s="92"/>
      <c r="R4" s="92"/>
      <c r="S4" s="92"/>
      <c r="T4" s="92"/>
      <c r="U4" s="92"/>
      <c r="V4" s="92"/>
      <c r="W4" s="92"/>
      <c r="X4" s="92"/>
      <c r="Y4" s="92"/>
    </row>
    <row r="5" spans="1:25" s="69" customFormat="1" ht="15.75" x14ac:dyDescent="0.2">
      <c r="A5" s="93" t="s">
        <v>566</v>
      </c>
      <c r="B5" s="93"/>
      <c r="C5" s="93"/>
      <c r="D5" s="93"/>
      <c r="E5" s="93"/>
      <c r="F5" s="93"/>
      <c r="G5" s="93"/>
      <c r="H5" s="93"/>
      <c r="I5" s="93"/>
      <c r="J5" s="93"/>
      <c r="K5" s="93"/>
      <c r="L5" s="93"/>
      <c r="M5" s="93"/>
      <c r="N5" s="93"/>
      <c r="O5" s="93"/>
      <c r="P5" s="94" t="s">
        <v>567</v>
      </c>
    </row>
    <row r="6" spans="1:25" s="201" customFormat="1" ht="18" customHeight="1" x14ac:dyDescent="0.2">
      <c r="A6" s="1386" t="s">
        <v>1306</v>
      </c>
      <c r="B6" s="1332" t="s">
        <v>270</v>
      </c>
      <c r="C6" s="1332"/>
      <c r="D6" s="1332" t="s">
        <v>241</v>
      </c>
      <c r="E6" s="1332"/>
      <c r="F6" s="1332" t="s">
        <v>240</v>
      </c>
      <c r="G6" s="1332"/>
      <c r="H6" s="1332" t="s">
        <v>239</v>
      </c>
      <c r="I6" s="1332"/>
      <c r="J6" s="1332" t="s">
        <v>238</v>
      </c>
      <c r="K6" s="1332"/>
      <c r="L6" s="1332" t="s">
        <v>463</v>
      </c>
      <c r="M6" s="1332"/>
      <c r="N6" s="1332" t="s">
        <v>7</v>
      </c>
      <c r="O6" s="1332"/>
      <c r="P6" s="1389" t="s">
        <v>1297</v>
      </c>
      <c r="Q6" s="200"/>
    </row>
    <row r="7" spans="1:25" s="201" customFormat="1" ht="15.75" customHeight="1" x14ac:dyDescent="0.2">
      <c r="A7" s="1387"/>
      <c r="B7" s="1129" t="s">
        <v>668</v>
      </c>
      <c r="C7" s="1129"/>
      <c r="D7" s="1129" t="s">
        <v>925</v>
      </c>
      <c r="E7" s="1129"/>
      <c r="F7" s="1129" t="s">
        <v>926</v>
      </c>
      <c r="G7" s="1129"/>
      <c r="H7" s="1129" t="s">
        <v>927</v>
      </c>
      <c r="I7" s="1129"/>
      <c r="J7" s="1129" t="s">
        <v>237</v>
      </c>
      <c r="K7" s="1129"/>
      <c r="L7" s="1129" t="s">
        <v>250</v>
      </c>
      <c r="M7" s="1129"/>
      <c r="N7" s="1129" t="s">
        <v>8</v>
      </c>
      <c r="O7" s="1129"/>
      <c r="P7" s="1390"/>
      <c r="Q7" s="200"/>
    </row>
    <row r="8" spans="1:25" s="201" customFormat="1" ht="14.25" customHeight="1" x14ac:dyDescent="0.2">
      <c r="A8" s="1387"/>
      <c r="B8" s="464" t="s">
        <v>9</v>
      </c>
      <c r="C8" s="464" t="s">
        <v>515</v>
      </c>
      <c r="D8" s="464" t="s">
        <v>9</v>
      </c>
      <c r="E8" s="464" t="s">
        <v>515</v>
      </c>
      <c r="F8" s="464" t="s">
        <v>9</v>
      </c>
      <c r="G8" s="464" t="s">
        <v>515</v>
      </c>
      <c r="H8" s="464" t="s">
        <v>9</v>
      </c>
      <c r="I8" s="464" t="s">
        <v>515</v>
      </c>
      <c r="J8" s="464" t="s">
        <v>9</v>
      </c>
      <c r="K8" s="464" t="s">
        <v>515</v>
      </c>
      <c r="L8" s="464" t="s">
        <v>9</v>
      </c>
      <c r="M8" s="464" t="s">
        <v>515</v>
      </c>
      <c r="N8" s="464" t="s">
        <v>9</v>
      </c>
      <c r="O8" s="464" t="s">
        <v>515</v>
      </c>
      <c r="P8" s="1390"/>
      <c r="Q8" s="200"/>
    </row>
    <row r="9" spans="1:25" s="201" customFormat="1" ht="13.5" customHeight="1" x14ac:dyDescent="0.2">
      <c r="A9" s="1388"/>
      <c r="B9" s="468" t="s">
        <v>516</v>
      </c>
      <c r="C9" s="468" t="s">
        <v>517</v>
      </c>
      <c r="D9" s="468" t="s">
        <v>516</v>
      </c>
      <c r="E9" s="468" t="s">
        <v>517</v>
      </c>
      <c r="F9" s="468" t="s">
        <v>516</v>
      </c>
      <c r="G9" s="468" t="s">
        <v>517</v>
      </c>
      <c r="H9" s="468" t="s">
        <v>516</v>
      </c>
      <c r="I9" s="468" t="s">
        <v>517</v>
      </c>
      <c r="J9" s="468" t="s">
        <v>516</v>
      </c>
      <c r="K9" s="468" t="s">
        <v>517</v>
      </c>
      <c r="L9" s="468" t="s">
        <v>516</v>
      </c>
      <c r="M9" s="468" t="s">
        <v>517</v>
      </c>
      <c r="N9" s="468" t="s">
        <v>516</v>
      </c>
      <c r="O9" s="468" t="s">
        <v>517</v>
      </c>
      <c r="P9" s="1391"/>
      <c r="Q9" s="200"/>
    </row>
    <row r="10" spans="1:25" s="69" customFormat="1" ht="17.100000000000001" customHeight="1" thickBot="1" x14ac:dyDescent="0.25">
      <c r="A10" s="515" t="s">
        <v>472</v>
      </c>
      <c r="B10" s="516">
        <v>1</v>
      </c>
      <c r="C10" s="516">
        <v>0</v>
      </c>
      <c r="D10" s="516">
        <v>0</v>
      </c>
      <c r="E10" s="516">
        <v>0</v>
      </c>
      <c r="F10" s="516">
        <v>1</v>
      </c>
      <c r="G10" s="516">
        <v>1</v>
      </c>
      <c r="H10" s="516">
        <v>0</v>
      </c>
      <c r="I10" s="516">
        <v>0</v>
      </c>
      <c r="J10" s="516">
        <v>0</v>
      </c>
      <c r="K10" s="516">
        <v>0</v>
      </c>
      <c r="L10" s="516">
        <v>0</v>
      </c>
      <c r="M10" s="516">
        <v>0</v>
      </c>
      <c r="N10" s="517">
        <f>SUM(B10+D10+F10+H10+J10+L10)</f>
        <v>2</v>
      </c>
      <c r="O10" s="517">
        <f>SUM(C10+E10+G10+I10+K10+M10)</f>
        <v>1</v>
      </c>
      <c r="P10" s="518" t="s">
        <v>1134</v>
      </c>
      <c r="Q10" s="202"/>
    </row>
    <row r="11" spans="1:25" s="69" customFormat="1" ht="17.100000000000001" customHeight="1" thickTop="1" thickBot="1" x14ac:dyDescent="0.25">
      <c r="A11" s="512" t="s">
        <v>267</v>
      </c>
      <c r="B11" s="507">
        <v>0</v>
      </c>
      <c r="C11" s="507">
        <v>0</v>
      </c>
      <c r="D11" s="507">
        <v>0</v>
      </c>
      <c r="E11" s="507">
        <v>0</v>
      </c>
      <c r="F11" s="507">
        <v>3</v>
      </c>
      <c r="G11" s="499">
        <v>3</v>
      </c>
      <c r="H11" s="507">
        <v>0</v>
      </c>
      <c r="I11" s="507">
        <v>0</v>
      </c>
      <c r="J11" s="507">
        <v>0</v>
      </c>
      <c r="K11" s="507">
        <v>0</v>
      </c>
      <c r="L11" s="507">
        <v>0</v>
      </c>
      <c r="M11" s="507">
        <v>0</v>
      </c>
      <c r="N11" s="508">
        <f t="shared" ref="N11:N31" si="0">SUM(B11+D11+F11+H11+J11+L11)</f>
        <v>3</v>
      </c>
      <c r="O11" s="508">
        <f t="shared" ref="O11:O31" si="1">SUM(C11+E11+G11+I11+K11+M11)</f>
        <v>3</v>
      </c>
      <c r="P11" s="513" t="s">
        <v>1135</v>
      </c>
      <c r="Q11" s="202"/>
    </row>
    <row r="12" spans="1:25" s="69" customFormat="1" ht="17.100000000000001" customHeight="1" thickBot="1" x14ac:dyDescent="0.25">
      <c r="A12" s="509" t="s">
        <v>447</v>
      </c>
      <c r="B12" s="510">
        <v>0</v>
      </c>
      <c r="C12" s="510">
        <v>0</v>
      </c>
      <c r="D12" s="510">
        <v>0</v>
      </c>
      <c r="E12" s="510">
        <v>0</v>
      </c>
      <c r="F12" s="510">
        <v>0</v>
      </c>
      <c r="G12" s="510">
        <v>1</v>
      </c>
      <c r="H12" s="510">
        <v>0</v>
      </c>
      <c r="I12" s="510">
        <v>0</v>
      </c>
      <c r="J12" s="510">
        <v>0</v>
      </c>
      <c r="K12" s="510">
        <v>0</v>
      </c>
      <c r="L12" s="510">
        <v>0</v>
      </c>
      <c r="M12" s="510">
        <v>0</v>
      </c>
      <c r="N12" s="517">
        <f t="shared" si="0"/>
        <v>0</v>
      </c>
      <c r="O12" s="517">
        <f t="shared" si="1"/>
        <v>1</v>
      </c>
      <c r="P12" s="511" t="s">
        <v>1136</v>
      </c>
      <c r="Q12" s="202"/>
    </row>
    <row r="13" spans="1:25" s="69" customFormat="1" ht="17.100000000000001" customHeight="1" thickTop="1" thickBot="1" x14ac:dyDescent="0.25">
      <c r="A13" s="512" t="s">
        <v>200</v>
      </c>
      <c r="B13" s="507">
        <v>0</v>
      </c>
      <c r="C13" s="507">
        <v>1</v>
      </c>
      <c r="D13" s="507">
        <v>0</v>
      </c>
      <c r="E13" s="507">
        <v>0</v>
      </c>
      <c r="F13" s="507">
        <v>6</v>
      </c>
      <c r="G13" s="499">
        <v>1</v>
      </c>
      <c r="H13" s="507">
        <v>0</v>
      </c>
      <c r="I13" s="507">
        <v>0</v>
      </c>
      <c r="J13" s="507">
        <v>0</v>
      </c>
      <c r="K13" s="507">
        <v>0</v>
      </c>
      <c r="L13" s="507">
        <v>0</v>
      </c>
      <c r="M13" s="507">
        <v>0</v>
      </c>
      <c r="N13" s="508">
        <f t="shared" si="0"/>
        <v>6</v>
      </c>
      <c r="O13" s="508">
        <f t="shared" si="1"/>
        <v>2</v>
      </c>
      <c r="P13" s="513" t="s">
        <v>1137</v>
      </c>
      <c r="Q13" s="202"/>
    </row>
    <row r="14" spans="1:25" s="69" customFormat="1" ht="17.100000000000001" customHeight="1" thickBot="1" x14ac:dyDescent="0.25">
      <c r="A14" s="509" t="s">
        <v>1152</v>
      </c>
      <c r="B14" s="510">
        <v>0</v>
      </c>
      <c r="C14" s="510">
        <v>0</v>
      </c>
      <c r="D14" s="510">
        <v>0</v>
      </c>
      <c r="E14" s="510">
        <v>0</v>
      </c>
      <c r="F14" s="510">
        <v>1</v>
      </c>
      <c r="G14" s="510">
        <v>1</v>
      </c>
      <c r="H14" s="510">
        <v>0</v>
      </c>
      <c r="I14" s="510">
        <v>0</v>
      </c>
      <c r="J14" s="510">
        <v>0</v>
      </c>
      <c r="K14" s="510">
        <v>0</v>
      </c>
      <c r="L14" s="510">
        <v>3</v>
      </c>
      <c r="M14" s="510">
        <v>0</v>
      </c>
      <c r="N14" s="517">
        <f t="shared" si="0"/>
        <v>4</v>
      </c>
      <c r="O14" s="517">
        <f t="shared" si="1"/>
        <v>1</v>
      </c>
      <c r="P14" s="511" t="s">
        <v>1138</v>
      </c>
      <c r="Q14" s="202"/>
    </row>
    <row r="15" spans="1:25" s="69" customFormat="1" ht="17.100000000000001" customHeight="1" thickTop="1" thickBot="1" x14ac:dyDescent="0.25">
      <c r="A15" s="512" t="s">
        <v>940</v>
      </c>
      <c r="B15" s="507">
        <v>0</v>
      </c>
      <c r="C15" s="507">
        <v>0</v>
      </c>
      <c r="D15" s="507">
        <v>0</v>
      </c>
      <c r="E15" s="507">
        <v>0</v>
      </c>
      <c r="F15" s="507">
        <v>1</v>
      </c>
      <c r="G15" s="507">
        <v>0</v>
      </c>
      <c r="H15" s="507">
        <v>0</v>
      </c>
      <c r="I15" s="507">
        <v>0</v>
      </c>
      <c r="J15" s="507">
        <v>0</v>
      </c>
      <c r="K15" s="507">
        <v>0</v>
      </c>
      <c r="L15" s="507">
        <v>0</v>
      </c>
      <c r="M15" s="507">
        <v>0</v>
      </c>
      <c r="N15" s="508">
        <f t="shared" si="0"/>
        <v>1</v>
      </c>
      <c r="O15" s="508">
        <f t="shared" si="1"/>
        <v>0</v>
      </c>
      <c r="P15" s="513" t="s">
        <v>1139</v>
      </c>
      <c r="Q15" s="202"/>
    </row>
    <row r="16" spans="1:25" s="69" customFormat="1" ht="17.100000000000001" customHeight="1" thickBot="1" x14ac:dyDescent="0.25">
      <c r="A16" s="509" t="s">
        <v>938</v>
      </c>
      <c r="B16" s="510">
        <v>0</v>
      </c>
      <c r="C16" s="510">
        <v>0</v>
      </c>
      <c r="D16" s="510">
        <v>0</v>
      </c>
      <c r="E16" s="510">
        <v>0</v>
      </c>
      <c r="F16" s="510">
        <v>6</v>
      </c>
      <c r="G16" s="510">
        <v>3</v>
      </c>
      <c r="H16" s="510">
        <v>0</v>
      </c>
      <c r="I16" s="510">
        <v>0</v>
      </c>
      <c r="J16" s="510">
        <v>0</v>
      </c>
      <c r="K16" s="510">
        <v>0</v>
      </c>
      <c r="L16" s="510">
        <v>0</v>
      </c>
      <c r="M16" s="510">
        <v>0</v>
      </c>
      <c r="N16" s="517">
        <f t="shared" si="0"/>
        <v>6</v>
      </c>
      <c r="O16" s="517">
        <f t="shared" si="1"/>
        <v>3</v>
      </c>
      <c r="P16" s="511" t="s">
        <v>1140</v>
      </c>
      <c r="Q16" s="202"/>
    </row>
    <row r="17" spans="1:17" s="69" customFormat="1" ht="17.100000000000001" customHeight="1" thickTop="1" thickBot="1" x14ac:dyDescent="0.25">
      <c r="A17" s="512" t="s">
        <v>464</v>
      </c>
      <c r="B17" s="507">
        <v>0</v>
      </c>
      <c r="C17" s="507">
        <v>0</v>
      </c>
      <c r="D17" s="507">
        <v>0</v>
      </c>
      <c r="E17" s="507">
        <v>0</v>
      </c>
      <c r="F17" s="507">
        <v>1</v>
      </c>
      <c r="G17" s="499">
        <v>1</v>
      </c>
      <c r="H17" s="507">
        <v>0</v>
      </c>
      <c r="I17" s="507">
        <v>0</v>
      </c>
      <c r="J17" s="507">
        <v>0</v>
      </c>
      <c r="K17" s="507">
        <v>0</v>
      </c>
      <c r="L17" s="507">
        <v>1</v>
      </c>
      <c r="M17" s="507">
        <v>0</v>
      </c>
      <c r="N17" s="508">
        <f t="shared" si="0"/>
        <v>2</v>
      </c>
      <c r="O17" s="508">
        <f t="shared" si="1"/>
        <v>1</v>
      </c>
      <c r="P17" s="513" t="s">
        <v>1141</v>
      </c>
      <c r="Q17" s="202"/>
    </row>
    <row r="18" spans="1:17" s="69" customFormat="1" ht="17.100000000000001" customHeight="1" thickBot="1" x14ac:dyDescent="0.25">
      <c r="A18" s="509" t="s">
        <v>319</v>
      </c>
      <c r="B18" s="510">
        <v>0</v>
      </c>
      <c r="C18" s="510">
        <v>0</v>
      </c>
      <c r="D18" s="510">
        <v>0</v>
      </c>
      <c r="E18" s="510">
        <v>0</v>
      </c>
      <c r="F18" s="510">
        <v>2</v>
      </c>
      <c r="G18" s="510">
        <v>4</v>
      </c>
      <c r="H18" s="510">
        <v>0</v>
      </c>
      <c r="I18" s="510">
        <v>0</v>
      </c>
      <c r="J18" s="510">
        <v>0</v>
      </c>
      <c r="K18" s="510">
        <v>0</v>
      </c>
      <c r="L18" s="510">
        <v>4</v>
      </c>
      <c r="M18" s="510">
        <v>0</v>
      </c>
      <c r="N18" s="517">
        <f t="shared" si="0"/>
        <v>6</v>
      </c>
      <c r="O18" s="517">
        <f t="shared" si="1"/>
        <v>4</v>
      </c>
      <c r="P18" s="511" t="s">
        <v>1142</v>
      </c>
      <c r="Q18" s="202"/>
    </row>
    <row r="19" spans="1:17" s="69" customFormat="1" ht="17.100000000000001" customHeight="1" thickTop="1" thickBot="1" x14ac:dyDescent="0.25">
      <c r="A19" s="512" t="s">
        <v>63</v>
      </c>
      <c r="B19" s="507">
        <v>1</v>
      </c>
      <c r="C19" s="507">
        <v>0</v>
      </c>
      <c r="D19" s="507">
        <v>0</v>
      </c>
      <c r="E19" s="507">
        <v>0</v>
      </c>
      <c r="F19" s="507">
        <v>0</v>
      </c>
      <c r="G19" s="507">
        <v>0</v>
      </c>
      <c r="H19" s="507">
        <v>0</v>
      </c>
      <c r="I19" s="507">
        <v>0</v>
      </c>
      <c r="J19" s="507">
        <v>0</v>
      </c>
      <c r="K19" s="507">
        <v>0</v>
      </c>
      <c r="L19" s="507">
        <v>0</v>
      </c>
      <c r="M19" s="507">
        <v>0</v>
      </c>
      <c r="N19" s="508">
        <f t="shared" si="0"/>
        <v>1</v>
      </c>
      <c r="O19" s="508">
        <f t="shared" si="1"/>
        <v>0</v>
      </c>
      <c r="P19" s="513" t="s">
        <v>1143</v>
      </c>
      <c r="Q19" s="202"/>
    </row>
    <row r="20" spans="1:17" s="69" customFormat="1" ht="17.100000000000001" customHeight="1" thickBot="1" x14ac:dyDescent="0.25">
      <c r="A20" s="509" t="s">
        <v>589</v>
      </c>
      <c r="B20" s="510">
        <v>0</v>
      </c>
      <c r="C20" s="510">
        <v>0</v>
      </c>
      <c r="D20" s="510">
        <v>1</v>
      </c>
      <c r="E20" s="510">
        <v>0</v>
      </c>
      <c r="F20" s="510">
        <v>0</v>
      </c>
      <c r="G20" s="510">
        <v>1</v>
      </c>
      <c r="H20" s="510">
        <v>0</v>
      </c>
      <c r="I20" s="510">
        <v>0</v>
      </c>
      <c r="J20" s="510">
        <v>0</v>
      </c>
      <c r="K20" s="510">
        <v>0</v>
      </c>
      <c r="L20" s="510">
        <v>0</v>
      </c>
      <c r="M20" s="510">
        <v>0</v>
      </c>
      <c r="N20" s="517">
        <f t="shared" si="0"/>
        <v>1</v>
      </c>
      <c r="O20" s="517">
        <f t="shared" si="1"/>
        <v>1</v>
      </c>
      <c r="P20" s="511" t="s">
        <v>1144</v>
      </c>
      <c r="Q20" s="202"/>
    </row>
    <row r="21" spans="1:17" s="69" customFormat="1" ht="17.100000000000001" customHeight="1" thickTop="1" thickBot="1" x14ac:dyDescent="0.25">
      <c r="A21" s="512" t="s">
        <v>590</v>
      </c>
      <c r="B21" s="507">
        <v>9</v>
      </c>
      <c r="C21" s="507">
        <v>1</v>
      </c>
      <c r="D21" s="507">
        <v>1</v>
      </c>
      <c r="E21" s="507">
        <v>0</v>
      </c>
      <c r="F21" s="507">
        <v>0</v>
      </c>
      <c r="G21" s="507">
        <v>0</v>
      </c>
      <c r="H21" s="507">
        <v>0</v>
      </c>
      <c r="I21" s="507">
        <v>0</v>
      </c>
      <c r="J21" s="507">
        <v>0</v>
      </c>
      <c r="K21" s="507">
        <v>0</v>
      </c>
      <c r="L21" s="507">
        <v>0</v>
      </c>
      <c r="M21" s="507">
        <v>0</v>
      </c>
      <c r="N21" s="508">
        <f t="shared" si="0"/>
        <v>10</v>
      </c>
      <c r="O21" s="508">
        <f t="shared" si="1"/>
        <v>1</v>
      </c>
      <c r="P21" s="513" t="s">
        <v>1145</v>
      </c>
      <c r="Q21" s="202"/>
    </row>
    <row r="22" spans="1:17" s="69" customFormat="1" ht="17.25" customHeight="1" thickBot="1" x14ac:dyDescent="0.25">
      <c r="A22" s="509" t="s">
        <v>1387</v>
      </c>
      <c r="B22" s="510">
        <v>0</v>
      </c>
      <c r="C22" s="510">
        <v>0</v>
      </c>
      <c r="D22" s="510">
        <v>0</v>
      </c>
      <c r="E22" s="510">
        <v>0</v>
      </c>
      <c r="F22" s="510">
        <v>1</v>
      </c>
      <c r="G22" s="510">
        <v>0</v>
      </c>
      <c r="H22" s="510">
        <v>0</v>
      </c>
      <c r="I22" s="510">
        <v>0</v>
      </c>
      <c r="J22" s="510">
        <v>0</v>
      </c>
      <c r="K22" s="510">
        <v>0</v>
      </c>
      <c r="L22" s="510">
        <v>0</v>
      </c>
      <c r="M22" s="510">
        <v>0</v>
      </c>
      <c r="N22" s="517">
        <f t="shared" si="0"/>
        <v>1</v>
      </c>
      <c r="O22" s="517">
        <f t="shared" si="1"/>
        <v>0</v>
      </c>
      <c r="P22" s="511" t="s">
        <v>1388</v>
      </c>
      <c r="Q22" s="202"/>
    </row>
    <row r="23" spans="1:17" ht="17.100000000000001" customHeight="1" thickTop="1" thickBot="1" x14ac:dyDescent="0.25">
      <c r="A23" s="512" t="s">
        <v>1385</v>
      </c>
      <c r="B23" s="507">
        <v>0</v>
      </c>
      <c r="C23" s="507">
        <v>0</v>
      </c>
      <c r="D23" s="507">
        <v>0</v>
      </c>
      <c r="E23" s="507">
        <v>1</v>
      </c>
      <c r="F23" s="507">
        <v>0</v>
      </c>
      <c r="G23" s="507">
        <v>0</v>
      </c>
      <c r="H23" s="507">
        <v>0</v>
      </c>
      <c r="I23" s="507">
        <v>0</v>
      </c>
      <c r="J23" s="507">
        <v>0</v>
      </c>
      <c r="K23" s="507">
        <v>0</v>
      </c>
      <c r="L23" s="507">
        <v>0</v>
      </c>
      <c r="M23" s="507">
        <v>0</v>
      </c>
      <c r="N23" s="508">
        <f t="shared" si="0"/>
        <v>0</v>
      </c>
      <c r="O23" s="508">
        <f t="shared" si="1"/>
        <v>1</v>
      </c>
      <c r="P23" s="513" t="s">
        <v>1386</v>
      </c>
      <c r="Q23" s="202"/>
    </row>
    <row r="24" spans="1:17" ht="17.100000000000001" customHeight="1" thickBot="1" x14ac:dyDescent="0.25">
      <c r="A24" s="509" t="s">
        <v>1389</v>
      </c>
      <c r="B24" s="510">
        <v>0</v>
      </c>
      <c r="C24" s="510">
        <v>0</v>
      </c>
      <c r="D24" s="510">
        <v>0</v>
      </c>
      <c r="E24" s="510">
        <v>0</v>
      </c>
      <c r="F24" s="510">
        <v>1</v>
      </c>
      <c r="G24" s="510">
        <v>0</v>
      </c>
      <c r="H24" s="510">
        <v>0</v>
      </c>
      <c r="I24" s="510">
        <v>0</v>
      </c>
      <c r="J24" s="510">
        <v>0</v>
      </c>
      <c r="K24" s="510">
        <v>0</v>
      </c>
      <c r="L24" s="510">
        <v>0</v>
      </c>
      <c r="M24" s="510">
        <v>0</v>
      </c>
      <c r="N24" s="517">
        <f t="shared" si="0"/>
        <v>1</v>
      </c>
      <c r="O24" s="517">
        <f t="shared" si="1"/>
        <v>0</v>
      </c>
      <c r="P24" s="511" t="s">
        <v>1390</v>
      </c>
      <c r="Q24" s="202"/>
    </row>
    <row r="25" spans="1:17" ht="17.100000000000001" customHeight="1" thickTop="1" thickBot="1" x14ac:dyDescent="0.25">
      <c r="A25" s="512" t="s">
        <v>1189</v>
      </c>
      <c r="B25" s="507">
        <v>0</v>
      </c>
      <c r="C25" s="507">
        <v>0</v>
      </c>
      <c r="D25" s="507">
        <v>0</v>
      </c>
      <c r="E25" s="507">
        <v>0</v>
      </c>
      <c r="F25" s="507">
        <v>1</v>
      </c>
      <c r="G25" s="507">
        <v>0</v>
      </c>
      <c r="H25" s="507">
        <v>0</v>
      </c>
      <c r="I25" s="507">
        <v>0</v>
      </c>
      <c r="J25" s="507">
        <v>0</v>
      </c>
      <c r="K25" s="507">
        <v>0</v>
      </c>
      <c r="L25" s="507">
        <v>0</v>
      </c>
      <c r="M25" s="507">
        <v>0</v>
      </c>
      <c r="N25" s="508">
        <f t="shared" si="0"/>
        <v>1</v>
      </c>
      <c r="O25" s="508">
        <f t="shared" si="1"/>
        <v>0</v>
      </c>
      <c r="P25" s="513" t="s">
        <v>1190</v>
      </c>
      <c r="Q25" s="202"/>
    </row>
    <row r="26" spans="1:17" ht="17.100000000000001" customHeight="1" thickBot="1" x14ac:dyDescent="0.25">
      <c r="A26" s="509" t="s">
        <v>465</v>
      </c>
      <c r="B26" s="510">
        <v>0</v>
      </c>
      <c r="C26" s="510">
        <v>0</v>
      </c>
      <c r="D26" s="510">
        <v>0</v>
      </c>
      <c r="E26" s="510">
        <v>0</v>
      </c>
      <c r="F26" s="510">
        <v>6</v>
      </c>
      <c r="G26" s="510">
        <v>0</v>
      </c>
      <c r="H26" s="510">
        <v>0</v>
      </c>
      <c r="I26" s="510">
        <v>0</v>
      </c>
      <c r="J26" s="510">
        <v>0</v>
      </c>
      <c r="K26" s="510">
        <v>0</v>
      </c>
      <c r="L26" s="510">
        <v>0</v>
      </c>
      <c r="M26" s="510">
        <v>0</v>
      </c>
      <c r="N26" s="517">
        <f t="shared" si="0"/>
        <v>6</v>
      </c>
      <c r="O26" s="517">
        <f t="shared" si="1"/>
        <v>0</v>
      </c>
      <c r="P26" s="511" t="s">
        <v>1146</v>
      </c>
      <c r="Q26" s="202"/>
    </row>
    <row r="27" spans="1:17" ht="17.100000000000001" customHeight="1" thickTop="1" thickBot="1" x14ac:dyDescent="0.25">
      <c r="A27" s="512" t="s">
        <v>937</v>
      </c>
      <c r="B27" s="507">
        <v>0</v>
      </c>
      <c r="C27" s="507">
        <v>0</v>
      </c>
      <c r="D27" s="507">
        <v>0</v>
      </c>
      <c r="E27" s="507">
        <v>0</v>
      </c>
      <c r="F27" s="507">
        <v>0</v>
      </c>
      <c r="G27" s="499">
        <v>1</v>
      </c>
      <c r="H27" s="507">
        <v>0</v>
      </c>
      <c r="I27" s="507">
        <v>0</v>
      </c>
      <c r="J27" s="507">
        <v>0</v>
      </c>
      <c r="K27" s="507">
        <v>0</v>
      </c>
      <c r="L27" s="507">
        <v>0</v>
      </c>
      <c r="M27" s="507">
        <v>0</v>
      </c>
      <c r="N27" s="508">
        <f t="shared" si="0"/>
        <v>0</v>
      </c>
      <c r="O27" s="508">
        <f t="shared" si="1"/>
        <v>1</v>
      </c>
      <c r="P27" s="513" t="s">
        <v>1147</v>
      </c>
      <c r="Q27" s="202"/>
    </row>
    <row r="28" spans="1:17" ht="17.100000000000001" customHeight="1" thickBot="1" x14ac:dyDescent="0.25">
      <c r="A28" s="509" t="s">
        <v>939</v>
      </c>
      <c r="B28" s="510">
        <v>0</v>
      </c>
      <c r="C28" s="510">
        <v>0</v>
      </c>
      <c r="D28" s="510">
        <v>0</v>
      </c>
      <c r="E28" s="510">
        <v>1</v>
      </c>
      <c r="F28" s="510">
        <v>2</v>
      </c>
      <c r="G28" s="510">
        <v>0</v>
      </c>
      <c r="H28" s="510">
        <v>0</v>
      </c>
      <c r="I28" s="510">
        <v>0</v>
      </c>
      <c r="J28" s="510">
        <v>0</v>
      </c>
      <c r="K28" s="510">
        <v>0</v>
      </c>
      <c r="L28" s="510">
        <v>0</v>
      </c>
      <c r="M28" s="510">
        <v>0</v>
      </c>
      <c r="N28" s="517">
        <f t="shared" si="0"/>
        <v>2</v>
      </c>
      <c r="O28" s="517">
        <f t="shared" si="1"/>
        <v>1</v>
      </c>
      <c r="P28" s="511" t="s">
        <v>1148</v>
      </c>
      <c r="Q28" s="202"/>
    </row>
    <row r="29" spans="1:17" ht="17.100000000000001" customHeight="1" thickTop="1" thickBot="1" x14ac:dyDescent="0.25">
      <c r="A29" s="512" t="s">
        <v>202</v>
      </c>
      <c r="B29" s="507">
        <v>7</v>
      </c>
      <c r="C29" s="507">
        <v>16</v>
      </c>
      <c r="D29" s="507">
        <v>5</v>
      </c>
      <c r="E29" s="507">
        <v>18</v>
      </c>
      <c r="F29" s="507">
        <v>280</v>
      </c>
      <c r="G29" s="499">
        <v>143</v>
      </c>
      <c r="H29" s="507">
        <v>0</v>
      </c>
      <c r="I29" s="507">
        <v>0</v>
      </c>
      <c r="J29" s="507">
        <v>0</v>
      </c>
      <c r="K29" s="507">
        <v>0</v>
      </c>
      <c r="L29" s="507">
        <v>1</v>
      </c>
      <c r="M29" s="507">
        <v>1</v>
      </c>
      <c r="N29" s="508">
        <f t="shared" si="0"/>
        <v>293</v>
      </c>
      <c r="O29" s="508">
        <f t="shared" si="1"/>
        <v>178</v>
      </c>
      <c r="P29" s="513" t="s">
        <v>1149</v>
      </c>
      <c r="Q29" s="202"/>
    </row>
    <row r="30" spans="1:17" ht="17.100000000000001" customHeight="1" thickBot="1" x14ac:dyDescent="0.25">
      <c r="A30" s="509" t="s">
        <v>204</v>
      </c>
      <c r="B30" s="510">
        <v>2</v>
      </c>
      <c r="C30" s="510">
        <v>6</v>
      </c>
      <c r="D30" s="510">
        <v>5</v>
      </c>
      <c r="E30" s="510">
        <v>10</v>
      </c>
      <c r="F30" s="510">
        <v>51</v>
      </c>
      <c r="G30" s="510">
        <v>16</v>
      </c>
      <c r="H30" s="510">
        <v>0</v>
      </c>
      <c r="I30" s="510">
        <v>0</v>
      </c>
      <c r="J30" s="510">
        <v>0</v>
      </c>
      <c r="K30" s="510">
        <v>0</v>
      </c>
      <c r="L30" s="510">
        <v>0</v>
      </c>
      <c r="M30" s="510">
        <v>0</v>
      </c>
      <c r="N30" s="517">
        <f t="shared" si="0"/>
        <v>58</v>
      </c>
      <c r="O30" s="517">
        <f t="shared" si="1"/>
        <v>32</v>
      </c>
      <c r="P30" s="511" t="s">
        <v>1150</v>
      </c>
      <c r="Q30" s="202"/>
    </row>
    <row r="31" spans="1:17" ht="17.100000000000001" customHeight="1" thickTop="1" x14ac:dyDescent="0.2">
      <c r="A31" s="610" t="s">
        <v>1153</v>
      </c>
      <c r="B31" s="867">
        <v>0</v>
      </c>
      <c r="C31" s="867">
        <v>0</v>
      </c>
      <c r="D31" s="867">
        <v>0</v>
      </c>
      <c r="E31" s="867">
        <v>1</v>
      </c>
      <c r="F31" s="867">
        <v>1</v>
      </c>
      <c r="G31" s="867">
        <v>0</v>
      </c>
      <c r="H31" s="867">
        <v>0</v>
      </c>
      <c r="I31" s="867">
        <v>0</v>
      </c>
      <c r="J31" s="867">
        <v>0</v>
      </c>
      <c r="K31" s="867">
        <v>0</v>
      </c>
      <c r="L31" s="867">
        <v>2</v>
      </c>
      <c r="M31" s="867">
        <v>0</v>
      </c>
      <c r="N31" s="868">
        <f t="shared" si="0"/>
        <v>3</v>
      </c>
      <c r="O31" s="868">
        <f t="shared" si="1"/>
        <v>1</v>
      </c>
      <c r="P31" s="869" t="s">
        <v>1151</v>
      </c>
      <c r="Q31" s="202"/>
    </row>
    <row r="32" spans="1:17" ht="21" customHeight="1" x14ac:dyDescent="0.2">
      <c r="A32" s="851" t="s">
        <v>7</v>
      </c>
      <c r="B32" s="505">
        <f t="shared" ref="B32:O32" si="2">SUM(B10:B31)</f>
        <v>20</v>
      </c>
      <c r="C32" s="505">
        <f t="shared" si="2"/>
        <v>24</v>
      </c>
      <c r="D32" s="505">
        <f t="shared" si="2"/>
        <v>12</v>
      </c>
      <c r="E32" s="505">
        <f t="shared" si="2"/>
        <v>31</v>
      </c>
      <c r="F32" s="505">
        <f t="shared" si="2"/>
        <v>364</v>
      </c>
      <c r="G32" s="505">
        <f t="shared" si="2"/>
        <v>176</v>
      </c>
      <c r="H32" s="505">
        <f t="shared" si="2"/>
        <v>0</v>
      </c>
      <c r="I32" s="505">
        <f t="shared" si="2"/>
        <v>0</v>
      </c>
      <c r="J32" s="505">
        <f t="shared" si="2"/>
        <v>0</v>
      </c>
      <c r="K32" s="505">
        <f t="shared" si="2"/>
        <v>0</v>
      </c>
      <c r="L32" s="505">
        <f t="shared" si="2"/>
        <v>11</v>
      </c>
      <c r="M32" s="505">
        <f t="shared" si="2"/>
        <v>1</v>
      </c>
      <c r="N32" s="505">
        <f t="shared" si="2"/>
        <v>407</v>
      </c>
      <c r="O32" s="505">
        <f t="shared" si="2"/>
        <v>232</v>
      </c>
      <c r="P32" s="852" t="s">
        <v>8</v>
      </c>
    </row>
    <row r="33" ht="40.5" customHeight="1" x14ac:dyDescent="0.2"/>
    <row r="34" ht="40.5" customHeight="1" x14ac:dyDescent="0.2"/>
    <row r="35" ht="40.5" customHeight="1" x14ac:dyDescent="0.2"/>
    <row r="36" ht="40.5" customHeight="1" x14ac:dyDescent="0.2"/>
  </sheetData>
  <mergeCells count="20">
    <mergeCell ref="A1:P1"/>
    <mergeCell ref="A2:P2"/>
    <mergeCell ref="A3:P3"/>
    <mergeCell ref="A4:P4"/>
    <mergeCell ref="A6:A9"/>
    <mergeCell ref="B6:C6"/>
    <mergeCell ref="H6:I6"/>
    <mergeCell ref="N6:O6"/>
    <mergeCell ref="P6:P9"/>
    <mergeCell ref="D6:E6"/>
    <mergeCell ref="N7:O7"/>
    <mergeCell ref="F6:G6"/>
    <mergeCell ref="J6:K6"/>
    <mergeCell ref="L6:M6"/>
    <mergeCell ref="B7:C7"/>
    <mergeCell ref="D7:E7"/>
    <mergeCell ref="F7:G7"/>
    <mergeCell ref="H7:I7"/>
    <mergeCell ref="J7:K7"/>
    <mergeCell ref="L7:M7"/>
  </mergeCells>
  <printOptions horizontalCentered="1" verticalCentered="1"/>
  <pageMargins left="0" right="0" top="0" bottom="0" header="0" footer="0"/>
  <pageSetup paperSize="9" scale="86"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05"/>
  <sheetViews>
    <sheetView showGridLines="0" rightToLeft="1" view="pageBreakPreview" zoomScaleNormal="100" zoomScaleSheetLayoutView="100" workbookViewId="0">
      <selection activeCell="R12" sqref="R12"/>
    </sheetView>
  </sheetViews>
  <sheetFormatPr defaultColWidth="9.140625" defaultRowHeight="15" x14ac:dyDescent="0.2"/>
  <cols>
    <col min="1" max="1" width="29.85546875" style="197" customWidth="1"/>
    <col min="2" max="7" width="10.28515625" style="197" customWidth="1"/>
    <col min="8" max="9" width="7.42578125" style="197" hidden="1" customWidth="1"/>
    <col min="10" max="11" width="7.42578125" style="65" hidden="1" customWidth="1"/>
    <col min="12" max="13" width="10.28515625" style="65" customWidth="1"/>
    <col min="14" max="14" width="10.28515625" style="197" customWidth="1"/>
    <col min="15" max="15" width="10.28515625" style="65" customWidth="1"/>
    <col min="16" max="16" width="34.85546875" style="65" customWidth="1"/>
    <col min="17" max="16384" width="9.140625" style="50"/>
  </cols>
  <sheetData>
    <row r="1" spans="1:16" s="54" customFormat="1" ht="20.25" x14ac:dyDescent="0.2">
      <c r="A1" s="948" t="s">
        <v>848</v>
      </c>
      <c r="B1" s="948"/>
      <c r="C1" s="948"/>
      <c r="D1" s="948"/>
      <c r="E1" s="948"/>
      <c r="F1" s="948"/>
      <c r="G1" s="948"/>
      <c r="H1" s="948"/>
      <c r="I1" s="948"/>
      <c r="J1" s="948"/>
      <c r="K1" s="948"/>
      <c r="L1" s="948"/>
      <c r="M1" s="948"/>
      <c r="N1" s="948"/>
      <c r="O1" s="948"/>
      <c r="P1" s="948"/>
    </row>
    <row r="2" spans="1:16" s="55" customFormat="1" ht="20.25" x14ac:dyDescent="0.2">
      <c r="A2" s="951" t="s">
        <v>1313</v>
      </c>
      <c r="B2" s="951"/>
      <c r="C2" s="951"/>
      <c r="D2" s="951"/>
      <c r="E2" s="951"/>
      <c r="F2" s="951"/>
      <c r="G2" s="951"/>
      <c r="H2" s="951"/>
      <c r="I2" s="951"/>
      <c r="J2" s="951"/>
      <c r="K2" s="951"/>
      <c r="L2" s="951"/>
      <c r="M2" s="951"/>
      <c r="N2" s="951"/>
      <c r="O2" s="951"/>
      <c r="P2" s="951"/>
    </row>
    <row r="3" spans="1:16" ht="18" customHeight="1" x14ac:dyDescent="0.2">
      <c r="A3" s="1395" t="s">
        <v>849</v>
      </c>
      <c r="B3" s="1395"/>
      <c r="C3" s="1395"/>
      <c r="D3" s="1395"/>
      <c r="E3" s="1395"/>
      <c r="F3" s="1395"/>
      <c r="G3" s="1395"/>
      <c r="H3" s="1395"/>
      <c r="I3" s="1395"/>
      <c r="J3" s="1395"/>
      <c r="K3" s="1395"/>
      <c r="L3" s="1395"/>
      <c r="M3" s="1395"/>
      <c r="N3" s="1395"/>
      <c r="O3" s="1395"/>
      <c r="P3" s="1395"/>
    </row>
    <row r="4" spans="1:16" ht="15.75" x14ac:dyDescent="0.2">
      <c r="A4" s="936" t="s">
        <v>1310</v>
      </c>
      <c r="B4" s="936"/>
      <c r="C4" s="936"/>
      <c r="D4" s="936"/>
      <c r="E4" s="936"/>
      <c r="F4" s="936"/>
      <c r="G4" s="936"/>
      <c r="H4" s="936"/>
      <c r="I4" s="936"/>
      <c r="J4" s="936"/>
      <c r="K4" s="936"/>
      <c r="L4" s="936"/>
      <c r="M4" s="936"/>
      <c r="N4" s="936"/>
      <c r="O4" s="936"/>
      <c r="P4" s="936"/>
    </row>
    <row r="5" spans="1:16" ht="20.100000000000001" customHeight="1" x14ac:dyDescent="0.2">
      <c r="A5" s="10" t="s">
        <v>842</v>
      </c>
      <c r="B5" s="10"/>
      <c r="C5" s="10"/>
      <c r="D5" s="10"/>
      <c r="E5" s="10"/>
      <c r="F5" s="10"/>
      <c r="G5" s="10"/>
      <c r="H5" s="10"/>
      <c r="I5" s="10"/>
      <c r="J5" s="80"/>
      <c r="K5" s="80"/>
      <c r="L5" s="80"/>
      <c r="M5" s="80"/>
      <c r="N5" s="80"/>
      <c r="O5" s="80"/>
      <c r="P5" s="81" t="s">
        <v>841</v>
      </c>
    </row>
    <row r="6" spans="1:16" s="136" customFormat="1" ht="15.75" customHeight="1" thickBot="1" x14ac:dyDescent="0.25">
      <c r="A6" s="1396" t="s">
        <v>495</v>
      </c>
      <c r="B6" s="1332" t="s">
        <v>243</v>
      </c>
      <c r="C6" s="1332"/>
      <c r="D6" s="1332" t="s">
        <v>241</v>
      </c>
      <c r="E6" s="1332"/>
      <c r="F6" s="1332" t="s">
        <v>240</v>
      </c>
      <c r="G6" s="1332"/>
      <c r="H6" s="1332" t="s">
        <v>239</v>
      </c>
      <c r="I6" s="1332"/>
      <c r="J6" s="1332" t="s">
        <v>238</v>
      </c>
      <c r="K6" s="1332"/>
      <c r="L6" s="1332" t="s">
        <v>463</v>
      </c>
      <c r="M6" s="1332"/>
      <c r="N6" s="1332" t="s">
        <v>7</v>
      </c>
      <c r="O6" s="1332"/>
      <c r="P6" s="1392" t="s">
        <v>844</v>
      </c>
    </row>
    <row r="7" spans="1:16" s="136" customFormat="1" ht="13.5" customHeight="1" thickBot="1" x14ac:dyDescent="0.25">
      <c r="A7" s="1397"/>
      <c r="B7" s="1129" t="s">
        <v>242</v>
      </c>
      <c r="C7" s="1129"/>
      <c r="D7" s="1129" t="s">
        <v>925</v>
      </c>
      <c r="E7" s="1129"/>
      <c r="F7" s="1129" t="s">
        <v>926</v>
      </c>
      <c r="G7" s="1129"/>
      <c r="H7" s="1129" t="s">
        <v>927</v>
      </c>
      <c r="I7" s="1129"/>
      <c r="J7" s="1129" t="s">
        <v>237</v>
      </c>
      <c r="K7" s="1129"/>
      <c r="L7" s="1129" t="s">
        <v>250</v>
      </c>
      <c r="M7" s="1129"/>
      <c r="N7" s="1129" t="s">
        <v>8</v>
      </c>
      <c r="O7" s="1129"/>
      <c r="P7" s="1393"/>
    </row>
    <row r="8" spans="1:16" s="136" customFormat="1" ht="13.5" thickBot="1" x14ac:dyDescent="0.25">
      <c r="A8" s="1397"/>
      <c r="B8" s="494" t="s">
        <v>9</v>
      </c>
      <c r="C8" s="474" t="s">
        <v>515</v>
      </c>
      <c r="D8" s="474" t="s">
        <v>9</v>
      </c>
      <c r="E8" s="474" t="s">
        <v>515</v>
      </c>
      <c r="F8" s="474" t="s">
        <v>9</v>
      </c>
      <c r="G8" s="474" t="s">
        <v>515</v>
      </c>
      <c r="H8" s="474" t="s">
        <v>9</v>
      </c>
      <c r="I8" s="474" t="s">
        <v>515</v>
      </c>
      <c r="J8" s="474" t="s">
        <v>9</v>
      </c>
      <c r="K8" s="474" t="s">
        <v>515</v>
      </c>
      <c r="L8" s="474" t="s">
        <v>9</v>
      </c>
      <c r="M8" s="474" t="s">
        <v>515</v>
      </c>
      <c r="N8" s="474" t="s">
        <v>9</v>
      </c>
      <c r="O8" s="474" t="s">
        <v>515</v>
      </c>
      <c r="P8" s="1393"/>
    </row>
    <row r="9" spans="1:16" s="136" customFormat="1" ht="12" customHeight="1" x14ac:dyDescent="0.2">
      <c r="A9" s="1398"/>
      <c r="B9" s="473" t="s">
        <v>516</v>
      </c>
      <c r="C9" s="473" t="s">
        <v>517</v>
      </c>
      <c r="D9" s="473" t="s">
        <v>516</v>
      </c>
      <c r="E9" s="473" t="s">
        <v>517</v>
      </c>
      <c r="F9" s="473" t="s">
        <v>516</v>
      </c>
      <c r="G9" s="473" t="s">
        <v>517</v>
      </c>
      <c r="H9" s="473" t="s">
        <v>516</v>
      </c>
      <c r="I9" s="473" t="s">
        <v>517</v>
      </c>
      <c r="J9" s="473" t="s">
        <v>516</v>
      </c>
      <c r="K9" s="473" t="s">
        <v>517</v>
      </c>
      <c r="L9" s="473" t="s">
        <v>516</v>
      </c>
      <c r="M9" s="473" t="s">
        <v>517</v>
      </c>
      <c r="N9" s="473" t="s">
        <v>516</v>
      </c>
      <c r="O9" s="473" t="s">
        <v>517</v>
      </c>
      <c r="P9" s="1394"/>
    </row>
    <row r="10" spans="1:16" ht="24" customHeight="1" thickBot="1" x14ac:dyDescent="0.25">
      <c r="A10" s="519" t="s">
        <v>479</v>
      </c>
      <c r="B10" s="520">
        <v>0</v>
      </c>
      <c r="C10" s="520">
        <v>0</v>
      </c>
      <c r="D10" s="520">
        <v>0</v>
      </c>
      <c r="E10" s="520">
        <v>0</v>
      </c>
      <c r="F10" s="520">
        <v>0</v>
      </c>
      <c r="G10" s="520">
        <v>0</v>
      </c>
      <c r="H10" s="520">
        <v>0</v>
      </c>
      <c r="I10" s="520">
        <v>0</v>
      </c>
      <c r="J10" s="520">
        <v>0</v>
      </c>
      <c r="K10" s="520">
        <v>0</v>
      </c>
      <c r="L10" s="520">
        <v>0</v>
      </c>
      <c r="M10" s="520">
        <v>1</v>
      </c>
      <c r="N10" s="521">
        <f t="shared" ref="N10:O30" si="0">SUM(B10+D10+F10+H10+J10+L10)</f>
        <v>0</v>
      </c>
      <c r="O10" s="521">
        <f t="shared" si="0"/>
        <v>1</v>
      </c>
      <c r="P10" s="522" t="s">
        <v>1220</v>
      </c>
    </row>
    <row r="11" spans="1:16" ht="24" customHeight="1" thickBot="1" x14ac:dyDescent="0.25">
      <c r="A11" s="523" t="s">
        <v>1191</v>
      </c>
      <c r="B11" s="205">
        <v>1</v>
      </c>
      <c r="C11" s="205">
        <v>4</v>
      </c>
      <c r="D11" s="205">
        <v>2</v>
      </c>
      <c r="E11" s="205">
        <v>8</v>
      </c>
      <c r="F11" s="205">
        <v>32</v>
      </c>
      <c r="G11" s="205">
        <v>8</v>
      </c>
      <c r="H11" s="205">
        <v>0</v>
      </c>
      <c r="I11" s="205">
        <v>0</v>
      </c>
      <c r="J11" s="205">
        <v>0</v>
      </c>
      <c r="K11" s="205">
        <v>0</v>
      </c>
      <c r="L11" s="205">
        <v>0</v>
      </c>
      <c r="M11" s="205">
        <v>0</v>
      </c>
      <c r="N11" s="524">
        <f t="shared" si="0"/>
        <v>35</v>
      </c>
      <c r="O11" s="524">
        <f t="shared" si="0"/>
        <v>20</v>
      </c>
      <c r="P11" s="525" t="s">
        <v>1203</v>
      </c>
    </row>
    <row r="12" spans="1:16" ht="24" customHeight="1" thickBot="1" x14ac:dyDescent="0.25">
      <c r="A12" s="526" t="s">
        <v>1192</v>
      </c>
      <c r="B12" s="204">
        <v>0</v>
      </c>
      <c r="C12" s="204">
        <v>1</v>
      </c>
      <c r="D12" s="204">
        <v>0</v>
      </c>
      <c r="E12" s="204">
        <v>2</v>
      </c>
      <c r="F12" s="204">
        <v>3</v>
      </c>
      <c r="G12" s="204">
        <v>12</v>
      </c>
      <c r="H12" s="204">
        <v>0</v>
      </c>
      <c r="I12" s="204">
        <v>0</v>
      </c>
      <c r="J12" s="204">
        <v>0</v>
      </c>
      <c r="K12" s="204">
        <v>0</v>
      </c>
      <c r="L12" s="204">
        <v>0</v>
      </c>
      <c r="M12" s="204">
        <v>0</v>
      </c>
      <c r="N12" s="527">
        <f t="shared" si="0"/>
        <v>3</v>
      </c>
      <c r="O12" s="527">
        <f t="shared" si="0"/>
        <v>15</v>
      </c>
      <c r="P12" s="528" t="s">
        <v>1219</v>
      </c>
    </row>
    <row r="13" spans="1:16" ht="24" customHeight="1" thickBot="1" x14ac:dyDescent="0.25">
      <c r="A13" s="523" t="s">
        <v>720</v>
      </c>
      <c r="B13" s="205">
        <v>0</v>
      </c>
      <c r="C13" s="205">
        <v>0</v>
      </c>
      <c r="D13" s="205">
        <v>1</v>
      </c>
      <c r="E13" s="205">
        <v>2</v>
      </c>
      <c r="F13" s="205">
        <v>25</v>
      </c>
      <c r="G13" s="205">
        <v>13</v>
      </c>
      <c r="H13" s="205">
        <v>0</v>
      </c>
      <c r="I13" s="205">
        <v>0</v>
      </c>
      <c r="J13" s="205">
        <v>0</v>
      </c>
      <c r="K13" s="205">
        <v>0</v>
      </c>
      <c r="L13" s="205">
        <v>0</v>
      </c>
      <c r="M13" s="205">
        <v>0</v>
      </c>
      <c r="N13" s="524">
        <f t="shared" si="0"/>
        <v>26</v>
      </c>
      <c r="O13" s="524">
        <f t="shared" si="0"/>
        <v>15</v>
      </c>
      <c r="P13" s="525" t="s">
        <v>1204</v>
      </c>
    </row>
    <row r="14" spans="1:16" ht="24" customHeight="1" thickBot="1" x14ac:dyDescent="0.25">
      <c r="A14" s="526" t="s">
        <v>1193</v>
      </c>
      <c r="B14" s="204">
        <v>0</v>
      </c>
      <c r="C14" s="204">
        <v>3</v>
      </c>
      <c r="D14" s="204">
        <v>1</v>
      </c>
      <c r="E14" s="204">
        <v>1</v>
      </c>
      <c r="F14" s="204">
        <v>20</v>
      </c>
      <c r="G14" s="204">
        <v>25</v>
      </c>
      <c r="H14" s="204">
        <v>0</v>
      </c>
      <c r="I14" s="204">
        <v>0</v>
      </c>
      <c r="J14" s="204">
        <v>0</v>
      </c>
      <c r="K14" s="204">
        <v>0</v>
      </c>
      <c r="L14" s="204">
        <v>0</v>
      </c>
      <c r="M14" s="204">
        <v>0</v>
      </c>
      <c r="N14" s="527">
        <f t="shared" si="0"/>
        <v>21</v>
      </c>
      <c r="O14" s="527">
        <f t="shared" si="0"/>
        <v>29</v>
      </c>
      <c r="P14" s="528" t="s">
        <v>1205</v>
      </c>
    </row>
    <row r="15" spans="1:16" ht="24" customHeight="1" thickBot="1" x14ac:dyDescent="0.25">
      <c r="A15" s="523" t="s">
        <v>1194</v>
      </c>
      <c r="B15" s="205">
        <v>0</v>
      </c>
      <c r="C15" s="205">
        <v>0</v>
      </c>
      <c r="D15" s="205">
        <v>0</v>
      </c>
      <c r="E15" s="205">
        <v>1</v>
      </c>
      <c r="F15" s="205">
        <v>0</v>
      </c>
      <c r="G15" s="205">
        <v>3</v>
      </c>
      <c r="H15" s="205">
        <v>0</v>
      </c>
      <c r="I15" s="205">
        <v>0</v>
      </c>
      <c r="J15" s="205">
        <v>0</v>
      </c>
      <c r="K15" s="205">
        <v>0</v>
      </c>
      <c r="L15" s="205">
        <v>0</v>
      </c>
      <c r="M15" s="205">
        <v>0</v>
      </c>
      <c r="N15" s="524">
        <f t="shared" si="0"/>
        <v>0</v>
      </c>
      <c r="O15" s="524">
        <f t="shared" si="0"/>
        <v>4</v>
      </c>
      <c r="P15" s="525" t="s">
        <v>1216</v>
      </c>
    </row>
    <row r="16" spans="1:16" ht="24" customHeight="1" thickBot="1" x14ac:dyDescent="0.25">
      <c r="A16" s="526" t="s">
        <v>1195</v>
      </c>
      <c r="B16" s="204">
        <v>0</v>
      </c>
      <c r="C16" s="204">
        <v>3</v>
      </c>
      <c r="D16" s="204">
        <v>0</v>
      </c>
      <c r="E16" s="204">
        <v>0</v>
      </c>
      <c r="F16" s="204">
        <v>0</v>
      </c>
      <c r="G16" s="204">
        <v>1</v>
      </c>
      <c r="H16" s="204">
        <v>0</v>
      </c>
      <c r="I16" s="204">
        <v>0</v>
      </c>
      <c r="J16" s="204">
        <v>0</v>
      </c>
      <c r="K16" s="204">
        <v>0</v>
      </c>
      <c r="L16" s="204">
        <v>0</v>
      </c>
      <c r="M16" s="204">
        <v>0</v>
      </c>
      <c r="N16" s="527">
        <f t="shared" si="0"/>
        <v>0</v>
      </c>
      <c r="O16" s="527">
        <f t="shared" si="0"/>
        <v>4</v>
      </c>
      <c r="P16" s="528" t="s">
        <v>67</v>
      </c>
    </row>
    <row r="17" spans="1:16" ht="24" customHeight="1" thickBot="1" x14ac:dyDescent="0.25">
      <c r="A17" s="523" t="s">
        <v>1196</v>
      </c>
      <c r="B17" s="205">
        <v>0</v>
      </c>
      <c r="C17" s="205">
        <v>0</v>
      </c>
      <c r="D17" s="205">
        <v>1</v>
      </c>
      <c r="E17" s="205">
        <v>0</v>
      </c>
      <c r="F17" s="205">
        <v>86</v>
      </c>
      <c r="G17" s="205">
        <v>25</v>
      </c>
      <c r="H17" s="205">
        <v>0</v>
      </c>
      <c r="I17" s="205">
        <v>0</v>
      </c>
      <c r="J17" s="205">
        <v>0</v>
      </c>
      <c r="K17" s="205">
        <v>0</v>
      </c>
      <c r="L17" s="205">
        <v>2</v>
      </c>
      <c r="M17" s="205">
        <v>0</v>
      </c>
      <c r="N17" s="524">
        <f t="shared" si="0"/>
        <v>89</v>
      </c>
      <c r="O17" s="524">
        <f t="shared" si="0"/>
        <v>25</v>
      </c>
      <c r="P17" s="525" t="s">
        <v>1217</v>
      </c>
    </row>
    <row r="18" spans="1:16" ht="24" customHeight="1" thickBot="1" x14ac:dyDescent="0.25">
      <c r="A18" s="526" t="s">
        <v>1197</v>
      </c>
      <c r="B18" s="204">
        <v>0</v>
      </c>
      <c r="C18" s="204">
        <v>0</v>
      </c>
      <c r="D18" s="204">
        <v>0</v>
      </c>
      <c r="E18" s="204">
        <v>0</v>
      </c>
      <c r="F18" s="204">
        <v>0</v>
      </c>
      <c r="G18" s="204">
        <v>1</v>
      </c>
      <c r="H18" s="204">
        <v>0</v>
      </c>
      <c r="I18" s="204">
        <v>0</v>
      </c>
      <c r="J18" s="204">
        <v>0</v>
      </c>
      <c r="K18" s="204">
        <v>0</v>
      </c>
      <c r="L18" s="204">
        <v>0</v>
      </c>
      <c r="M18" s="204">
        <v>0</v>
      </c>
      <c r="N18" s="527">
        <f t="shared" si="0"/>
        <v>0</v>
      </c>
      <c r="O18" s="527">
        <f t="shared" si="0"/>
        <v>1</v>
      </c>
      <c r="P18" s="528" t="s">
        <v>1206</v>
      </c>
    </row>
    <row r="19" spans="1:16" ht="24" customHeight="1" thickBot="1" x14ac:dyDescent="0.25">
      <c r="A19" s="523" t="s">
        <v>600</v>
      </c>
      <c r="B19" s="205">
        <v>0</v>
      </c>
      <c r="C19" s="205">
        <v>1</v>
      </c>
      <c r="D19" s="205">
        <v>0</v>
      </c>
      <c r="E19" s="205">
        <v>0</v>
      </c>
      <c r="F19" s="205">
        <v>3</v>
      </c>
      <c r="G19" s="205">
        <v>2</v>
      </c>
      <c r="H19" s="205">
        <v>0</v>
      </c>
      <c r="I19" s="205">
        <v>0</v>
      </c>
      <c r="J19" s="205">
        <v>0</v>
      </c>
      <c r="K19" s="205">
        <v>0</v>
      </c>
      <c r="L19" s="205">
        <v>0</v>
      </c>
      <c r="M19" s="205">
        <v>0</v>
      </c>
      <c r="N19" s="524">
        <f t="shared" si="0"/>
        <v>3</v>
      </c>
      <c r="O19" s="524">
        <f t="shared" si="0"/>
        <v>3</v>
      </c>
      <c r="P19" s="525" t="s">
        <v>1207</v>
      </c>
    </row>
    <row r="20" spans="1:16" ht="24" customHeight="1" thickBot="1" x14ac:dyDescent="0.25">
      <c r="A20" s="526" t="s">
        <v>1198</v>
      </c>
      <c r="B20" s="204">
        <v>2</v>
      </c>
      <c r="C20" s="204">
        <v>1</v>
      </c>
      <c r="D20" s="204">
        <v>2</v>
      </c>
      <c r="E20" s="204">
        <v>1</v>
      </c>
      <c r="F20" s="204">
        <v>26</v>
      </c>
      <c r="G20" s="204">
        <v>11</v>
      </c>
      <c r="H20" s="204">
        <v>0</v>
      </c>
      <c r="I20" s="204">
        <v>0</v>
      </c>
      <c r="J20" s="204">
        <v>0</v>
      </c>
      <c r="K20" s="204">
        <v>0</v>
      </c>
      <c r="L20" s="204">
        <v>0</v>
      </c>
      <c r="M20" s="204">
        <v>0</v>
      </c>
      <c r="N20" s="527">
        <f t="shared" si="0"/>
        <v>30</v>
      </c>
      <c r="O20" s="527">
        <f t="shared" si="0"/>
        <v>13</v>
      </c>
      <c r="P20" s="528" t="s">
        <v>1208</v>
      </c>
    </row>
    <row r="21" spans="1:16" ht="24" customHeight="1" thickBot="1" x14ac:dyDescent="0.25">
      <c r="A21" s="523" t="s">
        <v>664</v>
      </c>
      <c r="B21" s="205">
        <v>0</v>
      </c>
      <c r="C21" s="205">
        <v>0</v>
      </c>
      <c r="D21" s="205">
        <v>0</v>
      </c>
      <c r="E21" s="205">
        <v>0</v>
      </c>
      <c r="F21" s="205">
        <v>0</v>
      </c>
      <c r="G21" s="205">
        <v>1</v>
      </c>
      <c r="H21" s="205">
        <v>0</v>
      </c>
      <c r="I21" s="205">
        <v>0</v>
      </c>
      <c r="J21" s="205">
        <v>0</v>
      </c>
      <c r="K21" s="205">
        <v>0</v>
      </c>
      <c r="L21" s="205">
        <v>0</v>
      </c>
      <c r="M21" s="205">
        <v>0</v>
      </c>
      <c r="N21" s="524">
        <f t="shared" si="0"/>
        <v>0</v>
      </c>
      <c r="O21" s="524">
        <f t="shared" si="0"/>
        <v>1</v>
      </c>
      <c r="P21" s="525" t="s">
        <v>1221</v>
      </c>
    </row>
    <row r="22" spans="1:16" ht="24" customHeight="1" thickBot="1" x14ac:dyDescent="0.25">
      <c r="A22" s="526" t="s">
        <v>1199</v>
      </c>
      <c r="B22" s="204">
        <v>3</v>
      </c>
      <c r="C22" s="204">
        <v>4</v>
      </c>
      <c r="D22" s="204">
        <v>0</v>
      </c>
      <c r="E22" s="204">
        <v>1</v>
      </c>
      <c r="F22" s="204">
        <v>3</v>
      </c>
      <c r="G22" s="204">
        <v>8</v>
      </c>
      <c r="H22" s="204">
        <v>0</v>
      </c>
      <c r="I22" s="204">
        <v>0</v>
      </c>
      <c r="J22" s="204">
        <v>0</v>
      </c>
      <c r="K22" s="204">
        <v>0</v>
      </c>
      <c r="L22" s="204">
        <v>0</v>
      </c>
      <c r="M22" s="204">
        <v>0</v>
      </c>
      <c r="N22" s="527">
        <f t="shared" si="0"/>
        <v>6</v>
      </c>
      <c r="O22" s="527">
        <f t="shared" si="0"/>
        <v>13</v>
      </c>
      <c r="P22" s="528" t="s">
        <v>1209</v>
      </c>
    </row>
    <row r="23" spans="1:16" ht="24" customHeight="1" thickBot="1" x14ac:dyDescent="0.25">
      <c r="A23" s="523" t="s">
        <v>1200</v>
      </c>
      <c r="B23" s="205">
        <v>2</v>
      </c>
      <c r="C23" s="205">
        <v>1</v>
      </c>
      <c r="D23" s="205">
        <v>0</v>
      </c>
      <c r="E23" s="205">
        <v>2</v>
      </c>
      <c r="F23" s="205">
        <v>8</v>
      </c>
      <c r="G23" s="205">
        <v>8</v>
      </c>
      <c r="H23" s="205">
        <v>0</v>
      </c>
      <c r="I23" s="205">
        <v>0</v>
      </c>
      <c r="J23" s="205">
        <v>0</v>
      </c>
      <c r="K23" s="205">
        <v>0</v>
      </c>
      <c r="L23" s="205">
        <v>0</v>
      </c>
      <c r="M23" s="205">
        <v>0</v>
      </c>
      <c r="N23" s="524">
        <f t="shared" si="0"/>
        <v>10</v>
      </c>
      <c r="O23" s="524">
        <f t="shared" si="0"/>
        <v>11</v>
      </c>
      <c r="P23" s="525" t="s">
        <v>1210</v>
      </c>
    </row>
    <row r="24" spans="1:16" ht="24" customHeight="1" thickBot="1" x14ac:dyDescent="0.25">
      <c r="A24" s="526" t="s">
        <v>135</v>
      </c>
      <c r="B24" s="204">
        <v>1</v>
      </c>
      <c r="C24" s="204">
        <v>2</v>
      </c>
      <c r="D24" s="204">
        <v>0</v>
      </c>
      <c r="E24" s="204">
        <v>4</v>
      </c>
      <c r="F24" s="204">
        <v>11</v>
      </c>
      <c r="G24" s="204">
        <v>4</v>
      </c>
      <c r="H24" s="204">
        <v>0</v>
      </c>
      <c r="I24" s="204">
        <v>0</v>
      </c>
      <c r="J24" s="204">
        <v>0</v>
      </c>
      <c r="K24" s="204">
        <v>0</v>
      </c>
      <c r="L24" s="204">
        <v>0</v>
      </c>
      <c r="M24" s="204">
        <v>0</v>
      </c>
      <c r="N24" s="527">
        <f t="shared" si="0"/>
        <v>12</v>
      </c>
      <c r="O24" s="527">
        <f t="shared" si="0"/>
        <v>10</v>
      </c>
      <c r="P24" s="528" t="s">
        <v>136</v>
      </c>
    </row>
    <row r="25" spans="1:16" ht="24" customHeight="1" thickBot="1" x14ac:dyDescent="0.25">
      <c r="A25" s="523" t="s">
        <v>1201</v>
      </c>
      <c r="B25" s="205">
        <v>0</v>
      </c>
      <c r="C25" s="205">
        <v>0</v>
      </c>
      <c r="D25" s="205">
        <v>0</v>
      </c>
      <c r="E25" s="205">
        <v>0</v>
      </c>
      <c r="F25" s="205">
        <v>8</v>
      </c>
      <c r="G25" s="205">
        <v>5</v>
      </c>
      <c r="H25" s="205">
        <v>0</v>
      </c>
      <c r="I25" s="205">
        <v>0</v>
      </c>
      <c r="J25" s="205">
        <v>0</v>
      </c>
      <c r="K25" s="205">
        <v>0</v>
      </c>
      <c r="L25" s="205">
        <v>0</v>
      </c>
      <c r="M25" s="205">
        <v>0</v>
      </c>
      <c r="N25" s="524">
        <f t="shared" si="0"/>
        <v>8</v>
      </c>
      <c r="O25" s="524">
        <f t="shared" si="0"/>
        <v>5</v>
      </c>
      <c r="P25" s="525" t="s">
        <v>1218</v>
      </c>
    </row>
    <row r="26" spans="1:16" ht="24" customHeight="1" thickBot="1" x14ac:dyDescent="0.25">
      <c r="A26" s="526" t="s">
        <v>70</v>
      </c>
      <c r="B26" s="204">
        <v>0</v>
      </c>
      <c r="C26" s="204">
        <v>1</v>
      </c>
      <c r="D26" s="204">
        <v>1</v>
      </c>
      <c r="E26" s="204">
        <v>2</v>
      </c>
      <c r="F26" s="204">
        <v>138</v>
      </c>
      <c r="G26" s="204">
        <v>46</v>
      </c>
      <c r="H26" s="204">
        <v>0</v>
      </c>
      <c r="I26" s="204">
        <v>0</v>
      </c>
      <c r="J26" s="204">
        <v>0</v>
      </c>
      <c r="K26" s="204">
        <v>0</v>
      </c>
      <c r="L26" s="204">
        <v>0</v>
      </c>
      <c r="M26" s="204">
        <v>0</v>
      </c>
      <c r="N26" s="527">
        <f t="shared" si="0"/>
        <v>139</v>
      </c>
      <c r="O26" s="527">
        <f t="shared" si="0"/>
        <v>49</v>
      </c>
      <c r="P26" s="528" t="s">
        <v>71</v>
      </c>
    </row>
    <row r="27" spans="1:16" ht="24" customHeight="1" thickBot="1" x14ac:dyDescent="0.25">
      <c r="A27" s="523" t="s">
        <v>1391</v>
      </c>
      <c r="B27" s="205">
        <v>0</v>
      </c>
      <c r="C27" s="205">
        <v>0</v>
      </c>
      <c r="D27" s="205">
        <v>0</v>
      </c>
      <c r="E27" s="205">
        <v>0</v>
      </c>
      <c r="F27" s="205">
        <v>1</v>
      </c>
      <c r="G27" s="205">
        <v>1</v>
      </c>
      <c r="H27" s="205">
        <v>0</v>
      </c>
      <c r="I27" s="205">
        <v>0</v>
      </c>
      <c r="J27" s="205">
        <v>0</v>
      </c>
      <c r="K27" s="205">
        <v>0</v>
      </c>
      <c r="L27" s="205">
        <v>0</v>
      </c>
      <c r="M27" s="205">
        <v>0</v>
      </c>
      <c r="N27" s="524">
        <f t="shared" si="0"/>
        <v>1</v>
      </c>
      <c r="O27" s="524">
        <f t="shared" si="0"/>
        <v>1</v>
      </c>
      <c r="P27" s="525" t="s">
        <v>1065</v>
      </c>
    </row>
    <row r="28" spans="1:16" ht="24" customHeight="1" thickBot="1" x14ac:dyDescent="0.25">
      <c r="A28" s="526" t="s">
        <v>1392</v>
      </c>
      <c r="B28" s="204">
        <v>0</v>
      </c>
      <c r="C28" s="204">
        <v>0</v>
      </c>
      <c r="D28" s="204">
        <v>0</v>
      </c>
      <c r="E28" s="204">
        <v>0</v>
      </c>
      <c r="F28" s="204">
        <v>0</v>
      </c>
      <c r="G28" s="204">
        <v>1</v>
      </c>
      <c r="H28" s="204">
        <v>0</v>
      </c>
      <c r="I28" s="204">
        <v>0</v>
      </c>
      <c r="J28" s="204">
        <v>0</v>
      </c>
      <c r="K28" s="204">
        <v>0</v>
      </c>
      <c r="L28" s="204">
        <v>0</v>
      </c>
      <c r="M28" s="204">
        <v>0</v>
      </c>
      <c r="N28" s="527">
        <f t="shared" si="0"/>
        <v>0</v>
      </c>
      <c r="O28" s="527">
        <f t="shared" si="0"/>
        <v>1</v>
      </c>
      <c r="P28" s="528" t="s">
        <v>1393</v>
      </c>
    </row>
    <row r="29" spans="1:16" ht="24" customHeight="1" thickBot="1" x14ac:dyDescent="0.25">
      <c r="A29" s="523" t="s">
        <v>1202</v>
      </c>
      <c r="B29" s="205">
        <v>0</v>
      </c>
      <c r="C29" s="205">
        <v>0</v>
      </c>
      <c r="D29" s="205">
        <v>0</v>
      </c>
      <c r="E29" s="205">
        <v>0</v>
      </c>
      <c r="F29" s="205">
        <v>0</v>
      </c>
      <c r="G29" s="205">
        <v>1</v>
      </c>
      <c r="H29" s="205">
        <v>0</v>
      </c>
      <c r="I29" s="205">
        <v>0</v>
      </c>
      <c r="J29" s="205">
        <v>0</v>
      </c>
      <c r="K29" s="205">
        <v>0</v>
      </c>
      <c r="L29" s="205">
        <v>9</v>
      </c>
      <c r="M29" s="205">
        <v>0</v>
      </c>
      <c r="N29" s="524">
        <f t="shared" si="0"/>
        <v>9</v>
      </c>
      <c r="O29" s="524">
        <f t="shared" si="0"/>
        <v>1</v>
      </c>
      <c r="P29" s="525" t="s">
        <v>1211</v>
      </c>
    </row>
    <row r="30" spans="1:16" ht="24" customHeight="1" x14ac:dyDescent="0.2">
      <c r="A30" s="865" t="s">
        <v>463</v>
      </c>
      <c r="B30" s="694">
        <v>11</v>
      </c>
      <c r="C30" s="694">
        <v>3</v>
      </c>
      <c r="D30" s="694">
        <v>4</v>
      </c>
      <c r="E30" s="694">
        <v>7</v>
      </c>
      <c r="F30" s="694">
        <v>0</v>
      </c>
      <c r="G30" s="694">
        <v>0</v>
      </c>
      <c r="H30" s="694">
        <v>0</v>
      </c>
      <c r="I30" s="694">
        <v>0</v>
      </c>
      <c r="J30" s="694">
        <v>0</v>
      </c>
      <c r="K30" s="694">
        <v>0</v>
      </c>
      <c r="L30" s="694">
        <v>0</v>
      </c>
      <c r="M30" s="694">
        <v>0</v>
      </c>
      <c r="N30" s="695">
        <f t="shared" si="0"/>
        <v>15</v>
      </c>
      <c r="O30" s="695">
        <f t="shared" si="0"/>
        <v>10</v>
      </c>
      <c r="P30" s="866" t="s">
        <v>250</v>
      </c>
    </row>
    <row r="31" spans="1:16" ht="24.75" customHeight="1" x14ac:dyDescent="0.2">
      <c r="A31" s="849" t="s">
        <v>7</v>
      </c>
      <c r="B31" s="763">
        <f t="shared" ref="B31:O31" si="1">SUM(B10:B30)</f>
        <v>20</v>
      </c>
      <c r="C31" s="763">
        <f t="shared" si="1"/>
        <v>24</v>
      </c>
      <c r="D31" s="763">
        <f t="shared" si="1"/>
        <v>12</v>
      </c>
      <c r="E31" s="763">
        <f t="shared" si="1"/>
        <v>31</v>
      </c>
      <c r="F31" s="763">
        <f t="shared" si="1"/>
        <v>364</v>
      </c>
      <c r="G31" s="763">
        <f t="shared" si="1"/>
        <v>176</v>
      </c>
      <c r="H31" s="763">
        <f t="shared" si="1"/>
        <v>0</v>
      </c>
      <c r="I31" s="763">
        <f t="shared" si="1"/>
        <v>0</v>
      </c>
      <c r="J31" s="763">
        <f t="shared" si="1"/>
        <v>0</v>
      </c>
      <c r="K31" s="763">
        <f t="shared" si="1"/>
        <v>0</v>
      </c>
      <c r="L31" s="763">
        <f t="shared" si="1"/>
        <v>11</v>
      </c>
      <c r="M31" s="763">
        <f t="shared" si="1"/>
        <v>1</v>
      </c>
      <c r="N31" s="763">
        <f t="shared" si="1"/>
        <v>407</v>
      </c>
      <c r="O31" s="763">
        <f t="shared" si="1"/>
        <v>232</v>
      </c>
      <c r="P31" s="850" t="s">
        <v>8</v>
      </c>
    </row>
    <row r="35" spans="1:13" x14ac:dyDescent="0.2">
      <c r="A35" s="280"/>
    </row>
    <row r="37" spans="1:13" x14ac:dyDescent="0.2">
      <c r="J37" s="197"/>
      <c r="K37" s="197"/>
      <c r="L37" s="197"/>
      <c r="M37" s="197"/>
    </row>
    <row r="92" spans="16:16" x14ac:dyDescent="0.2">
      <c r="P92" s="65" t="s">
        <v>440</v>
      </c>
    </row>
    <row r="95" spans="16:16" x14ac:dyDescent="0.2">
      <c r="P95" s="65" t="s">
        <v>598</v>
      </c>
    </row>
    <row r="98" spans="16:16" x14ac:dyDescent="0.2">
      <c r="P98" s="65" t="s">
        <v>599</v>
      </c>
    </row>
    <row r="102" spans="16:16" x14ac:dyDescent="0.2">
      <c r="P102" s="65" t="s">
        <v>480</v>
      </c>
    </row>
    <row r="105" spans="16:16" x14ac:dyDescent="0.2">
      <c r="P105" s="65" t="s">
        <v>441</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76" fitToWidth="0" fitToHeight="0"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W34"/>
  <sheetViews>
    <sheetView showGridLines="0" rightToLeft="1" view="pageBreakPreview" zoomScaleNormal="100" zoomScaleSheetLayoutView="100" workbookViewId="0">
      <selection activeCell="B22" sqref="B22"/>
    </sheetView>
  </sheetViews>
  <sheetFormatPr defaultColWidth="9.140625" defaultRowHeight="12.75" x14ac:dyDescent="0.2"/>
  <cols>
    <col min="1" max="1" width="23.140625" style="43" customWidth="1"/>
    <col min="2" max="2" width="7.42578125" style="43" customWidth="1"/>
    <col min="3" max="3" width="7.5703125" style="43" customWidth="1"/>
    <col min="4" max="6" width="7.42578125" style="43" customWidth="1"/>
    <col min="7" max="7" width="7.85546875" style="43" customWidth="1"/>
    <col min="8" max="10" width="7.42578125" style="43" customWidth="1"/>
    <col min="11" max="11" width="7.7109375" style="43" customWidth="1"/>
    <col min="12" max="13" width="7.42578125" style="43" customWidth="1"/>
    <col min="14" max="14" width="23.140625" style="43" customWidth="1"/>
    <col min="15" max="16384" width="9.140625" style="43"/>
  </cols>
  <sheetData>
    <row r="1" spans="1:23" s="54" customFormat="1" ht="21.95" customHeight="1" x14ac:dyDescent="0.2">
      <c r="A1" s="1399" t="s">
        <v>851</v>
      </c>
      <c r="B1" s="1399"/>
      <c r="C1" s="1399"/>
      <c r="D1" s="1399"/>
      <c r="E1" s="1399"/>
      <c r="F1" s="1399"/>
      <c r="G1" s="1399"/>
      <c r="H1" s="1399"/>
      <c r="I1" s="1399"/>
      <c r="J1" s="1399"/>
      <c r="K1" s="1399"/>
      <c r="L1" s="1399"/>
      <c r="M1" s="1399"/>
      <c r="N1" s="1399"/>
      <c r="O1" s="96"/>
      <c r="P1" s="96"/>
      <c r="Q1" s="96"/>
      <c r="R1" s="96"/>
      <c r="S1" s="96"/>
      <c r="T1" s="96"/>
      <c r="U1" s="96"/>
      <c r="V1" s="53"/>
      <c r="W1" s="97"/>
    </row>
    <row r="2" spans="1:23" s="55" customFormat="1" ht="18" customHeight="1" x14ac:dyDescent="0.2">
      <c r="A2" s="1399" t="s">
        <v>1318</v>
      </c>
      <c r="B2" s="1399"/>
      <c r="C2" s="1399"/>
      <c r="D2" s="1399"/>
      <c r="E2" s="1399"/>
      <c r="F2" s="1399"/>
      <c r="G2" s="1399"/>
      <c r="H2" s="1399"/>
      <c r="I2" s="1399"/>
      <c r="J2" s="1399"/>
      <c r="K2" s="1399"/>
      <c r="L2" s="1399"/>
      <c r="M2" s="1399"/>
      <c r="N2" s="1399"/>
      <c r="O2" s="96"/>
      <c r="P2" s="96"/>
      <c r="Q2" s="96"/>
      <c r="R2" s="96"/>
      <c r="S2" s="96"/>
      <c r="T2" s="96"/>
      <c r="U2" s="96"/>
      <c r="V2" s="96"/>
      <c r="W2" s="96"/>
    </row>
    <row r="3" spans="1:23" s="51" customFormat="1" ht="35.25" customHeight="1" x14ac:dyDescent="0.25">
      <c r="A3" s="1364" t="s">
        <v>878</v>
      </c>
      <c r="B3" s="1365"/>
      <c r="C3" s="1365"/>
      <c r="D3" s="1365"/>
      <c r="E3" s="1365"/>
      <c r="F3" s="1365"/>
      <c r="G3" s="1365"/>
      <c r="H3" s="1365"/>
      <c r="I3" s="1365"/>
      <c r="J3" s="1365"/>
      <c r="K3" s="1365"/>
      <c r="L3" s="1365"/>
      <c r="M3" s="1365"/>
      <c r="N3" s="1365"/>
      <c r="O3" s="83"/>
      <c r="P3" s="83"/>
      <c r="Q3" s="83"/>
      <c r="R3" s="83"/>
      <c r="S3" s="83"/>
      <c r="T3" s="83"/>
      <c r="U3" s="83"/>
      <c r="V3" s="83"/>
      <c r="W3" s="83"/>
    </row>
    <row r="4" spans="1:23" s="50" customFormat="1" ht="15.75" x14ac:dyDescent="0.2">
      <c r="A4" s="986" t="s">
        <v>1319</v>
      </c>
      <c r="B4" s="986"/>
      <c r="C4" s="986"/>
      <c r="D4" s="986"/>
      <c r="E4" s="986"/>
      <c r="F4" s="986"/>
      <c r="G4" s="986"/>
      <c r="H4" s="986"/>
      <c r="I4" s="986"/>
      <c r="J4" s="986"/>
      <c r="K4" s="986"/>
      <c r="L4" s="986"/>
      <c r="M4" s="986"/>
      <c r="N4" s="986"/>
      <c r="O4" s="84"/>
      <c r="P4" s="84"/>
      <c r="Q4" s="84"/>
      <c r="R4" s="84"/>
      <c r="S4" s="84"/>
      <c r="T4" s="84"/>
      <c r="U4" s="84"/>
      <c r="V4" s="84"/>
      <c r="W4" s="84"/>
    </row>
    <row r="5" spans="1:23" s="50" customFormat="1" ht="15.75" x14ac:dyDescent="0.2">
      <c r="A5" s="132"/>
      <c r="B5" s="132"/>
      <c r="C5" s="132"/>
      <c r="D5" s="132"/>
      <c r="E5" s="132"/>
      <c r="F5" s="132"/>
      <c r="G5" s="132"/>
      <c r="H5" s="132"/>
      <c r="I5" s="132"/>
      <c r="J5" s="132"/>
      <c r="K5" s="132"/>
      <c r="L5" s="132"/>
      <c r="M5" s="132"/>
      <c r="N5" s="132"/>
      <c r="O5" s="132"/>
      <c r="P5" s="84"/>
      <c r="Q5" s="84"/>
      <c r="R5" s="84"/>
      <c r="S5" s="84"/>
      <c r="T5" s="84"/>
      <c r="U5" s="84"/>
      <c r="V5" s="84"/>
      <c r="W5" s="84"/>
    </row>
    <row r="6" spans="1:23" s="50" customFormat="1" ht="20.100000000000001" customHeight="1" x14ac:dyDescent="0.2">
      <c r="A6" s="10" t="s">
        <v>569</v>
      </c>
      <c r="B6" s="10"/>
      <c r="C6" s="10"/>
      <c r="D6" s="10"/>
      <c r="E6" s="10"/>
      <c r="F6" s="10"/>
      <c r="G6" s="10"/>
      <c r="H6" s="10"/>
      <c r="I6" s="10"/>
      <c r="J6" s="10"/>
      <c r="K6" s="10"/>
      <c r="L6" s="10"/>
      <c r="M6" s="10"/>
      <c r="N6" s="81" t="s">
        <v>568</v>
      </c>
    </row>
    <row r="7" spans="1:23" s="136" customFormat="1" ht="18" customHeight="1" thickBot="1" x14ac:dyDescent="0.25">
      <c r="A7" s="1401" t="s">
        <v>850</v>
      </c>
      <c r="B7" s="940" t="s">
        <v>1104</v>
      </c>
      <c r="C7" s="1330"/>
      <c r="D7" s="1330"/>
      <c r="E7" s="941"/>
      <c r="F7" s="945" t="s">
        <v>1169</v>
      </c>
      <c r="G7" s="945"/>
      <c r="H7" s="945"/>
      <c r="I7" s="945"/>
      <c r="J7" s="945" t="s">
        <v>1310</v>
      </c>
      <c r="K7" s="945"/>
      <c r="L7" s="945"/>
      <c r="M7" s="945"/>
      <c r="N7" s="1186" t="s">
        <v>903</v>
      </c>
      <c r="O7" s="135"/>
    </row>
    <row r="8" spans="1:23" s="136" customFormat="1" ht="19.5" customHeight="1" thickTop="1" thickBot="1" x14ac:dyDescent="0.25">
      <c r="A8" s="1402"/>
      <c r="B8" s="1408" t="s">
        <v>624</v>
      </c>
      <c r="C8" s="1409"/>
      <c r="D8" s="1408" t="s">
        <v>467</v>
      </c>
      <c r="E8" s="1409"/>
      <c r="F8" s="1332" t="s">
        <v>624</v>
      </c>
      <c r="G8" s="1332"/>
      <c r="H8" s="1332" t="s">
        <v>467</v>
      </c>
      <c r="I8" s="1332"/>
      <c r="J8" s="1332" t="s">
        <v>624</v>
      </c>
      <c r="K8" s="1332"/>
      <c r="L8" s="1332" t="s">
        <v>467</v>
      </c>
      <c r="M8" s="1332"/>
      <c r="N8" s="1400"/>
      <c r="O8" s="135"/>
    </row>
    <row r="9" spans="1:23" s="136" customFormat="1" ht="15" customHeight="1" thickTop="1" thickBot="1" x14ac:dyDescent="0.25">
      <c r="A9" s="1402"/>
      <c r="B9" s="1410" t="s">
        <v>448</v>
      </c>
      <c r="C9" s="1411"/>
      <c r="D9" s="1410" t="s">
        <v>244</v>
      </c>
      <c r="E9" s="1411"/>
      <c r="F9" s="1129" t="s">
        <v>448</v>
      </c>
      <c r="G9" s="1129"/>
      <c r="H9" s="1129" t="s">
        <v>244</v>
      </c>
      <c r="I9" s="1129"/>
      <c r="J9" s="1129" t="s">
        <v>448</v>
      </c>
      <c r="K9" s="1129"/>
      <c r="L9" s="1129" t="s">
        <v>244</v>
      </c>
      <c r="M9" s="1129"/>
      <c r="N9" s="1400"/>
      <c r="O9" s="135"/>
    </row>
    <row r="10" spans="1:23" s="136" customFormat="1" ht="15" customHeight="1" thickTop="1" thickBot="1" x14ac:dyDescent="0.25">
      <c r="A10" s="1402"/>
      <c r="B10" s="819" t="s">
        <v>9</v>
      </c>
      <c r="C10" s="819" t="s">
        <v>515</v>
      </c>
      <c r="D10" s="819" t="s">
        <v>9</v>
      </c>
      <c r="E10" s="819" t="s">
        <v>515</v>
      </c>
      <c r="F10" s="819" t="s">
        <v>9</v>
      </c>
      <c r="G10" s="819" t="s">
        <v>515</v>
      </c>
      <c r="H10" s="819" t="s">
        <v>9</v>
      </c>
      <c r="I10" s="819" t="s">
        <v>515</v>
      </c>
      <c r="J10" s="463" t="s">
        <v>9</v>
      </c>
      <c r="K10" s="463" t="s">
        <v>515</v>
      </c>
      <c r="L10" s="463" t="s">
        <v>9</v>
      </c>
      <c r="M10" s="463" t="s">
        <v>515</v>
      </c>
      <c r="N10" s="1400"/>
      <c r="O10" s="135"/>
    </row>
    <row r="11" spans="1:23" s="136" customFormat="1" ht="14.25" customHeight="1" thickTop="1" x14ac:dyDescent="0.2">
      <c r="A11" s="1403"/>
      <c r="B11" s="818" t="s">
        <v>516</v>
      </c>
      <c r="C11" s="818" t="s">
        <v>517</v>
      </c>
      <c r="D11" s="818" t="s">
        <v>516</v>
      </c>
      <c r="E11" s="818" t="s">
        <v>517</v>
      </c>
      <c r="F11" s="818" t="s">
        <v>516</v>
      </c>
      <c r="G11" s="818" t="s">
        <v>517</v>
      </c>
      <c r="H11" s="818" t="s">
        <v>516</v>
      </c>
      <c r="I11" s="818" t="s">
        <v>517</v>
      </c>
      <c r="J11" s="468" t="s">
        <v>516</v>
      </c>
      <c r="K11" s="468" t="s">
        <v>517</v>
      </c>
      <c r="L11" s="468" t="s">
        <v>516</v>
      </c>
      <c r="M11" s="468" t="s">
        <v>517</v>
      </c>
      <c r="N11" s="1188"/>
      <c r="O11" s="135"/>
    </row>
    <row r="12" spans="1:23" s="50" customFormat="1" ht="36" customHeight="1" thickBot="1" x14ac:dyDescent="0.25">
      <c r="A12" s="529" t="s">
        <v>270</v>
      </c>
      <c r="B12" s="530">
        <v>9</v>
      </c>
      <c r="C12" s="530">
        <v>3</v>
      </c>
      <c r="D12" s="530">
        <v>2</v>
      </c>
      <c r="E12" s="530">
        <v>1</v>
      </c>
      <c r="F12" s="530">
        <v>3</v>
      </c>
      <c r="G12" s="530">
        <v>4</v>
      </c>
      <c r="H12" s="530">
        <v>5</v>
      </c>
      <c r="I12" s="530">
        <v>2</v>
      </c>
      <c r="J12" s="530">
        <v>3</v>
      </c>
      <c r="K12" s="530">
        <v>4</v>
      </c>
      <c r="L12" s="530">
        <v>2</v>
      </c>
      <c r="M12" s="530">
        <v>2</v>
      </c>
      <c r="N12" s="498" t="s">
        <v>242</v>
      </c>
      <c r="O12" s="134"/>
      <c r="P12" s="234"/>
    </row>
    <row r="13" spans="1:23" s="50" customFormat="1" ht="36" customHeight="1" thickBot="1" x14ac:dyDescent="0.25">
      <c r="A13" s="531" t="s">
        <v>241</v>
      </c>
      <c r="B13" s="532">
        <v>34</v>
      </c>
      <c r="C13" s="532">
        <v>22</v>
      </c>
      <c r="D13" s="532">
        <v>5</v>
      </c>
      <c r="E13" s="532">
        <v>5</v>
      </c>
      <c r="F13" s="532">
        <v>13</v>
      </c>
      <c r="G13" s="532">
        <v>22</v>
      </c>
      <c r="H13" s="532">
        <v>10</v>
      </c>
      <c r="I13" s="532">
        <v>8</v>
      </c>
      <c r="J13" s="532">
        <v>6</v>
      </c>
      <c r="K13" s="532">
        <v>18</v>
      </c>
      <c r="L13" s="532">
        <v>4</v>
      </c>
      <c r="M13" s="532">
        <v>6</v>
      </c>
      <c r="N13" s="525" t="s">
        <v>925</v>
      </c>
      <c r="O13" s="134"/>
    </row>
    <row r="14" spans="1:23" s="50" customFormat="1" ht="36" customHeight="1" thickBot="1" x14ac:dyDescent="0.25">
      <c r="A14" s="533" t="s">
        <v>240</v>
      </c>
      <c r="B14" s="534">
        <v>254</v>
      </c>
      <c r="C14" s="534">
        <v>138</v>
      </c>
      <c r="D14" s="534">
        <v>140</v>
      </c>
      <c r="E14" s="534">
        <v>54</v>
      </c>
      <c r="F14" s="534">
        <v>113</v>
      </c>
      <c r="G14" s="534">
        <v>68</v>
      </c>
      <c r="H14" s="534">
        <v>149</v>
      </c>
      <c r="I14" s="534">
        <v>54</v>
      </c>
      <c r="J14" s="534">
        <v>102</v>
      </c>
      <c r="K14" s="534">
        <v>38</v>
      </c>
      <c r="L14" s="534">
        <v>129</v>
      </c>
      <c r="M14" s="534">
        <v>76</v>
      </c>
      <c r="N14" s="535" t="s">
        <v>926</v>
      </c>
      <c r="O14" s="134"/>
    </row>
    <row r="15" spans="1:23" s="50" customFormat="1" ht="36" hidden="1" customHeight="1" thickBot="1" x14ac:dyDescent="0.25">
      <c r="A15" s="531" t="s">
        <v>239</v>
      </c>
      <c r="B15" s="532">
        <v>0</v>
      </c>
      <c r="C15" s="532">
        <v>0</v>
      </c>
      <c r="D15" s="532">
        <v>0</v>
      </c>
      <c r="E15" s="532">
        <v>0</v>
      </c>
      <c r="F15" s="532">
        <v>0</v>
      </c>
      <c r="G15" s="532">
        <v>0</v>
      </c>
      <c r="H15" s="532">
        <v>0</v>
      </c>
      <c r="I15" s="532">
        <v>0</v>
      </c>
      <c r="J15" s="532">
        <v>0</v>
      </c>
      <c r="K15" s="532">
        <v>0</v>
      </c>
      <c r="L15" s="532">
        <v>0</v>
      </c>
      <c r="M15" s="532">
        <v>0</v>
      </c>
      <c r="N15" s="525" t="s">
        <v>927</v>
      </c>
      <c r="O15" s="134"/>
    </row>
    <row r="16" spans="1:23" s="50" customFormat="1" ht="36" hidden="1" customHeight="1" thickBot="1" x14ac:dyDescent="0.25">
      <c r="A16" s="533" t="s">
        <v>238</v>
      </c>
      <c r="B16" s="534">
        <v>0</v>
      </c>
      <c r="C16" s="534">
        <v>0</v>
      </c>
      <c r="D16" s="534">
        <v>0</v>
      </c>
      <c r="E16" s="534">
        <v>0</v>
      </c>
      <c r="F16" s="534">
        <v>0</v>
      </c>
      <c r="G16" s="534">
        <v>0</v>
      </c>
      <c r="H16" s="534">
        <v>0</v>
      </c>
      <c r="I16" s="534">
        <v>0</v>
      </c>
      <c r="J16" s="534">
        <v>0</v>
      </c>
      <c r="K16" s="534">
        <v>0</v>
      </c>
      <c r="L16" s="534">
        <v>0</v>
      </c>
      <c r="M16" s="534">
        <v>0</v>
      </c>
      <c r="N16" s="535" t="s">
        <v>237</v>
      </c>
      <c r="O16" s="134"/>
    </row>
    <row r="17" spans="1:15" s="50" customFormat="1" ht="36" customHeight="1" x14ac:dyDescent="0.2">
      <c r="A17" s="536" t="s">
        <v>463</v>
      </c>
      <c r="B17" s="537">
        <v>21</v>
      </c>
      <c r="C17" s="537">
        <v>11</v>
      </c>
      <c r="D17" s="537">
        <v>18</v>
      </c>
      <c r="E17" s="537">
        <v>8</v>
      </c>
      <c r="F17" s="537">
        <v>1</v>
      </c>
      <c r="G17" s="537">
        <v>1</v>
      </c>
      <c r="H17" s="537">
        <v>4</v>
      </c>
      <c r="I17" s="537">
        <v>0</v>
      </c>
      <c r="J17" s="537">
        <v>4</v>
      </c>
      <c r="K17" s="537">
        <v>0</v>
      </c>
      <c r="L17" s="537">
        <v>3</v>
      </c>
      <c r="M17" s="537">
        <v>1</v>
      </c>
      <c r="N17" s="538" t="s">
        <v>235</v>
      </c>
      <c r="O17" s="134"/>
    </row>
    <row r="18" spans="1:15" ht="27.75" customHeight="1" x14ac:dyDescent="0.2">
      <c r="A18" s="539" t="s">
        <v>7</v>
      </c>
      <c r="B18" s="540">
        <f t="shared" ref="B18:I18" si="0">SUM(B12:B17)</f>
        <v>318</v>
      </c>
      <c r="C18" s="540">
        <f t="shared" si="0"/>
        <v>174</v>
      </c>
      <c r="D18" s="540">
        <f t="shared" si="0"/>
        <v>165</v>
      </c>
      <c r="E18" s="540">
        <f t="shared" si="0"/>
        <v>68</v>
      </c>
      <c r="F18" s="540">
        <f t="shared" si="0"/>
        <v>130</v>
      </c>
      <c r="G18" s="540">
        <f t="shared" si="0"/>
        <v>95</v>
      </c>
      <c r="H18" s="540">
        <f t="shared" si="0"/>
        <v>168</v>
      </c>
      <c r="I18" s="540">
        <f t="shared" si="0"/>
        <v>64</v>
      </c>
      <c r="J18" s="540">
        <f t="shared" ref="J18:M18" si="1">SUM(J12:J17)</f>
        <v>115</v>
      </c>
      <c r="K18" s="540">
        <f t="shared" si="1"/>
        <v>60</v>
      </c>
      <c r="L18" s="540">
        <f t="shared" si="1"/>
        <v>138</v>
      </c>
      <c r="M18" s="540">
        <f t="shared" si="1"/>
        <v>85</v>
      </c>
      <c r="N18" s="541" t="s">
        <v>8</v>
      </c>
    </row>
    <row r="27" spans="1:15" ht="13.5" thickBot="1" x14ac:dyDescent="0.25"/>
    <row r="28" spans="1:15" ht="39" thickBot="1" x14ac:dyDescent="0.25">
      <c r="B28" s="65"/>
      <c r="C28" s="65"/>
      <c r="D28" s="98" t="s">
        <v>306</v>
      </c>
      <c r="E28" s="98" t="s">
        <v>307</v>
      </c>
    </row>
    <row r="29" spans="1:15" ht="90.75" thickBot="1" x14ac:dyDescent="0.25">
      <c r="B29" s="1406" t="str">
        <f>B7</f>
        <v>2018/2019</v>
      </c>
      <c r="C29" s="99" t="s">
        <v>852</v>
      </c>
      <c r="D29" s="95">
        <f>B18</f>
        <v>318</v>
      </c>
      <c r="E29" s="95">
        <f>C18</f>
        <v>174</v>
      </c>
    </row>
    <row r="30" spans="1:15" ht="60.75" thickBot="1" x14ac:dyDescent="0.25">
      <c r="B30" s="1407"/>
      <c r="C30" s="100" t="s">
        <v>477</v>
      </c>
      <c r="D30" s="95">
        <f>D18</f>
        <v>165</v>
      </c>
      <c r="E30" s="95">
        <f>E18</f>
        <v>68</v>
      </c>
    </row>
    <row r="31" spans="1:15" ht="90.75" thickBot="1" x14ac:dyDescent="0.25">
      <c r="B31" s="1404" t="str">
        <f>F7</f>
        <v>2019/2020</v>
      </c>
      <c r="C31" s="99" t="s">
        <v>852</v>
      </c>
      <c r="D31" s="95">
        <f>F18</f>
        <v>130</v>
      </c>
      <c r="E31" s="95">
        <f>G18</f>
        <v>95</v>
      </c>
    </row>
    <row r="32" spans="1:15" ht="60.75" thickBot="1" x14ac:dyDescent="0.25">
      <c r="B32" s="1405"/>
      <c r="C32" s="100" t="s">
        <v>477</v>
      </c>
      <c r="D32" s="95">
        <f>H18</f>
        <v>168</v>
      </c>
      <c r="E32" s="95">
        <f>I18</f>
        <v>64</v>
      </c>
    </row>
    <row r="33" spans="2:5" ht="90.75" thickBot="1" x14ac:dyDescent="0.25">
      <c r="B33" s="1404" t="str">
        <f>J7</f>
        <v>2020/2021</v>
      </c>
      <c r="C33" s="99" t="s">
        <v>852</v>
      </c>
      <c r="D33" s="95">
        <f>J18</f>
        <v>115</v>
      </c>
      <c r="E33" s="95">
        <f>K18</f>
        <v>60</v>
      </c>
    </row>
    <row r="34" spans="2:5" ht="60" x14ac:dyDescent="0.2">
      <c r="B34" s="1405"/>
      <c r="C34" s="100" t="s">
        <v>477</v>
      </c>
      <c r="D34" s="95">
        <f>L18</f>
        <v>138</v>
      </c>
      <c r="E34" s="95">
        <f>M18</f>
        <v>85</v>
      </c>
    </row>
  </sheetData>
  <mergeCells count="24">
    <mergeCell ref="B33:B34"/>
    <mergeCell ref="B31:B32"/>
    <mergeCell ref="J8:K8"/>
    <mergeCell ref="B7:E7"/>
    <mergeCell ref="J9:K9"/>
    <mergeCell ref="B29:B30"/>
    <mergeCell ref="F7:I7"/>
    <mergeCell ref="F8:G8"/>
    <mergeCell ref="H8:I8"/>
    <mergeCell ref="B8:C8"/>
    <mergeCell ref="B9:C9"/>
    <mergeCell ref="D8:E8"/>
    <mergeCell ref="D9:E9"/>
    <mergeCell ref="A1:N1"/>
    <mergeCell ref="N7:N11"/>
    <mergeCell ref="A7:A11"/>
    <mergeCell ref="L9:M9"/>
    <mergeCell ref="A3:N3"/>
    <mergeCell ref="L8:M8"/>
    <mergeCell ref="H9:I9"/>
    <mergeCell ref="F9:G9"/>
    <mergeCell ref="A2:N2"/>
    <mergeCell ref="A4:N4"/>
    <mergeCell ref="J7:M7"/>
  </mergeCells>
  <printOptions horizontalCentered="1" verticalCentered="1"/>
  <pageMargins left="0" right="0" top="0" bottom="0" header="0" footer="0"/>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65"/>
  <sheetViews>
    <sheetView showGridLines="0" rightToLeft="1" view="pageBreakPreview" zoomScaleNormal="100" zoomScaleSheetLayoutView="100" workbookViewId="0">
      <selection activeCell="I29" sqref="I29"/>
    </sheetView>
  </sheetViews>
  <sheetFormatPr defaultColWidth="9.140625" defaultRowHeight="15" x14ac:dyDescent="0.2"/>
  <cols>
    <col min="1" max="1" width="32.28515625" style="197" customWidth="1"/>
    <col min="2" max="3" width="7.7109375" style="65" customWidth="1"/>
    <col min="4" max="4" width="7.7109375" style="197" customWidth="1"/>
    <col min="5" max="5" width="7.7109375" style="65" customWidth="1"/>
    <col min="6" max="6" width="7.7109375" style="197" customWidth="1"/>
    <col min="7" max="7" width="7.7109375" style="65" customWidth="1"/>
    <col min="8" max="8" width="32.28515625" style="65" customWidth="1"/>
    <col min="9" max="16384" width="9.140625" style="50"/>
  </cols>
  <sheetData>
    <row r="1" spans="1:8" s="54" customFormat="1" ht="20.25" x14ac:dyDescent="0.2">
      <c r="A1" s="948" t="s">
        <v>450</v>
      </c>
      <c r="B1" s="948"/>
      <c r="C1" s="948"/>
      <c r="D1" s="948"/>
      <c r="E1" s="948"/>
      <c r="F1" s="948"/>
      <c r="G1" s="948"/>
      <c r="H1" s="948"/>
    </row>
    <row r="2" spans="1:8" s="55" customFormat="1" ht="20.25" x14ac:dyDescent="0.2">
      <c r="A2" s="951" t="s">
        <v>1318</v>
      </c>
      <c r="B2" s="951"/>
      <c r="C2" s="951"/>
      <c r="D2" s="951"/>
      <c r="E2" s="951"/>
      <c r="F2" s="951"/>
      <c r="G2" s="951"/>
      <c r="H2" s="951"/>
    </row>
    <row r="3" spans="1:8" ht="31.5" customHeight="1" x14ac:dyDescent="0.2">
      <c r="A3" s="1416" t="s">
        <v>876</v>
      </c>
      <c r="B3" s="1395"/>
      <c r="C3" s="1395"/>
      <c r="D3" s="1395"/>
      <c r="E3" s="1395"/>
      <c r="F3" s="1395"/>
      <c r="G3" s="1395"/>
      <c r="H3" s="1395"/>
    </row>
    <row r="4" spans="1:8" ht="15.75" x14ac:dyDescent="0.2">
      <c r="A4" s="986" t="s">
        <v>1319</v>
      </c>
      <c r="B4" s="986"/>
      <c r="C4" s="986"/>
      <c r="D4" s="986"/>
      <c r="E4" s="986"/>
      <c r="F4" s="986"/>
      <c r="G4" s="986"/>
      <c r="H4" s="986"/>
    </row>
    <row r="5" spans="1:8" ht="20.100000000000001" customHeight="1" x14ac:dyDescent="0.2">
      <c r="A5" s="10" t="s">
        <v>570</v>
      </c>
      <c r="B5" s="80"/>
      <c r="C5" s="80"/>
      <c r="D5" s="80"/>
      <c r="E5" s="80"/>
      <c r="F5" s="80"/>
      <c r="G5" s="80"/>
      <c r="H5" s="81" t="s">
        <v>571</v>
      </c>
    </row>
    <row r="6" spans="1:8" s="136" customFormat="1" ht="26.25" customHeight="1" thickBot="1" x14ac:dyDescent="0.25">
      <c r="A6" s="1413" t="s">
        <v>1086</v>
      </c>
      <c r="B6" s="940" t="s">
        <v>1104</v>
      </c>
      <c r="C6" s="941"/>
      <c r="D6" s="945" t="s">
        <v>1169</v>
      </c>
      <c r="E6" s="945"/>
      <c r="F6" s="945" t="s">
        <v>1310</v>
      </c>
      <c r="G6" s="945"/>
      <c r="H6" s="1187" t="s">
        <v>1087</v>
      </c>
    </row>
    <row r="7" spans="1:8" s="136" customFormat="1" ht="14.25" thickTop="1" thickBot="1" x14ac:dyDescent="0.25">
      <c r="A7" s="1414"/>
      <c r="B7" s="819" t="s">
        <v>9</v>
      </c>
      <c r="C7" s="819" t="s">
        <v>515</v>
      </c>
      <c r="D7" s="819" t="s">
        <v>9</v>
      </c>
      <c r="E7" s="819" t="s">
        <v>515</v>
      </c>
      <c r="F7" s="463" t="s">
        <v>9</v>
      </c>
      <c r="G7" s="463" t="s">
        <v>515</v>
      </c>
      <c r="H7" s="1412"/>
    </row>
    <row r="8" spans="1:8" s="136" customFormat="1" ht="13.5" thickTop="1" x14ac:dyDescent="0.2">
      <c r="A8" s="1415"/>
      <c r="B8" s="818" t="s">
        <v>516</v>
      </c>
      <c r="C8" s="818" t="s">
        <v>517</v>
      </c>
      <c r="D8" s="818" t="s">
        <v>516</v>
      </c>
      <c r="E8" s="818" t="s">
        <v>517</v>
      </c>
      <c r="F8" s="468" t="s">
        <v>516</v>
      </c>
      <c r="G8" s="468" t="s">
        <v>517</v>
      </c>
      <c r="H8" s="1189"/>
    </row>
    <row r="9" spans="1:8" ht="17.25" customHeight="1" thickBot="1" x14ac:dyDescent="0.25">
      <c r="A9" s="542" t="s">
        <v>1394</v>
      </c>
      <c r="B9" s="308">
        <v>8</v>
      </c>
      <c r="C9" s="308">
        <v>12</v>
      </c>
      <c r="D9" s="308">
        <v>7</v>
      </c>
      <c r="E9" s="308">
        <v>9</v>
      </c>
      <c r="F9" s="308">
        <v>5</v>
      </c>
      <c r="G9" s="308">
        <v>9</v>
      </c>
      <c r="H9" s="543" t="s">
        <v>248</v>
      </c>
    </row>
    <row r="10" spans="1:8" ht="17.25" customHeight="1" thickBot="1" x14ac:dyDescent="0.25">
      <c r="A10" s="431" t="s">
        <v>941</v>
      </c>
      <c r="B10" s="275">
        <v>0</v>
      </c>
      <c r="C10" s="275">
        <v>3</v>
      </c>
      <c r="D10" s="275">
        <v>0</v>
      </c>
      <c r="E10" s="275">
        <v>0</v>
      </c>
      <c r="F10" s="275">
        <v>0</v>
      </c>
      <c r="G10" s="275">
        <v>0</v>
      </c>
      <c r="H10" s="544" t="s">
        <v>665</v>
      </c>
    </row>
    <row r="11" spans="1:8" ht="17.25" customHeight="1" thickBot="1" x14ac:dyDescent="0.25">
      <c r="A11" s="429" t="s">
        <v>1088</v>
      </c>
      <c r="B11" s="277">
        <v>114</v>
      </c>
      <c r="C11" s="277">
        <v>47</v>
      </c>
      <c r="D11" s="277">
        <v>48</v>
      </c>
      <c r="E11" s="277">
        <v>22</v>
      </c>
      <c r="F11" s="277">
        <v>47</v>
      </c>
      <c r="G11" s="277">
        <v>14</v>
      </c>
      <c r="H11" s="545" t="s">
        <v>877</v>
      </c>
    </row>
    <row r="12" spans="1:8" ht="27" customHeight="1" thickBot="1" x14ac:dyDescent="0.25">
      <c r="A12" s="431" t="s">
        <v>468</v>
      </c>
      <c r="B12" s="275">
        <v>46</v>
      </c>
      <c r="C12" s="275">
        <v>14</v>
      </c>
      <c r="D12" s="275">
        <v>11</v>
      </c>
      <c r="E12" s="275">
        <v>6</v>
      </c>
      <c r="F12" s="275">
        <v>7</v>
      </c>
      <c r="G12" s="275">
        <v>6</v>
      </c>
      <c r="H12" s="544" t="s">
        <v>902</v>
      </c>
    </row>
    <row r="13" spans="1:8" ht="27" customHeight="1" thickBot="1" x14ac:dyDescent="0.25">
      <c r="A13" s="429" t="s">
        <v>593</v>
      </c>
      <c r="B13" s="277">
        <v>51</v>
      </c>
      <c r="C13" s="277">
        <v>21</v>
      </c>
      <c r="D13" s="277">
        <v>10</v>
      </c>
      <c r="E13" s="277">
        <v>4</v>
      </c>
      <c r="F13" s="277">
        <v>3</v>
      </c>
      <c r="G13" s="277">
        <v>0</v>
      </c>
      <c r="H13" s="545" t="s">
        <v>594</v>
      </c>
    </row>
    <row r="14" spans="1:8" ht="27" customHeight="1" thickBot="1" x14ac:dyDescent="0.25">
      <c r="A14" s="431" t="s">
        <v>482</v>
      </c>
      <c r="B14" s="275">
        <v>0</v>
      </c>
      <c r="C14" s="275">
        <v>0</v>
      </c>
      <c r="D14" s="275">
        <v>0</v>
      </c>
      <c r="E14" s="275">
        <v>0</v>
      </c>
      <c r="F14" s="275">
        <v>0</v>
      </c>
      <c r="G14" s="275">
        <v>0</v>
      </c>
      <c r="H14" s="544" t="s">
        <v>845</v>
      </c>
    </row>
    <row r="15" spans="1:8" ht="17.25" customHeight="1" thickBot="1" x14ac:dyDescent="0.25">
      <c r="A15" s="429" t="s">
        <v>457</v>
      </c>
      <c r="B15" s="277">
        <v>1</v>
      </c>
      <c r="C15" s="277">
        <v>4</v>
      </c>
      <c r="D15" s="277">
        <v>0</v>
      </c>
      <c r="E15" s="277">
        <v>0</v>
      </c>
      <c r="F15" s="277">
        <v>0</v>
      </c>
      <c r="G15" s="277">
        <v>0</v>
      </c>
      <c r="H15" s="545" t="s">
        <v>247</v>
      </c>
    </row>
    <row r="16" spans="1:8" ht="17.25" customHeight="1" thickBot="1" x14ac:dyDescent="0.25">
      <c r="A16" s="431" t="s">
        <v>1060</v>
      </c>
      <c r="B16" s="275">
        <v>24</v>
      </c>
      <c r="C16" s="275">
        <v>11</v>
      </c>
      <c r="D16" s="275">
        <v>21</v>
      </c>
      <c r="E16" s="275">
        <v>7</v>
      </c>
      <c r="F16" s="275">
        <v>30</v>
      </c>
      <c r="G16" s="275">
        <v>8</v>
      </c>
      <c r="H16" s="544" t="s">
        <v>246</v>
      </c>
    </row>
    <row r="17" spans="1:8" ht="27" customHeight="1" thickBot="1" x14ac:dyDescent="0.25">
      <c r="A17" s="429" t="s">
        <v>483</v>
      </c>
      <c r="B17" s="277">
        <v>3</v>
      </c>
      <c r="C17" s="277">
        <v>11</v>
      </c>
      <c r="D17" s="277">
        <v>3</v>
      </c>
      <c r="E17" s="277">
        <v>7</v>
      </c>
      <c r="F17" s="277">
        <v>0</v>
      </c>
      <c r="G17" s="277">
        <v>3</v>
      </c>
      <c r="H17" s="545" t="s">
        <v>846</v>
      </c>
    </row>
    <row r="18" spans="1:8" ht="27" customHeight="1" thickBot="1" x14ac:dyDescent="0.25">
      <c r="A18" s="431" t="s">
        <v>1059</v>
      </c>
      <c r="B18" s="275">
        <v>3</v>
      </c>
      <c r="C18" s="275">
        <v>1</v>
      </c>
      <c r="D18" s="275">
        <v>3</v>
      </c>
      <c r="E18" s="275">
        <v>0</v>
      </c>
      <c r="F18" s="275">
        <v>3</v>
      </c>
      <c r="G18" s="275">
        <v>0</v>
      </c>
      <c r="H18" s="544" t="s">
        <v>245</v>
      </c>
    </row>
    <row r="19" spans="1:8" ht="17.25" customHeight="1" thickBot="1" x14ac:dyDescent="0.25">
      <c r="A19" s="429" t="s">
        <v>591</v>
      </c>
      <c r="B19" s="277">
        <v>0</v>
      </c>
      <c r="C19" s="277">
        <v>1</v>
      </c>
      <c r="D19" s="277">
        <v>0</v>
      </c>
      <c r="E19" s="277">
        <v>0</v>
      </c>
      <c r="F19" s="277">
        <v>0</v>
      </c>
      <c r="G19" s="277">
        <v>0</v>
      </c>
      <c r="H19" s="545" t="s">
        <v>592</v>
      </c>
    </row>
    <row r="20" spans="1:8" ht="17.25" customHeight="1" thickBot="1" x14ac:dyDescent="0.25">
      <c r="A20" s="431" t="s">
        <v>595</v>
      </c>
      <c r="B20" s="275">
        <v>0</v>
      </c>
      <c r="C20" s="275">
        <v>1</v>
      </c>
      <c r="D20" s="275">
        <v>0</v>
      </c>
      <c r="E20" s="275">
        <v>0</v>
      </c>
      <c r="F20" s="275">
        <v>0</v>
      </c>
      <c r="G20" s="275">
        <v>0</v>
      </c>
      <c r="H20" s="544" t="s">
        <v>596</v>
      </c>
    </row>
    <row r="21" spans="1:8" ht="17.25" customHeight="1" thickBot="1" x14ac:dyDescent="0.25">
      <c r="A21" s="429" t="s">
        <v>600</v>
      </c>
      <c r="B21" s="277">
        <v>1</v>
      </c>
      <c r="C21" s="277">
        <v>1</v>
      </c>
      <c r="D21" s="277">
        <v>0</v>
      </c>
      <c r="E21" s="277">
        <v>2</v>
      </c>
      <c r="F21" s="277">
        <v>2</v>
      </c>
      <c r="G21" s="277">
        <v>0</v>
      </c>
      <c r="H21" s="545" t="s">
        <v>598</v>
      </c>
    </row>
    <row r="22" spans="1:8" ht="17.25" customHeight="1" thickBot="1" x14ac:dyDescent="0.25">
      <c r="A22" s="431" t="s">
        <v>1194</v>
      </c>
      <c r="B22" s="275">
        <v>0</v>
      </c>
      <c r="C22" s="275">
        <v>0</v>
      </c>
      <c r="D22" s="275">
        <v>0</v>
      </c>
      <c r="E22" s="275">
        <v>1</v>
      </c>
      <c r="F22" s="275">
        <v>0</v>
      </c>
      <c r="G22" s="275">
        <v>2</v>
      </c>
      <c r="H22" s="544" t="s">
        <v>1216</v>
      </c>
    </row>
    <row r="23" spans="1:8" ht="27" customHeight="1" thickBot="1" x14ac:dyDescent="0.25">
      <c r="A23" s="429" t="s">
        <v>847</v>
      </c>
      <c r="B23" s="277">
        <v>3</v>
      </c>
      <c r="C23" s="277">
        <v>6</v>
      </c>
      <c r="D23" s="277">
        <v>2</v>
      </c>
      <c r="E23" s="277">
        <v>3</v>
      </c>
      <c r="F23" s="277">
        <v>1</v>
      </c>
      <c r="G23" s="277">
        <v>2</v>
      </c>
      <c r="H23" s="545" t="s">
        <v>863</v>
      </c>
    </row>
    <row r="24" spans="1:8" ht="27" customHeight="1" thickBot="1" x14ac:dyDescent="0.25">
      <c r="A24" s="431" t="s">
        <v>1200</v>
      </c>
      <c r="B24" s="275">
        <v>0</v>
      </c>
      <c r="C24" s="275">
        <v>0</v>
      </c>
      <c r="D24" s="275">
        <v>2</v>
      </c>
      <c r="E24" s="275">
        <v>8</v>
      </c>
      <c r="F24" s="275">
        <v>1</v>
      </c>
      <c r="G24" s="275">
        <v>1</v>
      </c>
      <c r="H24" s="544" t="s">
        <v>1210</v>
      </c>
    </row>
    <row r="25" spans="1:8" ht="17.25" customHeight="1" thickBot="1" x14ac:dyDescent="0.25">
      <c r="A25" s="429" t="s">
        <v>510</v>
      </c>
      <c r="B25" s="277">
        <v>1</v>
      </c>
      <c r="C25" s="277">
        <v>1</v>
      </c>
      <c r="D25" s="277">
        <v>0</v>
      </c>
      <c r="E25" s="277">
        <v>0</v>
      </c>
      <c r="F25" s="277">
        <v>0</v>
      </c>
      <c r="G25" s="277">
        <v>0</v>
      </c>
      <c r="H25" s="545" t="s">
        <v>251</v>
      </c>
    </row>
    <row r="26" spans="1:8" ht="17.25" customHeight="1" thickBot="1" x14ac:dyDescent="0.25">
      <c r="A26" s="431" t="s">
        <v>326</v>
      </c>
      <c r="B26" s="275">
        <v>0</v>
      </c>
      <c r="C26" s="275">
        <v>2</v>
      </c>
      <c r="D26" s="275">
        <v>1</v>
      </c>
      <c r="E26" s="275">
        <v>0</v>
      </c>
      <c r="F26" s="275">
        <v>0</v>
      </c>
      <c r="G26" s="275">
        <v>2</v>
      </c>
      <c r="H26" s="544" t="s">
        <v>67</v>
      </c>
    </row>
    <row r="27" spans="1:8" ht="17.25" customHeight="1" thickBot="1" x14ac:dyDescent="0.25">
      <c r="A27" s="429" t="s">
        <v>1155</v>
      </c>
      <c r="B27" s="277">
        <v>1</v>
      </c>
      <c r="C27" s="277">
        <v>0</v>
      </c>
      <c r="D27" s="277">
        <v>1</v>
      </c>
      <c r="E27" s="277">
        <v>0</v>
      </c>
      <c r="F27" s="277">
        <v>3</v>
      </c>
      <c r="G27" s="277">
        <v>0</v>
      </c>
      <c r="H27" s="545" t="s">
        <v>1299</v>
      </c>
    </row>
    <row r="28" spans="1:8" ht="27" customHeight="1" thickBot="1" x14ac:dyDescent="0.25">
      <c r="A28" s="431" t="s">
        <v>867</v>
      </c>
      <c r="B28" s="275">
        <v>16</v>
      </c>
      <c r="C28" s="275">
        <v>7</v>
      </c>
      <c r="D28" s="275">
        <v>10</v>
      </c>
      <c r="E28" s="275">
        <v>7</v>
      </c>
      <c r="F28" s="275">
        <v>6</v>
      </c>
      <c r="G28" s="275">
        <v>2</v>
      </c>
      <c r="H28" s="544" t="s">
        <v>864</v>
      </c>
    </row>
    <row r="29" spans="1:8" ht="17.25" customHeight="1" thickBot="1" x14ac:dyDescent="0.25">
      <c r="A29" s="429" t="s">
        <v>484</v>
      </c>
      <c r="B29" s="277">
        <v>8</v>
      </c>
      <c r="C29" s="277">
        <v>7</v>
      </c>
      <c r="D29" s="277">
        <v>3</v>
      </c>
      <c r="E29" s="277">
        <v>1</v>
      </c>
      <c r="F29" s="277">
        <v>3</v>
      </c>
      <c r="G29" s="277">
        <v>5</v>
      </c>
      <c r="H29" s="545" t="s">
        <v>255</v>
      </c>
    </row>
    <row r="30" spans="1:8" ht="17.25" customHeight="1" x14ac:dyDescent="0.2">
      <c r="A30" s="437" t="s">
        <v>463</v>
      </c>
      <c r="B30" s="302">
        <v>38</v>
      </c>
      <c r="C30" s="302">
        <v>24</v>
      </c>
      <c r="D30" s="302">
        <v>8</v>
      </c>
      <c r="E30" s="302">
        <v>18</v>
      </c>
      <c r="F30" s="302">
        <v>4</v>
      </c>
      <c r="G30" s="302">
        <v>6</v>
      </c>
      <c r="H30" s="609" t="s">
        <v>250</v>
      </c>
    </row>
    <row r="31" spans="1:8" ht="25.5" customHeight="1" x14ac:dyDescent="0.2">
      <c r="A31" s="623" t="s">
        <v>27</v>
      </c>
      <c r="B31" s="540">
        <f>SUM(B6:B30)</f>
        <v>318</v>
      </c>
      <c r="C31" s="540">
        <f>SUM(C6:C30)</f>
        <v>174</v>
      </c>
      <c r="D31" s="540">
        <f t="shared" ref="D31:E31" si="0">SUM(D6:D30)</f>
        <v>130</v>
      </c>
      <c r="E31" s="540">
        <f t="shared" si="0"/>
        <v>95</v>
      </c>
      <c r="F31" s="540">
        <f t="shared" ref="F31:G31" si="1">SUM(F6:F30)</f>
        <v>115</v>
      </c>
      <c r="G31" s="540">
        <f t="shared" si="1"/>
        <v>60</v>
      </c>
      <c r="H31" s="624" t="s">
        <v>28</v>
      </c>
    </row>
    <row r="64" spans="1:8" ht="12.75" x14ac:dyDescent="0.2">
      <c r="A64" s="136"/>
      <c r="B64" s="136"/>
      <c r="C64" s="136"/>
      <c r="D64" s="136"/>
      <c r="E64" s="136"/>
      <c r="F64" s="136"/>
      <c r="G64" s="136"/>
      <c r="H64" s="136"/>
    </row>
    <row r="65" s="50" customFormat="1" ht="12.75" x14ac:dyDescent="0.2"/>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90"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O31"/>
  <sheetViews>
    <sheetView showGridLines="0" rightToLeft="1" view="pageBreakPreview" zoomScaleNormal="100" zoomScaleSheetLayoutView="100" workbookViewId="0">
      <selection activeCell="A31" sqref="A31:H31"/>
    </sheetView>
  </sheetViews>
  <sheetFormatPr defaultColWidth="9.140625" defaultRowHeight="15" x14ac:dyDescent="0.2"/>
  <cols>
    <col min="1" max="1" width="32.7109375" style="70" customWidth="1"/>
    <col min="2" max="2" width="6.140625" style="49" customWidth="1"/>
    <col min="3" max="3" width="7.42578125" style="49" customWidth="1"/>
    <col min="4" max="4" width="6.140625" style="70" customWidth="1"/>
    <col min="5" max="5" width="7.42578125" style="49" customWidth="1"/>
    <col min="6" max="6" width="6.140625" style="70" customWidth="1"/>
    <col min="7" max="7" width="7.42578125" style="49" customWidth="1"/>
    <col min="8" max="8" width="32.7109375" style="49" customWidth="1"/>
    <col min="9" max="16384" width="9.140625" style="44"/>
  </cols>
  <sheetData>
    <row r="1" spans="1:15" s="55" customFormat="1" ht="20.100000000000001" customHeight="1" x14ac:dyDescent="0.2">
      <c r="A1" s="948" t="s">
        <v>449</v>
      </c>
      <c r="B1" s="948"/>
      <c r="C1" s="948"/>
      <c r="D1" s="948"/>
      <c r="E1" s="948"/>
      <c r="F1" s="948"/>
      <c r="G1" s="948"/>
      <c r="H1" s="948"/>
    </row>
    <row r="2" spans="1:15" s="55" customFormat="1" ht="20.100000000000001" customHeight="1" x14ac:dyDescent="0.2">
      <c r="A2" s="951" t="s">
        <v>1318</v>
      </c>
      <c r="B2" s="951"/>
      <c r="C2" s="951"/>
      <c r="D2" s="951"/>
      <c r="E2" s="951"/>
      <c r="F2" s="951"/>
      <c r="G2" s="951"/>
      <c r="H2" s="951"/>
    </row>
    <row r="3" spans="1:15" s="51" customFormat="1" ht="34.5" customHeight="1" x14ac:dyDescent="0.2">
      <c r="A3" s="1416" t="s">
        <v>870</v>
      </c>
      <c r="B3" s="1416"/>
      <c r="C3" s="1416"/>
      <c r="D3" s="1416"/>
      <c r="E3" s="1416"/>
      <c r="F3" s="1416"/>
      <c r="G3" s="1416"/>
      <c r="H3" s="1416"/>
    </row>
    <row r="4" spans="1:15" s="51" customFormat="1" ht="20.100000000000001" customHeight="1" x14ac:dyDescent="0.2">
      <c r="A4" s="986" t="s">
        <v>1319</v>
      </c>
      <c r="B4" s="986"/>
      <c r="C4" s="986"/>
      <c r="D4" s="986"/>
      <c r="E4" s="986"/>
      <c r="F4" s="986"/>
      <c r="G4" s="986"/>
      <c r="H4" s="986"/>
    </row>
    <row r="5" spans="1:15" s="51" customFormat="1" ht="20.100000000000001" customHeight="1" x14ac:dyDescent="0.2">
      <c r="A5" s="10" t="s">
        <v>573</v>
      </c>
      <c r="B5" s="67"/>
      <c r="C5" s="67"/>
      <c r="D5" s="67"/>
      <c r="E5" s="67"/>
      <c r="F5" s="67"/>
      <c r="G5" s="67"/>
      <c r="H5" s="81" t="s">
        <v>572</v>
      </c>
    </row>
    <row r="6" spans="1:15" s="45" customFormat="1" ht="24" customHeight="1" thickBot="1" x14ac:dyDescent="0.25">
      <c r="A6" s="1413" t="s">
        <v>871</v>
      </c>
      <c r="B6" s="940" t="s">
        <v>1104</v>
      </c>
      <c r="C6" s="941"/>
      <c r="D6" s="945" t="s">
        <v>1169</v>
      </c>
      <c r="E6" s="945"/>
      <c r="F6" s="945" t="s">
        <v>1310</v>
      </c>
      <c r="G6" s="945"/>
      <c r="H6" s="1187" t="s">
        <v>875</v>
      </c>
    </row>
    <row r="7" spans="1:15" s="45" customFormat="1" ht="15" customHeight="1" thickTop="1" thickBot="1" x14ac:dyDescent="0.25">
      <c r="A7" s="1414"/>
      <c r="B7" s="819" t="s">
        <v>9</v>
      </c>
      <c r="C7" s="819" t="s">
        <v>515</v>
      </c>
      <c r="D7" s="819" t="s">
        <v>9</v>
      </c>
      <c r="E7" s="819" t="s">
        <v>515</v>
      </c>
      <c r="F7" s="737" t="s">
        <v>9</v>
      </c>
      <c r="G7" s="737" t="s">
        <v>515</v>
      </c>
      <c r="H7" s="1412"/>
    </row>
    <row r="8" spans="1:15" s="45" customFormat="1" ht="17.25" customHeight="1" thickTop="1" x14ac:dyDescent="0.2">
      <c r="A8" s="1415"/>
      <c r="B8" s="818" t="s">
        <v>516</v>
      </c>
      <c r="C8" s="818" t="s">
        <v>517</v>
      </c>
      <c r="D8" s="818" t="s">
        <v>516</v>
      </c>
      <c r="E8" s="818" t="s">
        <v>517</v>
      </c>
      <c r="F8" s="736" t="s">
        <v>516</v>
      </c>
      <c r="G8" s="736" t="s">
        <v>517</v>
      </c>
      <c r="H8" s="1189"/>
    </row>
    <row r="9" spans="1:15" ht="17.25" customHeight="1" thickBot="1" x14ac:dyDescent="0.25">
      <c r="A9" s="433" t="s">
        <v>259</v>
      </c>
      <c r="B9" s="758">
        <v>55</v>
      </c>
      <c r="C9" s="758">
        <v>16</v>
      </c>
      <c r="D9" s="758">
        <v>61</v>
      </c>
      <c r="E9" s="758">
        <v>14</v>
      </c>
      <c r="F9" s="758">
        <v>56</v>
      </c>
      <c r="G9" s="758">
        <v>26</v>
      </c>
      <c r="H9" s="759" t="s">
        <v>258</v>
      </c>
      <c r="I9" s="588"/>
      <c r="J9" s="588"/>
      <c r="K9" s="588"/>
      <c r="L9" s="588"/>
    </row>
    <row r="10" spans="1:15" ht="17.25" customHeight="1" thickBot="1" x14ac:dyDescent="0.25">
      <c r="A10" s="431" t="s">
        <v>591</v>
      </c>
      <c r="B10" s="546">
        <v>0</v>
      </c>
      <c r="C10" s="546">
        <v>1</v>
      </c>
      <c r="D10" s="546">
        <v>0</v>
      </c>
      <c r="E10" s="546">
        <v>1</v>
      </c>
      <c r="F10" s="546">
        <v>0</v>
      </c>
      <c r="G10" s="546">
        <v>0</v>
      </c>
      <c r="H10" s="544" t="s">
        <v>592</v>
      </c>
      <c r="I10" s="588"/>
      <c r="J10" s="588"/>
      <c r="K10" s="588"/>
      <c r="L10" s="588"/>
      <c r="M10" s="588"/>
      <c r="N10" s="588"/>
      <c r="O10" s="588"/>
    </row>
    <row r="11" spans="1:15" ht="24.75" customHeight="1" thickBot="1" x14ac:dyDescent="0.25">
      <c r="A11" s="429" t="s">
        <v>865</v>
      </c>
      <c r="B11" s="547">
        <v>20</v>
      </c>
      <c r="C11" s="547">
        <v>9</v>
      </c>
      <c r="D11" s="547">
        <v>7</v>
      </c>
      <c r="E11" s="547">
        <v>3</v>
      </c>
      <c r="F11" s="547">
        <v>7</v>
      </c>
      <c r="G11" s="547">
        <v>3</v>
      </c>
      <c r="H11" s="760" t="s">
        <v>866</v>
      </c>
      <c r="I11" s="588"/>
      <c r="J11" s="588"/>
      <c r="K11" s="588"/>
      <c r="L11" s="588"/>
      <c r="M11" s="588"/>
      <c r="N11" s="588"/>
    </row>
    <row r="12" spans="1:15" ht="17.25" customHeight="1" thickBot="1" x14ac:dyDescent="0.25">
      <c r="A12" s="431" t="s">
        <v>941</v>
      </c>
      <c r="B12" s="546">
        <v>0</v>
      </c>
      <c r="C12" s="546">
        <v>1</v>
      </c>
      <c r="D12" s="546">
        <v>0</v>
      </c>
      <c r="E12" s="546">
        <v>0</v>
      </c>
      <c r="F12" s="546">
        <v>0</v>
      </c>
      <c r="G12" s="546">
        <v>1</v>
      </c>
      <c r="H12" s="544" t="s">
        <v>665</v>
      </c>
      <c r="I12" s="588"/>
      <c r="J12" s="588"/>
      <c r="K12" s="588"/>
      <c r="L12" s="588"/>
      <c r="M12" s="588"/>
    </row>
    <row r="13" spans="1:15" ht="17.25" customHeight="1" thickBot="1" x14ac:dyDescent="0.25">
      <c r="A13" s="429" t="s">
        <v>1061</v>
      </c>
      <c r="B13" s="547">
        <v>0</v>
      </c>
      <c r="C13" s="547">
        <v>0</v>
      </c>
      <c r="D13" s="547">
        <v>1</v>
      </c>
      <c r="E13" s="547">
        <v>0</v>
      </c>
      <c r="F13" s="547">
        <v>0</v>
      </c>
      <c r="G13" s="547">
        <v>0</v>
      </c>
      <c r="H13" s="760" t="s">
        <v>264</v>
      </c>
      <c r="I13" s="588"/>
      <c r="J13" s="588"/>
      <c r="K13" s="588"/>
    </row>
    <row r="14" spans="1:15" ht="27" customHeight="1" thickBot="1" x14ac:dyDescent="0.25">
      <c r="A14" s="431" t="s">
        <v>1062</v>
      </c>
      <c r="B14" s="546">
        <v>0</v>
      </c>
      <c r="C14" s="546">
        <v>0</v>
      </c>
      <c r="D14" s="546">
        <v>0</v>
      </c>
      <c r="E14" s="546">
        <v>0</v>
      </c>
      <c r="F14" s="546">
        <v>2</v>
      </c>
      <c r="G14" s="546">
        <v>5</v>
      </c>
      <c r="H14" s="544" t="s">
        <v>256</v>
      </c>
      <c r="I14" s="588"/>
      <c r="J14" s="588"/>
      <c r="K14" s="588"/>
      <c r="L14" s="588"/>
    </row>
    <row r="15" spans="1:15" ht="27" customHeight="1" thickBot="1" x14ac:dyDescent="0.25">
      <c r="A15" s="429" t="s">
        <v>1063</v>
      </c>
      <c r="B15" s="547">
        <v>39</v>
      </c>
      <c r="C15" s="547">
        <v>14</v>
      </c>
      <c r="D15" s="547">
        <v>43</v>
      </c>
      <c r="E15" s="547">
        <v>11</v>
      </c>
      <c r="F15" s="547">
        <v>25</v>
      </c>
      <c r="G15" s="547">
        <v>5</v>
      </c>
      <c r="H15" s="760" t="s">
        <v>263</v>
      </c>
      <c r="I15" s="588"/>
      <c r="J15" s="588"/>
      <c r="K15" s="588"/>
      <c r="L15" s="588"/>
    </row>
    <row r="16" spans="1:15" ht="17.25" customHeight="1" thickBot="1" x14ac:dyDescent="0.25">
      <c r="A16" s="431" t="s">
        <v>1194</v>
      </c>
      <c r="B16" s="546">
        <v>0</v>
      </c>
      <c r="C16" s="546">
        <v>0</v>
      </c>
      <c r="D16" s="546">
        <v>0</v>
      </c>
      <c r="E16" s="546">
        <v>1</v>
      </c>
      <c r="F16" s="546">
        <v>0</v>
      </c>
      <c r="G16" s="546">
        <v>0</v>
      </c>
      <c r="H16" s="544" t="s">
        <v>1216</v>
      </c>
      <c r="I16" s="587"/>
      <c r="J16" s="587"/>
      <c r="K16" s="587"/>
    </row>
    <row r="17" spans="1:13" ht="27" customHeight="1" thickBot="1" x14ac:dyDescent="0.25">
      <c r="A17" s="429" t="s">
        <v>469</v>
      </c>
      <c r="B17" s="547">
        <v>2</v>
      </c>
      <c r="C17" s="547">
        <v>5</v>
      </c>
      <c r="D17" s="547">
        <v>6</v>
      </c>
      <c r="E17" s="547">
        <v>5</v>
      </c>
      <c r="F17" s="547">
        <v>2</v>
      </c>
      <c r="G17" s="547">
        <v>5</v>
      </c>
      <c r="H17" s="760" t="s">
        <v>868</v>
      </c>
      <c r="I17" s="588"/>
      <c r="J17" s="588"/>
      <c r="K17" s="588"/>
    </row>
    <row r="18" spans="1:13" ht="27" customHeight="1" thickBot="1" x14ac:dyDescent="0.25">
      <c r="A18" s="431" t="s">
        <v>262</v>
      </c>
      <c r="B18" s="546">
        <v>6</v>
      </c>
      <c r="C18" s="546">
        <v>3</v>
      </c>
      <c r="D18" s="546">
        <v>8</v>
      </c>
      <c r="E18" s="546">
        <v>4</v>
      </c>
      <c r="F18" s="546">
        <v>15</v>
      </c>
      <c r="G18" s="546">
        <v>2</v>
      </c>
      <c r="H18" s="544" t="s">
        <v>261</v>
      </c>
      <c r="I18" s="588"/>
      <c r="J18" s="588"/>
      <c r="K18" s="588"/>
      <c r="L18" s="588"/>
      <c r="M18" s="588"/>
    </row>
    <row r="19" spans="1:13" ht="17.25" customHeight="1" thickBot="1" x14ac:dyDescent="0.25">
      <c r="A19" s="429" t="s">
        <v>260</v>
      </c>
      <c r="B19" s="547">
        <v>0</v>
      </c>
      <c r="C19" s="547">
        <v>0</v>
      </c>
      <c r="D19" s="547">
        <v>2</v>
      </c>
      <c r="E19" s="547">
        <v>0</v>
      </c>
      <c r="F19" s="547">
        <v>0</v>
      </c>
      <c r="G19" s="547">
        <v>2</v>
      </c>
      <c r="H19" s="760" t="s">
        <v>67</v>
      </c>
      <c r="I19" s="588"/>
      <c r="J19" s="588"/>
      <c r="K19" s="588"/>
      <c r="L19" s="588"/>
    </row>
    <row r="20" spans="1:13" ht="27" customHeight="1" thickBot="1" x14ac:dyDescent="0.25">
      <c r="A20" s="431" t="s">
        <v>1200</v>
      </c>
      <c r="B20" s="546">
        <v>0</v>
      </c>
      <c r="C20" s="546">
        <v>0</v>
      </c>
      <c r="D20" s="546">
        <v>0</v>
      </c>
      <c r="E20" s="546">
        <v>2</v>
      </c>
      <c r="F20" s="546">
        <v>1</v>
      </c>
      <c r="G20" s="546">
        <v>2</v>
      </c>
      <c r="H20" s="544" t="s">
        <v>1210</v>
      </c>
      <c r="I20" s="588"/>
      <c r="J20" s="588"/>
      <c r="K20" s="588"/>
      <c r="L20" s="588"/>
    </row>
    <row r="21" spans="1:13" ht="27" customHeight="1" thickBot="1" x14ac:dyDescent="0.25">
      <c r="A21" s="429" t="s">
        <v>1064</v>
      </c>
      <c r="B21" s="547">
        <v>2</v>
      </c>
      <c r="C21" s="547">
        <v>0</v>
      </c>
      <c r="D21" s="547">
        <v>1</v>
      </c>
      <c r="E21" s="547">
        <v>0</v>
      </c>
      <c r="F21" s="547">
        <v>0</v>
      </c>
      <c r="G21" s="547">
        <v>0</v>
      </c>
      <c r="H21" s="760" t="s">
        <v>257</v>
      </c>
      <c r="I21" s="588"/>
      <c r="J21" s="588"/>
      <c r="K21" s="588"/>
      <c r="L21" s="588"/>
      <c r="M21" s="588"/>
    </row>
    <row r="22" spans="1:13" ht="17.25" customHeight="1" thickBot="1" x14ac:dyDescent="0.25">
      <c r="A22" s="431" t="s">
        <v>484</v>
      </c>
      <c r="B22" s="546">
        <v>13</v>
      </c>
      <c r="C22" s="546">
        <v>3</v>
      </c>
      <c r="D22" s="546">
        <v>6</v>
      </c>
      <c r="E22" s="546">
        <v>5</v>
      </c>
      <c r="F22" s="546">
        <v>4</v>
      </c>
      <c r="G22" s="546">
        <v>8</v>
      </c>
      <c r="H22" s="544" t="s">
        <v>255</v>
      </c>
      <c r="I22" s="588"/>
      <c r="J22" s="588"/>
      <c r="K22" s="588"/>
      <c r="L22" s="588"/>
    </row>
    <row r="23" spans="1:13" ht="17.25" customHeight="1" thickBot="1" x14ac:dyDescent="0.25">
      <c r="A23" s="429" t="s">
        <v>254</v>
      </c>
      <c r="B23" s="547">
        <v>1</v>
      </c>
      <c r="C23" s="547">
        <v>1</v>
      </c>
      <c r="D23" s="547">
        <v>0</v>
      </c>
      <c r="E23" s="547">
        <v>0</v>
      </c>
      <c r="F23" s="547">
        <v>0</v>
      </c>
      <c r="G23" s="547">
        <v>0</v>
      </c>
      <c r="H23" s="760" t="s">
        <v>253</v>
      </c>
      <c r="I23" s="588"/>
      <c r="J23" s="588"/>
      <c r="K23" s="588"/>
      <c r="L23" s="588"/>
    </row>
    <row r="24" spans="1:13" ht="17.25" customHeight="1" thickBot="1" x14ac:dyDescent="0.25">
      <c r="A24" s="431" t="s">
        <v>719</v>
      </c>
      <c r="B24" s="546">
        <v>2</v>
      </c>
      <c r="C24" s="546">
        <v>4</v>
      </c>
      <c r="D24" s="546">
        <v>2</v>
      </c>
      <c r="E24" s="546">
        <v>3</v>
      </c>
      <c r="F24" s="546">
        <v>0</v>
      </c>
      <c r="G24" s="546">
        <v>0</v>
      </c>
      <c r="H24" s="544" t="s">
        <v>597</v>
      </c>
      <c r="I24" s="588"/>
      <c r="J24" s="588"/>
      <c r="K24" s="588"/>
      <c r="L24" s="588"/>
    </row>
    <row r="25" spans="1:13" ht="17.25" customHeight="1" thickBot="1" x14ac:dyDescent="0.25">
      <c r="A25" s="429" t="s">
        <v>1066</v>
      </c>
      <c r="B25" s="547">
        <v>0</v>
      </c>
      <c r="C25" s="547">
        <v>0</v>
      </c>
      <c r="D25" s="547">
        <v>1</v>
      </c>
      <c r="E25" s="547">
        <v>1</v>
      </c>
      <c r="F25" s="547">
        <v>1</v>
      </c>
      <c r="G25" s="547">
        <v>1</v>
      </c>
      <c r="H25" s="760" t="s">
        <v>1065</v>
      </c>
      <c r="I25" s="588"/>
      <c r="J25" s="588"/>
      <c r="K25" s="588"/>
      <c r="L25" s="588"/>
    </row>
    <row r="26" spans="1:13" ht="27" customHeight="1" thickBot="1" x14ac:dyDescent="0.25">
      <c r="A26" s="431" t="s">
        <v>485</v>
      </c>
      <c r="B26" s="546">
        <v>0</v>
      </c>
      <c r="C26" s="546">
        <v>1</v>
      </c>
      <c r="D26" s="546">
        <v>0</v>
      </c>
      <c r="E26" s="546">
        <v>0</v>
      </c>
      <c r="F26" s="546">
        <v>0</v>
      </c>
      <c r="G26" s="546">
        <v>0</v>
      </c>
      <c r="H26" s="544" t="s">
        <v>900</v>
      </c>
    </row>
    <row r="27" spans="1:13" ht="17.25" customHeight="1" thickBot="1" x14ac:dyDescent="0.25">
      <c r="A27" s="429" t="s">
        <v>252</v>
      </c>
      <c r="B27" s="547">
        <v>1</v>
      </c>
      <c r="C27" s="547">
        <v>1</v>
      </c>
      <c r="D27" s="547">
        <v>0</v>
      </c>
      <c r="E27" s="547">
        <v>0</v>
      </c>
      <c r="F27" s="547">
        <v>0</v>
      </c>
      <c r="G27" s="547">
        <v>0</v>
      </c>
      <c r="H27" s="760" t="s">
        <v>251</v>
      </c>
      <c r="I27" s="588"/>
      <c r="J27" s="588"/>
      <c r="K27" s="588"/>
      <c r="L27" s="588"/>
    </row>
    <row r="28" spans="1:13" ht="27" customHeight="1" thickBot="1" x14ac:dyDescent="0.25">
      <c r="A28" s="431" t="s">
        <v>1156</v>
      </c>
      <c r="B28" s="546">
        <v>3</v>
      </c>
      <c r="C28" s="546">
        <v>1</v>
      </c>
      <c r="D28" s="546">
        <v>5</v>
      </c>
      <c r="E28" s="546">
        <v>0</v>
      </c>
      <c r="F28" s="546">
        <v>2</v>
      </c>
      <c r="G28" s="546">
        <v>3</v>
      </c>
      <c r="H28" s="544" t="s">
        <v>899</v>
      </c>
      <c r="I28" s="589"/>
      <c r="J28" s="589"/>
      <c r="K28" s="589"/>
      <c r="L28" s="589"/>
      <c r="M28" s="589"/>
    </row>
    <row r="29" spans="1:13" ht="27" customHeight="1" thickBot="1" x14ac:dyDescent="0.25">
      <c r="A29" s="429" t="s">
        <v>593</v>
      </c>
      <c r="B29" s="547">
        <v>16</v>
      </c>
      <c r="C29" s="547">
        <v>2</v>
      </c>
      <c r="D29" s="547">
        <v>13</v>
      </c>
      <c r="E29" s="547">
        <v>5</v>
      </c>
      <c r="F29" s="547">
        <v>22</v>
      </c>
      <c r="G29" s="547">
        <v>17</v>
      </c>
      <c r="H29" s="760" t="s">
        <v>869</v>
      </c>
      <c r="I29" s="588"/>
      <c r="J29" s="588"/>
      <c r="K29" s="588"/>
      <c r="L29" s="588"/>
    </row>
    <row r="30" spans="1:13" ht="17.25" customHeight="1" x14ac:dyDescent="0.2">
      <c r="A30" s="437" t="s">
        <v>463</v>
      </c>
      <c r="B30" s="864">
        <v>5</v>
      </c>
      <c r="C30" s="864">
        <v>6</v>
      </c>
      <c r="D30" s="864">
        <v>12</v>
      </c>
      <c r="E30" s="864">
        <v>9</v>
      </c>
      <c r="F30" s="864">
        <v>1</v>
      </c>
      <c r="G30" s="864">
        <v>5</v>
      </c>
      <c r="H30" s="609" t="s">
        <v>250</v>
      </c>
    </row>
    <row r="31" spans="1:13" ht="25.5" customHeight="1" x14ac:dyDescent="0.2">
      <c r="A31" s="404" t="s">
        <v>27</v>
      </c>
      <c r="B31" s="329">
        <f t="shared" ref="B31:G31" si="0">SUM(B9:B30)</f>
        <v>165</v>
      </c>
      <c r="C31" s="329">
        <f t="shared" si="0"/>
        <v>68</v>
      </c>
      <c r="D31" s="329">
        <f t="shared" si="0"/>
        <v>168</v>
      </c>
      <c r="E31" s="329">
        <f t="shared" si="0"/>
        <v>64</v>
      </c>
      <c r="F31" s="329">
        <f t="shared" si="0"/>
        <v>138</v>
      </c>
      <c r="G31" s="329">
        <f t="shared" si="0"/>
        <v>85</v>
      </c>
      <c r="H31" s="405" t="s">
        <v>28</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21" bottom="0" header="0" footer="0"/>
  <pageSetup paperSize="9" scale="97"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30"/>
  <sheetViews>
    <sheetView showGridLines="0" rightToLeft="1" view="pageBreakPreview" zoomScaleNormal="100" zoomScaleSheetLayoutView="100" workbookViewId="0">
      <selection activeCell="P14" sqref="P14"/>
    </sheetView>
  </sheetViews>
  <sheetFormatPr defaultColWidth="9.140625" defaultRowHeight="12.75" x14ac:dyDescent="0.2"/>
  <cols>
    <col min="1" max="1" width="27.5703125" style="203" customWidth="1"/>
    <col min="2" max="2" width="6.7109375" style="203" customWidth="1"/>
    <col min="3" max="3" width="7.85546875" style="203" customWidth="1"/>
    <col min="4" max="4" width="6.7109375" style="203" customWidth="1"/>
    <col min="5" max="5" width="7.85546875" style="203" customWidth="1"/>
    <col min="6" max="6" width="6.7109375" style="203" customWidth="1"/>
    <col min="7" max="7" width="7.85546875" style="203" customWidth="1"/>
    <col min="8" max="8" width="27.28515625" style="203" customWidth="1"/>
    <col min="9" max="16384" width="9.140625" style="203"/>
  </cols>
  <sheetData>
    <row r="1" spans="1:17" s="88" customFormat="1" ht="21.95" customHeight="1" x14ac:dyDescent="0.2">
      <c r="A1" s="1373" t="s">
        <v>853</v>
      </c>
      <c r="B1" s="1373"/>
      <c r="C1" s="1373"/>
      <c r="D1" s="1373"/>
      <c r="E1" s="1373"/>
      <c r="F1" s="1373"/>
      <c r="G1" s="1373"/>
      <c r="H1" s="1373"/>
      <c r="I1" s="85"/>
      <c r="J1" s="85"/>
      <c r="K1" s="85"/>
      <c r="L1" s="85"/>
      <c r="M1" s="85"/>
      <c r="N1" s="85"/>
      <c r="O1" s="85"/>
      <c r="P1" s="86"/>
      <c r="Q1" s="87"/>
    </row>
    <row r="2" spans="1:17" s="90" customFormat="1" ht="18" customHeight="1" x14ac:dyDescent="0.2">
      <c r="A2" s="1373" t="s">
        <v>1318</v>
      </c>
      <c r="B2" s="1373"/>
      <c r="C2" s="1373"/>
      <c r="D2" s="1373"/>
      <c r="E2" s="1373"/>
      <c r="F2" s="1373"/>
      <c r="G2" s="1373"/>
      <c r="H2" s="1373"/>
      <c r="I2" s="85"/>
      <c r="J2" s="89"/>
      <c r="K2" s="89"/>
      <c r="L2" s="89"/>
      <c r="M2" s="89"/>
      <c r="N2" s="89"/>
      <c r="O2" s="89"/>
      <c r="P2" s="89"/>
      <c r="Q2" s="89"/>
    </row>
    <row r="3" spans="1:17" s="90" customFormat="1" ht="35.25" customHeight="1" x14ac:dyDescent="0.2">
      <c r="A3" s="1374" t="s">
        <v>854</v>
      </c>
      <c r="B3" s="1375"/>
      <c r="C3" s="1375"/>
      <c r="D3" s="1375"/>
      <c r="E3" s="1375"/>
      <c r="F3" s="1375"/>
      <c r="G3" s="1375"/>
      <c r="H3" s="1375"/>
      <c r="I3" s="91"/>
      <c r="J3" s="91"/>
      <c r="K3" s="91"/>
      <c r="L3" s="91"/>
      <c r="M3" s="91"/>
      <c r="N3" s="91"/>
      <c r="O3" s="91"/>
      <c r="P3" s="91"/>
      <c r="Q3" s="91"/>
    </row>
    <row r="4" spans="1:17" s="69" customFormat="1" ht="15.75" x14ac:dyDescent="0.2">
      <c r="A4" s="1376" t="s">
        <v>1319</v>
      </c>
      <c r="B4" s="1376"/>
      <c r="C4" s="1376"/>
      <c r="D4" s="1376"/>
      <c r="E4" s="1376"/>
      <c r="F4" s="1376"/>
      <c r="G4" s="1376"/>
      <c r="H4" s="1376"/>
      <c r="I4" s="92"/>
      <c r="J4" s="92"/>
      <c r="K4" s="92"/>
      <c r="L4" s="92"/>
      <c r="M4" s="92"/>
      <c r="N4" s="92"/>
      <c r="O4" s="92"/>
      <c r="P4" s="92"/>
      <c r="Q4" s="92"/>
    </row>
    <row r="5" spans="1:17" s="69" customFormat="1" ht="20.100000000000001" customHeight="1" x14ac:dyDescent="0.2">
      <c r="A5" s="93" t="s">
        <v>901</v>
      </c>
      <c r="B5" s="93"/>
      <c r="C5" s="93"/>
      <c r="D5" s="93"/>
      <c r="E5" s="93"/>
      <c r="F5" s="93"/>
      <c r="G5" s="93"/>
      <c r="H5" s="94" t="s">
        <v>574</v>
      </c>
    </row>
    <row r="6" spans="1:17" s="201" customFormat="1" ht="24.75" customHeight="1" thickBot="1" x14ac:dyDescent="0.25">
      <c r="A6" s="1420" t="s">
        <v>855</v>
      </c>
      <c r="B6" s="940" t="s">
        <v>1104</v>
      </c>
      <c r="C6" s="941"/>
      <c r="D6" s="945" t="s">
        <v>1169</v>
      </c>
      <c r="E6" s="945"/>
      <c r="F6" s="945" t="s">
        <v>1310</v>
      </c>
      <c r="G6" s="945"/>
      <c r="H6" s="1417" t="s">
        <v>1089</v>
      </c>
      <c r="I6" s="200"/>
    </row>
    <row r="7" spans="1:17" s="201" customFormat="1" ht="14.25" customHeight="1" thickTop="1" thickBot="1" x14ac:dyDescent="0.25">
      <c r="A7" s="1421"/>
      <c r="B7" s="819" t="s">
        <v>9</v>
      </c>
      <c r="C7" s="819" t="s">
        <v>515</v>
      </c>
      <c r="D7" s="819" t="s">
        <v>9</v>
      </c>
      <c r="E7" s="819" t="s">
        <v>515</v>
      </c>
      <c r="F7" s="463" t="s">
        <v>9</v>
      </c>
      <c r="G7" s="463" t="s">
        <v>515</v>
      </c>
      <c r="H7" s="1418"/>
      <c r="I7" s="200"/>
    </row>
    <row r="8" spans="1:17" s="201" customFormat="1" ht="13.5" customHeight="1" thickTop="1" x14ac:dyDescent="0.2">
      <c r="A8" s="1422"/>
      <c r="B8" s="818" t="s">
        <v>516</v>
      </c>
      <c r="C8" s="818" t="s">
        <v>517</v>
      </c>
      <c r="D8" s="818" t="s">
        <v>516</v>
      </c>
      <c r="E8" s="818" t="s">
        <v>517</v>
      </c>
      <c r="F8" s="468" t="s">
        <v>516</v>
      </c>
      <c r="G8" s="468" t="s">
        <v>517</v>
      </c>
      <c r="H8" s="1419"/>
      <c r="I8" s="200"/>
    </row>
    <row r="9" spans="1:17" s="69" customFormat="1" ht="20.100000000000001" customHeight="1" thickBot="1" x14ac:dyDescent="0.25">
      <c r="A9" s="548" t="s">
        <v>1189</v>
      </c>
      <c r="B9" s="496">
        <v>0</v>
      </c>
      <c r="C9" s="496">
        <v>0</v>
      </c>
      <c r="D9" s="496">
        <v>1</v>
      </c>
      <c r="E9" s="496">
        <v>0</v>
      </c>
      <c r="F9" s="496">
        <v>0</v>
      </c>
      <c r="G9" s="496">
        <v>0</v>
      </c>
      <c r="H9" s="549" t="s">
        <v>1212</v>
      </c>
      <c r="I9" s="202"/>
    </row>
    <row r="10" spans="1:17" s="69" customFormat="1" ht="20.100000000000001" customHeight="1" thickBot="1" x14ac:dyDescent="0.25">
      <c r="A10" s="512" t="s">
        <v>63</v>
      </c>
      <c r="B10" s="499">
        <v>2</v>
      </c>
      <c r="C10" s="499">
        <v>1</v>
      </c>
      <c r="D10" s="499">
        <v>0</v>
      </c>
      <c r="E10" s="499">
        <v>0</v>
      </c>
      <c r="F10" s="499">
        <v>0</v>
      </c>
      <c r="G10" s="499">
        <v>0</v>
      </c>
      <c r="H10" s="550" t="s">
        <v>64</v>
      </c>
      <c r="I10" s="202"/>
    </row>
    <row r="11" spans="1:17" s="69" customFormat="1" ht="20.100000000000001" customHeight="1" thickBot="1" x14ac:dyDescent="0.25">
      <c r="A11" s="509" t="s">
        <v>590</v>
      </c>
      <c r="B11" s="510">
        <v>10</v>
      </c>
      <c r="C11" s="510">
        <v>0</v>
      </c>
      <c r="D11" s="510">
        <v>3</v>
      </c>
      <c r="E11" s="510">
        <v>0</v>
      </c>
      <c r="F11" s="510">
        <v>0</v>
      </c>
      <c r="G11" s="510">
        <v>0</v>
      </c>
      <c r="H11" s="514" t="s">
        <v>1058</v>
      </c>
      <c r="I11" s="202"/>
    </row>
    <row r="12" spans="1:17" s="69" customFormat="1" ht="20.100000000000001" customHeight="1" thickBot="1" x14ac:dyDescent="0.25">
      <c r="A12" s="512" t="s">
        <v>202</v>
      </c>
      <c r="B12" s="499">
        <v>241</v>
      </c>
      <c r="C12" s="499">
        <v>145</v>
      </c>
      <c r="D12" s="499">
        <v>100</v>
      </c>
      <c r="E12" s="499">
        <v>79</v>
      </c>
      <c r="F12" s="499">
        <v>95</v>
      </c>
      <c r="G12" s="499">
        <v>47</v>
      </c>
      <c r="H12" s="550" t="s">
        <v>201</v>
      </c>
      <c r="I12" s="202"/>
    </row>
    <row r="13" spans="1:17" s="69" customFormat="1" ht="20.100000000000001" customHeight="1" thickBot="1" x14ac:dyDescent="0.25">
      <c r="A13" s="509" t="s">
        <v>200</v>
      </c>
      <c r="B13" s="510">
        <v>5</v>
      </c>
      <c r="C13" s="510">
        <v>0</v>
      </c>
      <c r="D13" s="510">
        <v>0</v>
      </c>
      <c r="E13" s="510">
        <v>3</v>
      </c>
      <c r="F13" s="510">
        <v>1</v>
      </c>
      <c r="G13" s="510">
        <v>0</v>
      </c>
      <c r="H13" s="514" t="s">
        <v>199</v>
      </c>
      <c r="I13" s="202"/>
    </row>
    <row r="14" spans="1:17" s="69" customFormat="1" ht="20.100000000000001" customHeight="1" thickBot="1" x14ac:dyDescent="0.25">
      <c r="A14" s="512" t="s">
        <v>470</v>
      </c>
      <c r="B14" s="499">
        <v>1</v>
      </c>
      <c r="C14" s="499">
        <v>1</v>
      </c>
      <c r="D14" s="499">
        <v>0</v>
      </c>
      <c r="E14" s="499">
        <v>0</v>
      </c>
      <c r="F14" s="499">
        <v>1</v>
      </c>
      <c r="G14" s="499">
        <v>0</v>
      </c>
      <c r="H14" s="550" t="s">
        <v>327</v>
      </c>
      <c r="I14" s="202"/>
    </row>
    <row r="15" spans="1:17" s="69" customFormat="1" ht="20.100000000000001" customHeight="1" thickBot="1" x14ac:dyDescent="0.25">
      <c r="A15" s="509" t="s">
        <v>464</v>
      </c>
      <c r="B15" s="510">
        <v>0</v>
      </c>
      <c r="C15" s="510">
        <v>0</v>
      </c>
      <c r="D15" s="510">
        <v>0</v>
      </c>
      <c r="E15" s="510">
        <v>0</v>
      </c>
      <c r="F15" s="510">
        <v>1</v>
      </c>
      <c r="G15" s="510">
        <v>0</v>
      </c>
      <c r="H15" s="514" t="s">
        <v>328</v>
      </c>
      <c r="I15" s="202"/>
    </row>
    <row r="16" spans="1:17" s="69" customFormat="1" ht="20.100000000000001" customHeight="1" thickBot="1" x14ac:dyDescent="0.25">
      <c r="A16" s="512" t="s">
        <v>471</v>
      </c>
      <c r="B16" s="499">
        <v>1</v>
      </c>
      <c r="C16" s="499">
        <v>1</v>
      </c>
      <c r="D16" s="499">
        <v>2</v>
      </c>
      <c r="E16" s="499">
        <v>0</v>
      </c>
      <c r="F16" s="499">
        <v>4</v>
      </c>
      <c r="G16" s="499">
        <v>3</v>
      </c>
      <c r="H16" s="550" t="s">
        <v>268</v>
      </c>
      <c r="I16" s="202"/>
    </row>
    <row r="17" spans="1:9" s="69" customFormat="1" ht="20.100000000000001" customHeight="1" thickBot="1" x14ac:dyDescent="0.25">
      <c r="A17" s="509" t="s">
        <v>601</v>
      </c>
      <c r="B17" s="510">
        <v>2</v>
      </c>
      <c r="C17" s="510">
        <v>0</v>
      </c>
      <c r="D17" s="510">
        <v>4</v>
      </c>
      <c r="E17" s="510">
        <v>0</v>
      </c>
      <c r="F17" s="510">
        <v>0</v>
      </c>
      <c r="G17" s="510">
        <v>0</v>
      </c>
      <c r="H17" s="514" t="s">
        <v>446</v>
      </c>
      <c r="I17" s="202"/>
    </row>
    <row r="18" spans="1:9" ht="20.100000000000001" customHeight="1" thickBot="1" x14ac:dyDescent="0.25">
      <c r="A18" s="512" t="s">
        <v>319</v>
      </c>
      <c r="B18" s="499">
        <v>0</v>
      </c>
      <c r="C18" s="499">
        <v>1</v>
      </c>
      <c r="D18" s="499">
        <v>1</v>
      </c>
      <c r="E18" s="499">
        <v>1</v>
      </c>
      <c r="F18" s="499">
        <v>3</v>
      </c>
      <c r="G18" s="499">
        <v>1</v>
      </c>
      <c r="H18" s="550" t="s">
        <v>320</v>
      </c>
    </row>
    <row r="19" spans="1:9" ht="20.100000000000001" customHeight="1" thickBot="1" x14ac:dyDescent="0.25">
      <c r="A19" s="509" t="s">
        <v>466</v>
      </c>
      <c r="B19" s="510">
        <v>50</v>
      </c>
      <c r="C19" s="510">
        <v>20</v>
      </c>
      <c r="D19" s="510">
        <v>16</v>
      </c>
      <c r="E19" s="510">
        <v>10</v>
      </c>
      <c r="F19" s="510">
        <v>5</v>
      </c>
      <c r="G19" s="510">
        <v>7</v>
      </c>
      <c r="H19" s="514" t="s">
        <v>203</v>
      </c>
    </row>
    <row r="20" spans="1:9" ht="20.100000000000001" customHeight="1" thickBot="1" x14ac:dyDescent="0.25">
      <c r="A20" s="512" t="s">
        <v>267</v>
      </c>
      <c r="B20" s="499">
        <v>3</v>
      </c>
      <c r="C20" s="499">
        <v>1</v>
      </c>
      <c r="D20" s="499">
        <v>2</v>
      </c>
      <c r="E20" s="499">
        <v>0</v>
      </c>
      <c r="F20" s="499">
        <v>2</v>
      </c>
      <c r="G20" s="499">
        <v>0</v>
      </c>
      <c r="H20" s="550" t="s">
        <v>266</v>
      </c>
    </row>
    <row r="21" spans="1:9" ht="20.100000000000001" customHeight="1" thickBot="1" x14ac:dyDescent="0.25">
      <c r="A21" s="509" t="s">
        <v>472</v>
      </c>
      <c r="B21" s="510">
        <v>1</v>
      </c>
      <c r="C21" s="510">
        <v>1</v>
      </c>
      <c r="D21" s="510">
        <v>0</v>
      </c>
      <c r="E21" s="510">
        <v>0</v>
      </c>
      <c r="F21" s="510">
        <v>1</v>
      </c>
      <c r="G21" s="510">
        <v>0</v>
      </c>
      <c r="H21" s="514" t="s">
        <v>265</v>
      </c>
    </row>
    <row r="22" spans="1:9" ht="20.100000000000001" customHeight="1" x14ac:dyDescent="0.2">
      <c r="A22" s="610" t="s">
        <v>463</v>
      </c>
      <c r="B22" s="501">
        <v>2</v>
      </c>
      <c r="C22" s="501">
        <v>3</v>
      </c>
      <c r="D22" s="501">
        <v>1</v>
      </c>
      <c r="E22" s="501">
        <v>2</v>
      </c>
      <c r="F22" s="501">
        <v>2</v>
      </c>
      <c r="G22" s="501">
        <v>2</v>
      </c>
      <c r="H22" s="611" t="s">
        <v>250</v>
      </c>
    </row>
    <row r="23" spans="1:9" ht="25.5" customHeight="1" x14ac:dyDescent="0.2">
      <c r="A23" s="623" t="s">
        <v>7</v>
      </c>
      <c r="B23" s="540">
        <f t="shared" ref="B23:E23" si="0">SUM(B9:B22)</f>
        <v>318</v>
      </c>
      <c r="C23" s="540">
        <f t="shared" si="0"/>
        <v>174</v>
      </c>
      <c r="D23" s="540">
        <f t="shared" si="0"/>
        <v>130</v>
      </c>
      <c r="E23" s="540">
        <f t="shared" si="0"/>
        <v>95</v>
      </c>
      <c r="F23" s="540">
        <f t="shared" ref="F23:G23" si="1">SUM(F9:F22)</f>
        <v>115</v>
      </c>
      <c r="G23" s="540">
        <f t="shared" si="1"/>
        <v>60</v>
      </c>
      <c r="H23" s="624" t="s">
        <v>8</v>
      </c>
    </row>
    <row r="24" spans="1:9" ht="40.5" customHeight="1" x14ac:dyDescent="0.2"/>
    <row r="25" spans="1:9" ht="40.5" customHeight="1" x14ac:dyDescent="0.2"/>
    <row r="26" spans="1:9" ht="40.5" customHeight="1" x14ac:dyDescent="0.2"/>
    <row r="27" spans="1:9" ht="40.5" customHeight="1" x14ac:dyDescent="0.2"/>
    <row r="28" spans="1:9" ht="40.5" customHeight="1" x14ac:dyDescent="0.2"/>
    <row r="29" spans="1:9" ht="40.5" customHeight="1" x14ac:dyDescent="0.2"/>
    <row r="30" spans="1:9" ht="40.5" customHeight="1" x14ac:dyDescent="0.2"/>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P30"/>
  <sheetViews>
    <sheetView showGridLines="0" rightToLeft="1" view="pageBreakPreview" zoomScaleNormal="100" zoomScaleSheetLayoutView="100" workbookViewId="0">
      <selection activeCell="R10" sqref="R10"/>
    </sheetView>
  </sheetViews>
  <sheetFormatPr defaultColWidth="9.140625" defaultRowHeight="15" x14ac:dyDescent="0.2"/>
  <cols>
    <col min="1" max="1" width="27.7109375" style="197" customWidth="1"/>
    <col min="2" max="7" width="9.7109375" style="197" customWidth="1"/>
    <col min="8" max="8" width="7.42578125" style="197" hidden="1" customWidth="1"/>
    <col min="9" max="9" width="7.85546875" style="197" hidden="1" customWidth="1"/>
    <col min="10" max="10" width="7.42578125" style="65" hidden="1" customWidth="1"/>
    <col min="11" max="11" width="7.85546875" style="65" hidden="1" customWidth="1"/>
    <col min="12" max="13" width="9.7109375" style="65" customWidth="1"/>
    <col min="14" max="14" width="9.7109375" style="197" customWidth="1"/>
    <col min="15" max="15" width="9.7109375" style="65" customWidth="1"/>
    <col min="16" max="16" width="30.7109375" style="65" customWidth="1"/>
    <col min="17" max="16384" width="9.140625" style="50"/>
  </cols>
  <sheetData>
    <row r="1" spans="1:16" s="54" customFormat="1" ht="20.25" x14ac:dyDescent="0.2">
      <c r="A1" s="948" t="s">
        <v>473</v>
      </c>
      <c r="B1" s="948"/>
      <c r="C1" s="948"/>
      <c r="D1" s="948"/>
      <c r="E1" s="948"/>
      <c r="F1" s="948"/>
      <c r="G1" s="948"/>
      <c r="H1" s="948"/>
      <c r="I1" s="948"/>
      <c r="J1" s="948"/>
      <c r="K1" s="948"/>
      <c r="L1" s="948"/>
      <c r="M1" s="948"/>
      <c r="N1" s="948"/>
      <c r="O1" s="948"/>
      <c r="P1" s="948"/>
    </row>
    <row r="2" spans="1:16" s="55" customFormat="1" ht="20.25" x14ac:dyDescent="0.2">
      <c r="A2" s="951" t="s">
        <v>1313</v>
      </c>
      <c r="B2" s="951"/>
      <c r="C2" s="951"/>
      <c r="D2" s="951"/>
      <c r="E2" s="951"/>
      <c r="F2" s="951"/>
      <c r="G2" s="951"/>
      <c r="H2" s="951"/>
      <c r="I2" s="951"/>
      <c r="J2" s="951"/>
      <c r="K2" s="951"/>
      <c r="L2" s="951"/>
      <c r="M2" s="951"/>
      <c r="N2" s="951"/>
      <c r="O2" s="951"/>
      <c r="P2" s="951"/>
    </row>
    <row r="3" spans="1:16" ht="18" customHeight="1" x14ac:dyDescent="0.2">
      <c r="A3" s="1416" t="s">
        <v>873</v>
      </c>
      <c r="B3" s="1395"/>
      <c r="C3" s="1395"/>
      <c r="D3" s="1395"/>
      <c r="E3" s="1395"/>
      <c r="F3" s="1395"/>
      <c r="G3" s="1395"/>
      <c r="H3" s="1395"/>
      <c r="I3" s="1395"/>
      <c r="J3" s="1395"/>
      <c r="K3" s="1395"/>
      <c r="L3" s="1395"/>
      <c r="M3" s="1395"/>
      <c r="N3" s="1395"/>
      <c r="O3" s="1395"/>
      <c r="P3" s="1395"/>
    </row>
    <row r="4" spans="1:16" ht="15.75" x14ac:dyDescent="0.2">
      <c r="A4" s="936" t="s">
        <v>1310</v>
      </c>
      <c r="B4" s="936"/>
      <c r="C4" s="936"/>
      <c r="D4" s="936"/>
      <c r="E4" s="936"/>
      <c r="F4" s="936"/>
      <c r="G4" s="936"/>
      <c r="H4" s="936"/>
      <c r="I4" s="936"/>
      <c r="J4" s="936"/>
      <c r="K4" s="936"/>
      <c r="L4" s="936"/>
      <c r="M4" s="936"/>
      <c r="N4" s="936"/>
      <c r="O4" s="936"/>
      <c r="P4" s="936"/>
    </row>
    <row r="5" spans="1:16" ht="20.100000000000001" customHeight="1" x14ac:dyDescent="0.2">
      <c r="A5" s="10" t="s">
        <v>576</v>
      </c>
      <c r="B5" s="10"/>
      <c r="C5" s="10"/>
      <c r="D5" s="10"/>
      <c r="E5" s="10"/>
      <c r="F5" s="10"/>
      <c r="G5" s="10"/>
      <c r="H5" s="10"/>
      <c r="I5" s="10"/>
      <c r="J5" s="80"/>
      <c r="K5" s="80"/>
      <c r="L5" s="80"/>
      <c r="M5" s="80"/>
      <c r="N5" s="80"/>
      <c r="O5" s="80"/>
      <c r="P5" s="81" t="s">
        <v>575</v>
      </c>
    </row>
    <row r="6" spans="1:16" s="136" customFormat="1" ht="16.5" customHeight="1" thickBot="1" x14ac:dyDescent="0.25">
      <c r="A6" s="1426" t="s">
        <v>1298</v>
      </c>
      <c r="B6" s="1332" t="s">
        <v>270</v>
      </c>
      <c r="C6" s="1332"/>
      <c r="D6" s="1332" t="s">
        <v>241</v>
      </c>
      <c r="E6" s="1332"/>
      <c r="F6" s="1332" t="s">
        <v>240</v>
      </c>
      <c r="G6" s="1332"/>
      <c r="H6" s="1332" t="s">
        <v>239</v>
      </c>
      <c r="I6" s="1332"/>
      <c r="J6" s="1332" t="s">
        <v>238</v>
      </c>
      <c r="K6" s="1332"/>
      <c r="L6" s="1332" t="s">
        <v>463</v>
      </c>
      <c r="M6" s="1332"/>
      <c r="N6" s="1332" t="s">
        <v>7</v>
      </c>
      <c r="O6" s="1332"/>
      <c r="P6" s="1423" t="s">
        <v>1091</v>
      </c>
    </row>
    <row r="7" spans="1:16" s="136" customFormat="1" ht="13.5" customHeight="1" thickBot="1" x14ac:dyDescent="0.25">
      <c r="A7" s="1427"/>
      <c r="B7" s="1129" t="s">
        <v>242</v>
      </c>
      <c r="C7" s="1129"/>
      <c r="D7" s="1129" t="s">
        <v>925</v>
      </c>
      <c r="E7" s="1129"/>
      <c r="F7" s="1129" t="s">
        <v>926</v>
      </c>
      <c r="G7" s="1129"/>
      <c r="H7" s="1129" t="s">
        <v>927</v>
      </c>
      <c r="I7" s="1129"/>
      <c r="J7" s="1129" t="s">
        <v>237</v>
      </c>
      <c r="K7" s="1129"/>
      <c r="L7" s="1129" t="s">
        <v>250</v>
      </c>
      <c r="M7" s="1129"/>
      <c r="N7" s="1129" t="s">
        <v>8</v>
      </c>
      <c r="O7" s="1129"/>
      <c r="P7" s="1424"/>
    </row>
    <row r="8" spans="1:16" s="136" customFormat="1" ht="13.5" thickBot="1" x14ac:dyDescent="0.25">
      <c r="A8" s="1427"/>
      <c r="B8" s="463" t="s">
        <v>9</v>
      </c>
      <c r="C8" s="463" t="s">
        <v>515</v>
      </c>
      <c r="D8" s="463" t="s">
        <v>9</v>
      </c>
      <c r="E8" s="463" t="s">
        <v>515</v>
      </c>
      <c r="F8" s="463" t="s">
        <v>9</v>
      </c>
      <c r="G8" s="463" t="s">
        <v>515</v>
      </c>
      <c r="H8" s="463" t="s">
        <v>9</v>
      </c>
      <c r="I8" s="463" t="s">
        <v>515</v>
      </c>
      <c r="J8" s="463" t="s">
        <v>9</v>
      </c>
      <c r="K8" s="463" t="s">
        <v>515</v>
      </c>
      <c r="L8" s="463" t="s">
        <v>9</v>
      </c>
      <c r="M8" s="463" t="s">
        <v>515</v>
      </c>
      <c r="N8" s="463" t="s">
        <v>9</v>
      </c>
      <c r="O8" s="463" t="s">
        <v>515</v>
      </c>
      <c r="P8" s="1424"/>
    </row>
    <row r="9" spans="1:16" s="136" customFormat="1" ht="12" customHeight="1" x14ac:dyDescent="0.2">
      <c r="A9" s="1428"/>
      <c r="B9" s="468" t="s">
        <v>516</v>
      </c>
      <c r="C9" s="468" t="s">
        <v>517</v>
      </c>
      <c r="D9" s="468" t="s">
        <v>516</v>
      </c>
      <c r="E9" s="468" t="s">
        <v>517</v>
      </c>
      <c r="F9" s="468" t="s">
        <v>516</v>
      </c>
      <c r="G9" s="468" t="s">
        <v>517</v>
      </c>
      <c r="H9" s="468" t="s">
        <v>516</v>
      </c>
      <c r="I9" s="468" t="s">
        <v>517</v>
      </c>
      <c r="J9" s="468" t="s">
        <v>516</v>
      </c>
      <c r="K9" s="468" t="s">
        <v>517</v>
      </c>
      <c r="L9" s="468" t="s">
        <v>516</v>
      </c>
      <c r="M9" s="468" t="s">
        <v>517</v>
      </c>
      <c r="N9" s="468" t="s">
        <v>516</v>
      </c>
      <c r="O9" s="468" t="s">
        <v>517</v>
      </c>
      <c r="P9" s="1425"/>
    </row>
    <row r="10" spans="1:16" ht="23.25" customHeight="1" x14ac:dyDescent="0.2">
      <c r="A10" s="773" t="s">
        <v>1191</v>
      </c>
      <c r="B10" s="222">
        <v>1</v>
      </c>
      <c r="C10" s="222">
        <v>0</v>
      </c>
      <c r="D10" s="222">
        <v>1</v>
      </c>
      <c r="E10" s="222">
        <v>6</v>
      </c>
      <c r="F10" s="222">
        <v>5</v>
      </c>
      <c r="G10" s="222">
        <v>0</v>
      </c>
      <c r="H10" s="222">
        <v>0</v>
      </c>
      <c r="I10" s="222">
        <v>0</v>
      </c>
      <c r="J10" s="222">
        <v>0</v>
      </c>
      <c r="K10" s="222">
        <v>0</v>
      </c>
      <c r="L10" s="222">
        <v>0</v>
      </c>
      <c r="M10" s="222">
        <v>0</v>
      </c>
      <c r="N10" s="223">
        <f t="shared" ref="N10:N25" si="0">SUM(B10+D10+F10+H10+J10+L10)</f>
        <v>7</v>
      </c>
      <c r="O10" s="223">
        <f t="shared" ref="O10:O25" si="1">SUM(C10+E10+G10+I10+K10+M10)</f>
        <v>6</v>
      </c>
      <c r="P10" s="770" t="s">
        <v>1203</v>
      </c>
    </row>
    <row r="11" spans="1:16" ht="23.25" customHeight="1" x14ac:dyDescent="0.2">
      <c r="A11" s="774" t="s">
        <v>1192</v>
      </c>
      <c r="B11" s="220">
        <v>0</v>
      </c>
      <c r="C11" s="220">
        <v>1</v>
      </c>
      <c r="D11" s="220">
        <v>0</v>
      </c>
      <c r="E11" s="220">
        <v>0</v>
      </c>
      <c r="F11" s="220">
        <v>0</v>
      </c>
      <c r="G11" s="220">
        <v>2</v>
      </c>
      <c r="H11" s="220">
        <v>0</v>
      </c>
      <c r="I11" s="220">
        <v>0</v>
      </c>
      <c r="J11" s="220">
        <v>0</v>
      </c>
      <c r="K11" s="220">
        <v>0</v>
      </c>
      <c r="L11" s="220">
        <v>0</v>
      </c>
      <c r="M11" s="220">
        <v>0</v>
      </c>
      <c r="N11" s="221">
        <f t="shared" si="0"/>
        <v>0</v>
      </c>
      <c r="O11" s="221">
        <f t="shared" si="1"/>
        <v>3</v>
      </c>
      <c r="P11" s="771" t="s">
        <v>1219</v>
      </c>
    </row>
    <row r="12" spans="1:16" ht="23.25" customHeight="1" x14ac:dyDescent="0.2">
      <c r="A12" s="775" t="s">
        <v>720</v>
      </c>
      <c r="B12" s="224">
        <v>0</v>
      </c>
      <c r="C12" s="224">
        <v>0</v>
      </c>
      <c r="D12" s="224">
        <v>1</v>
      </c>
      <c r="E12" s="224">
        <v>0</v>
      </c>
      <c r="F12" s="224">
        <v>2</v>
      </c>
      <c r="G12" s="224">
        <v>0</v>
      </c>
      <c r="H12" s="224">
        <v>0</v>
      </c>
      <c r="I12" s="224">
        <v>0</v>
      </c>
      <c r="J12" s="224">
        <v>0</v>
      </c>
      <c r="K12" s="224">
        <v>0</v>
      </c>
      <c r="L12" s="224">
        <v>0</v>
      </c>
      <c r="M12" s="224">
        <v>0</v>
      </c>
      <c r="N12" s="225">
        <f t="shared" si="0"/>
        <v>3</v>
      </c>
      <c r="O12" s="225">
        <f t="shared" si="1"/>
        <v>0</v>
      </c>
      <c r="P12" s="772" t="s">
        <v>1204</v>
      </c>
    </row>
    <row r="13" spans="1:16" ht="23.25" customHeight="1" x14ac:dyDescent="0.2">
      <c r="A13" s="774" t="s">
        <v>1193</v>
      </c>
      <c r="B13" s="220">
        <v>0</v>
      </c>
      <c r="C13" s="220">
        <v>0</v>
      </c>
      <c r="D13" s="220">
        <v>0</v>
      </c>
      <c r="E13" s="220">
        <v>0</v>
      </c>
      <c r="F13" s="220">
        <v>5</v>
      </c>
      <c r="G13" s="220">
        <v>9</v>
      </c>
      <c r="H13" s="220">
        <v>0</v>
      </c>
      <c r="I13" s="220">
        <v>0</v>
      </c>
      <c r="J13" s="220">
        <v>0</v>
      </c>
      <c r="K13" s="220">
        <v>0</v>
      </c>
      <c r="L13" s="220">
        <v>0</v>
      </c>
      <c r="M13" s="220">
        <v>0</v>
      </c>
      <c r="N13" s="221">
        <f t="shared" si="0"/>
        <v>5</v>
      </c>
      <c r="O13" s="221">
        <f t="shared" si="1"/>
        <v>9</v>
      </c>
      <c r="P13" s="771" t="s">
        <v>1205</v>
      </c>
    </row>
    <row r="14" spans="1:16" ht="23.25" customHeight="1" x14ac:dyDescent="0.2">
      <c r="A14" s="775" t="s">
        <v>1194</v>
      </c>
      <c r="B14" s="224">
        <v>0</v>
      </c>
      <c r="C14" s="224">
        <v>0</v>
      </c>
      <c r="D14" s="224">
        <v>0</v>
      </c>
      <c r="E14" s="224">
        <v>1</v>
      </c>
      <c r="F14" s="224">
        <v>0</v>
      </c>
      <c r="G14" s="224">
        <v>1</v>
      </c>
      <c r="H14" s="224">
        <v>0</v>
      </c>
      <c r="I14" s="224">
        <v>0</v>
      </c>
      <c r="J14" s="224">
        <v>0</v>
      </c>
      <c r="K14" s="224">
        <v>0</v>
      </c>
      <c r="L14" s="224">
        <v>0</v>
      </c>
      <c r="M14" s="224">
        <v>0</v>
      </c>
      <c r="N14" s="225">
        <f t="shared" si="0"/>
        <v>0</v>
      </c>
      <c r="O14" s="225">
        <f t="shared" si="1"/>
        <v>2</v>
      </c>
      <c r="P14" s="772" t="s">
        <v>1216</v>
      </c>
    </row>
    <row r="15" spans="1:16" ht="23.25" customHeight="1" x14ac:dyDescent="0.2">
      <c r="A15" s="774" t="s">
        <v>1195</v>
      </c>
      <c r="B15" s="220">
        <v>0</v>
      </c>
      <c r="C15" s="220">
        <v>1</v>
      </c>
      <c r="D15" s="220">
        <v>0</v>
      </c>
      <c r="E15" s="220">
        <v>0</v>
      </c>
      <c r="F15" s="220">
        <v>0</v>
      </c>
      <c r="G15" s="220">
        <v>1</v>
      </c>
      <c r="H15" s="220">
        <v>0</v>
      </c>
      <c r="I15" s="220">
        <v>0</v>
      </c>
      <c r="J15" s="220">
        <v>0</v>
      </c>
      <c r="K15" s="220">
        <v>0</v>
      </c>
      <c r="L15" s="220">
        <v>0</v>
      </c>
      <c r="M15" s="220">
        <v>0</v>
      </c>
      <c r="N15" s="221">
        <f t="shared" si="0"/>
        <v>0</v>
      </c>
      <c r="O15" s="221">
        <f t="shared" si="1"/>
        <v>2</v>
      </c>
      <c r="P15" s="771" t="s">
        <v>67</v>
      </c>
    </row>
    <row r="16" spans="1:16" ht="23.25" customHeight="1" x14ac:dyDescent="0.2">
      <c r="A16" s="775" t="s">
        <v>1213</v>
      </c>
      <c r="B16" s="224">
        <v>0</v>
      </c>
      <c r="C16" s="224">
        <v>0</v>
      </c>
      <c r="D16" s="224">
        <v>0</v>
      </c>
      <c r="E16" s="224">
        <v>1</v>
      </c>
      <c r="F16" s="224">
        <v>29</v>
      </c>
      <c r="G16" s="224">
        <v>7</v>
      </c>
      <c r="H16" s="224">
        <v>0</v>
      </c>
      <c r="I16" s="224">
        <v>0</v>
      </c>
      <c r="J16" s="224">
        <v>0</v>
      </c>
      <c r="K16" s="224">
        <v>0</v>
      </c>
      <c r="L16" s="224">
        <v>1</v>
      </c>
      <c r="M16" s="224">
        <v>0</v>
      </c>
      <c r="N16" s="225">
        <f t="shared" si="0"/>
        <v>30</v>
      </c>
      <c r="O16" s="225">
        <f t="shared" si="1"/>
        <v>8</v>
      </c>
      <c r="P16" s="772" t="s">
        <v>1217</v>
      </c>
    </row>
    <row r="17" spans="1:16" ht="23.25" customHeight="1" x14ac:dyDescent="0.2">
      <c r="A17" s="774" t="s">
        <v>1214</v>
      </c>
      <c r="B17" s="220">
        <v>0</v>
      </c>
      <c r="C17" s="220">
        <v>0</v>
      </c>
      <c r="D17" s="220">
        <v>0</v>
      </c>
      <c r="E17" s="220">
        <v>0</v>
      </c>
      <c r="F17" s="220">
        <v>2</v>
      </c>
      <c r="G17" s="220">
        <v>0</v>
      </c>
      <c r="H17" s="220">
        <v>0</v>
      </c>
      <c r="I17" s="220">
        <v>0</v>
      </c>
      <c r="J17" s="220">
        <v>0</v>
      </c>
      <c r="K17" s="220">
        <v>0</v>
      </c>
      <c r="L17" s="220">
        <v>0</v>
      </c>
      <c r="M17" s="220">
        <v>0</v>
      </c>
      <c r="N17" s="221">
        <f t="shared" si="0"/>
        <v>2</v>
      </c>
      <c r="O17" s="221">
        <f t="shared" si="1"/>
        <v>0</v>
      </c>
      <c r="P17" s="771" t="s">
        <v>1207</v>
      </c>
    </row>
    <row r="18" spans="1:16" ht="32.1" customHeight="1" x14ac:dyDescent="0.2">
      <c r="A18" s="775" t="s">
        <v>1222</v>
      </c>
      <c r="B18" s="224">
        <v>0</v>
      </c>
      <c r="C18" s="224">
        <v>1</v>
      </c>
      <c r="D18" s="224">
        <v>2</v>
      </c>
      <c r="E18" s="224">
        <v>0</v>
      </c>
      <c r="F18" s="224">
        <v>4</v>
      </c>
      <c r="G18" s="224">
        <v>1</v>
      </c>
      <c r="H18" s="224">
        <v>0</v>
      </c>
      <c r="I18" s="224">
        <v>0</v>
      </c>
      <c r="J18" s="224">
        <v>0</v>
      </c>
      <c r="K18" s="224">
        <v>0</v>
      </c>
      <c r="L18" s="224">
        <v>0</v>
      </c>
      <c r="M18" s="224">
        <v>0</v>
      </c>
      <c r="N18" s="225">
        <f t="shared" si="0"/>
        <v>6</v>
      </c>
      <c r="O18" s="225">
        <f t="shared" si="1"/>
        <v>2</v>
      </c>
      <c r="P18" s="772" t="s">
        <v>1215</v>
      </c>
    </row>
    <row r="19" spans="1:16" ht="23.25" customHeight="1" x14ac:dyDescent="0.2">
      <c r="A19" s="774" t="s">
        <v>1199</v>
      </c>
      <c r="B19" s="220">
        <v>0</v>
      </c>
      <c r="C19" s="220">
        <v>0</v>
      </c>
      <c r="D19" s="220">
        <v>0</v>
      </c>
      <c r="E19" s="220">
        <v>2</v>
      </c>
      <c r="F19" s="220">
        <v>1</v>
      </c>
      <c r="G19" s="220">
        <v>0</v>
      </c>
      <c r="H19" s="220">
        <v>0</v>
      </c>
      <c r="I19" s="220">
        <v>0</v>
      </c>
      <c r="J19" s="220">
        <v>0</v>
      </c>
      <c r="K19" s="220">
        <v>0</v>
      </c>
      <c r="L19" s="220">
        <v>0</v>
      </c>
      <c r="M19" s="220">
        <v>0</v>
      </c>
      <c r="N19" s="221">
        <f t="shared" si="0"/>
        <v>1</v>
      </c>
      <c r="O19" s="221">
        <f t="shared" si="1"/>
        <v>2</v>
      </c>
      <c r="P19" s="771" t="s">
        <v>1209</v>
      </c>
    </row>
    <row r="20" spans="1:16" ht="32.1" customHeight="1" x14ac:dyDescent="0.2">
      <c r="A20" s="775" t="s">
        <v>1200</v>
      </c>
      <c r="B20" s="224">
        <v>0</v>
      </c>
      <c r="C20" s="224">
        <v>0</v>
      </c>
      <c r="D20" s="224">
        <v>0</v>
      </c>
      <c r="E20" s="224">
        <v>1</v>
      </c>
      <c r="F20" s="224">
        <v>1</v>
      </c>
      <c r="G20" s="224">
        <v>0</v>
      </c>
      <c r="H20" s="224">
        <v>0</v>
      </c>
      <c r="I20" s="224">
        <v>0</v>
      </c>
      <c r="J20" s="224">
        <v>0</v>
      </c>
      <c r="K20" s="224">
        <v>0</v>
      </c>
      <c r="L20" s="224">
        <v>0</v>
      </c>
      <c r="M20" s="224">
        <v>0</v>
      </c>
      <c r="N20" s="225">
        <f t="shared" si="0"/>
        <v>1</v>
      </c>
      <c r="O20" s="225">
        <f t="shared" si="1"/>
        <v>1</v>
      </c>
      <c r="P20" s="772" t="s">
        <v>1210</v>
      </c>
    </row>
    <row r="21" spans="1:16" ht="23.25" customHeight="1" x14ac:dyDescent="0.2">
      <c r="A21" s="774" t="s">
        <v>135</v>
      </c>
      <c r="B21" s="220">
        <v>0</v>
      </c>
      <c r="C21" s="220">
        <v>0</v>
      </c>
      <c r="D21" s="220">
        <v>0</v>
      </c>
      <c r="E21" s="220">
        <v>2</v>
      </c>
      <c r="F21" s="220">
        <v>3</v>
      </c>
      <c r="G21" s="220">
        <v>3</v>
      </c>
      <c r="H21" s="220">
        <v>0</v>
      </c>
      <c r="I21" s="220">
        <v>0</v>
      </c>
      <c r="J21" s="220">
        <v>0</v>
      </c>
      <c r="K21" s="220">
        <v>0</v>
      </c>
      <c r="L21" s="220">
        <v>0</v>
      </c>
      <c r="M21" s="220">
        <v>0</v>
      </c>
      <c r="N21" s="221">
        <f t="shared" si="0"/>
        <v>3</v>
      </c>
      <c r="O21" s="221">
        <f t="shared" si="1"/>
        <v>5</v>
      </c>
      <c r="P21" s="771" t="s">
        <v>136</v>
      </c>
    </row>
    <row r="22" spans="1:16" ht="23.25" customHeight="1" x14ac:dyDescent="0.2">
      <c r="A22" s="775" t="s">
        <v>1201</v>
      </c>
      <c r="B22" s="224">
        <v>0</v>
      </c>
      <c r="C22" s="224">
        <v>0</v>
      </c>
      <c r="D22" s="224">
        <v>0</v>
      </c>
      <c r="E22" s="224">
        <v>0</v>
      </c>
      <c r="F22" s="224">
        <v>3</v>
      </c>
      <c r="G22" s="224">
        <v>0</v>
      </c>
      <c r="H22" s="224">
        <v>0</v>
      </c>
      <c r="I22" s="224">
        <v>0</v>
      </c>
      <c r="J22" s="224">
        <v>0</v>
      </c>
      <c r="K22" s="224">
        <v>0</v>
      </c>
      <c r="L22" s="224">
        <v>0</v>
      </c>
      <c r="M22" s="224">
        <v>0</v>
      </c>
      <c r="N22" s="225">
        <f t="shared" si="0"/>
        <v>3</v>
      </c>
      <c r="O22" s="225">
        <f t="shared" si="1"/>
        <v>0</v>
      </c>
      <c r="P22" s="772" t="s">
        <v>1218</v>
      </c>
    </row>
    <row r="23" spans="1:16" ht="23.25" customHeight="1" x14ac:dyDescent="0.2">
      <c r="A23" s="774" t="s">
        <v>70</v>
      </c>
      <c r="B23" s="220">
        <v>0</v>
      </c>
      <c r="C23" s="220">
        <v>0</v>
      </c>
      <c r="D23" s="220">
        <v>0</v>
      </c>
      <c r="E23" s="220">
        <v>0</v>
      </c>
      <c r="F23" s="220">
        <v>47</v>
      </c>
      <c r="G23" s="220">
        <v>14</v>
      </c>
      <c r="H23" s="220">
        <v>0</v>
      </c>
      <c r="I23" s="220">
        <v>0</v>
      </c>
      <c r="J23" s="220">
        <v>0</v>
      </c>
      <c r="K23" s="220">
        <v>0</v>
      </c>
      <c r="L23" s="220">
        <v>0</v>
      </c>
      <c r="M23" s="220">
        <v>0</v>
      </c>
      <c r="N23" s="221">
        <f t="shared" si="0"/>
        <v>47</v>
      </c>
      <c r="O23" s="221">
        <f t="shared" si="1"/>
        <v>14</v>
      </c>
      <c r="P23" s="771" t="s">
        <v>71</v>
      </c>
    </row>
    <row r="24" spans="1:16" ht="23.25" customHeight="1" x14ac:dyDescent="0.2">
      <c r="A24" s="775" t="s">
        <v>1202</v>
      </c>
      <c r="B24" s="224">
        <v>0</v>
      </c>
      <c r="C24" s="224">
        <v>0</v>
      </c>
      <c r="D24" s="224">
        <v>0</v>
      </c>
      <c r="E24" s="224">
        <v>0</v>
      </c>
      <c r="F24" s="224">
        <v>0</v>
      </c>
      <c r="G24" s="224">
        <v>0</v>
      </c>
      <c r="H24" s="224">
        <v>0</v>
      </c>
      <c r="I24" s="224">
        <v>0</v>
      </c>
      <c r="J24" s="224">
        <v>0</v>
      </c>
      <c r="K24" s="224">
        <v>0</v>
      </c>
      <c r="L24" s="224">
        <v>3</v>
      </c>
      <c r="M24" s="224">
        <v>0</v>
      </c>
      <c r="N24" s="225">
        <f t="shared" si="0"/>
        <v>3</v>
      </c>
      <c r="O24" s="225">
        <f t="shared" si="1"/>
        <v>0</v>
      </c>
      <c r="P24" s="772" t="s">
        <v>1211</v>
      </c>
    </row>
    <row r="25" spans="1:16" ht="23.25" customHeight="1" x14ac:dyDescent="0.2">
      <c r="A25" s="774" t="s">
        <v>463</v>
      </c>
      <c r="B25" s="220">
        <v>2</v>
      </c>
      <c r="C25" s="220">
        <v>1</v>
      </c>
      <c r="D25" s="220">
        <v>2</v>
      </c>
      <c r="E25" s="220">
        <v>5</v>
      </c>
      <c r="F25" s="220">
        <v>0</v>
      </c>
      <c r="G25" s="220">
        <v>0</v>
      </c>
      <c r="H25" s="220">
        <v>0</v>
      </c>
      <c r="I25" s="220">
        <v>0</v>
      </c>
      <c r="J25" s="220">
        <v>0</v>
      </c>
      <c r="K25" s="220">
        <v>0</v>
      </c>
      <c r="L25" s="220">
        <v>0</v>
      </c>
      <c r="M25" s="220">
        <v>0</v>
      </c>
      <c r="N25" s="221">
        <f t="shared" si="0"/>
        <v>4</v>
      </c>
      <c r="O25" s="221">
        <f t="shared" si="1"/>
        <v>6</v>
      </c>
      <c r="P25" s="771" t="s">
        <v>250</v>
      </c>
    </row>
    <row r="26" spans="1:16" ht="25.5" customHeight="1" x14ac:dyDescent="0.2">
      <c r="A26" s="761" t="s">
        <v>7</v>
      </c>
      <c r="B26" s="226">
        <f>SUM(B10:B25)</f>
        <v>3</v>
      </c>
      <c r="C26" s="226">
        <f t="shared" ref="C26:M26" si="2">SUM(C10:C25)</f>
        <v>4</v>
      </c>
      <c r="D26" s="226">
        <f t="shared" si="2"/>
        <v>6</v>
      </c>
      <c r="E26" s="226">
        <f t="shared" si="2"/>
        <v>18</v>
      </c>
      <c r="F26" s="226">
        <f t="shared" si="2"/>
        <v>102</v>
      </c>
      <c r="G26" s="226">
        <f t="shared" si="2"/>
        <v>38</v>
      </c>
      <c r="H26" s="226">
        <f t="shared" si="2"/>
        <v>0</v>
      </c>
      <c r="I26" s="226">
        <f t="shared" si="2"/>
        <v>0</v>
      </c>
      <c r="J26" s="226">
        <f t="shared" si="2"/>
        <v>0</v>
      </c>
      <c r="K26" s="226">
        <f t="shared" si="2"/>
        <v>0</v>
      </c>
      <c r="L26" s="226">
        <f t="shared" si="2"/>
        <v>4</v>
      </c>
      <c r="M26" s="226">
        <f t="shared" si="2"/>
        <v>0</v>
      </c>
      <c r="N26" s="226">
        <f>SUM(N10:N25)</f>
        <v>115</v>
      </c>
      <c r="O26" s="226">
        <f>SUM(O10:O25)</f>
        <v>60</v>
      </c>
      <c r="P26" s="762" t="s">
        <v>8</v>
      </c>
    </row>
    <row r="30" spans="1:16" x14ac:dyDescent="0.2">
      <c r="A30" s="197" t="s">
        <v>1154</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7"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P44"/>
  <sheetViews>
    <sheetView showGridLines="0" rightToLeft="1" view="pageBreakPreview" zoomScaleNormal="100" zoomScaleSheetLayoutView="100" workbookViewId="0">
      <selection activeCell="S8" sqref="S8"/>
    </sheetView>
  </sheetViews>
  <sheetFormatPr defaultColWidth="9.140625" defaultRowHeight="15" x14ac:dyDescent="0.2"/>
  <cols>
    <col min="1" max="1" width="27.7109375" style="197" customWidth="1"/>
    <col min="2" max="7" width="9.7109375" style="197" customWidth="1"/>
    <col min="8" max="8" width="7.42578125" style="197" hidden="1" customWidth="1"/>
    <col min="9" max="9" width="7.7109375" style="197" hidden="1" customWidth="1"/>
    <col min="10" max="10" width="7.42578125" style="65" hidden="1" customWidth="1"/>
    <col min="11" max="11" width="7.7109375" style="65" hidden="1" customWidth="1"/>
    <col min="12" max="13" width="9.7109375" style="65" customWidth="1"/>
    <col min="14" max="14" width="9.7109375" style="197" customWidth="1"/>
    <col min="15" max="15" width="9.7109375" style="65" customWidth="1"/>
    <col min="16" max="16" width="34.85546875" style="65" customWidth="1"/>
    <col min="17" max="16384" width="9.140625" style="50"/>
  </cols>
  <sheetData>
    <row r="1" spans="1:16" s="54" customFormat="1" ht="20.25" x14ac:dyDescent="0.2">
      <c r="A1" s="948" t="s">
        <v>895</v>
      </c>
      <c r="B1" s="948"/>
      <c r="C1" s="948"/>
      <c r="D1" s="948"/>
      <c r="E1" s="948"/>
      <c r="F1" s="948"/>
      <c r="G1" s="948"/>
      <c r="H1" s="948"/>
      <c r="I1" s="948"/>
      <c r="J1" s="948"/>
      <c r="K1" s="948"/>
      <c r="L1" s="948"/>
      <c r="M1" s="948"/>
      <c r="N1" s="948"/>
      <c r="O1" s="948"/>
      <c r="P1" s="948"/>
    </row>
    <row r="2" spans="1:16" s="55" customFormat="1" ht="20.25" x14ac:dyDescent="0.2">
      <c r="A2" s="951" t="s">
        <v>1313</v>
      </c>
      <c r="B2" s="951"/>
      <c r="C2" s="951"/>
      <c r="D2" s="951"/>
      <c r="E2" s="951"/>
      <c r="F2" s="951"/>
      <c r="G2" s="951"/>
      <c r="H2" s="951"/>
      <c r="I2" s="951"/>
      <c r="J2" s="951"/>
      <c r="K2" s="951"/>
      <c r="L2" s="951"/>
      <c r="M2" s="951"/>
      <c r="N2" s="951"/>
      <c r="O2" s="951"/>
      <c r="P2" s="951"/>
    </row>
    <row r="3" spans="1:16" ht="18" customHeight="1" x14ac:dyDescent="0.2">
      <c r="A3" s="1395" t="s">
        <v>874</v>
      </c>
      <c r="B3" s="1395"/>
      <c r="C3" s="1395"/>
      <c r="D3" s="1395"/>
      <c r="E3" s="1395"/>
      <c r="F3" s="1395"/>
      <c r="G3" s="1395"/>
      <c r="H3" s="1395"/>
      <c r="I3" s="1395"/>
      <c r="J3" s="1395"/>
      <c r="K3" s="1395"/>
      <c r="L3" s="1395"/>
      <c r="M3" s="1395"/>
      <c r="N3" s="1395"/>
      <c r="O3" s="1395"/>
      <c r="P3" s="1395"/>
    </row>
    <row r="4" spans="1:16" ht="15.75" x14ac:dyDescent="0.2">
      <c r="A4" s="1062" t="s">
        <v>1310</v>
      </c>
      <c r="B4" s="1062"/>
      <c r="C4" s="1062"/>
      <c r="D4" s="1062"/>
      <c r="E4" s="1062"/>
      <c r="F4" s="1062"/>
      <c r="G4" s="1062"/>
      <c r="H4" s="1062"/>
      <c r="I4" s="1062"/>
      <c r="J4" s="1062"/>
      <c r="K4" s="1062"/>
      <c r="L4" s="1062"/>
      <c r="M4" s="1062"/>
      <c r="N4" s="1062"/>
      <c r="O4" s="1062"/>
      <c r="P4" s="1062"/>
    </row>
    <row r="5" spans="1:16" ht="20.100000000000001" customHeight="1" x14ac:dyDescent="0.2">
      <c r="A5" s="10" t="s">
        <v>578</v>
      </c>
      <c r="B5" s="10"/>
      <c r="C5" s="10"/>
      <c r="D5" s="10"/>
      <c r="E5" s="10"/>
      <c r="F5" s="10"/>
      <c r="G5" s="10"/>
      <c r="H5" s="10"/>
      <c r="I5" s="10"/>
      <c r="J5" s="80"/>
      <c r="K5" s="80"/>
      <c r="L5" s="80"/>
      <c r="M5" s="80"/>
      <c r="N5" s="80"/>
      <c r="O5" s="80"/>
      <c r="P5" s="81" t="s">
        <v>577</v>
      </c>
    </row>
    <row r="6" spans="1:16" s="136" customFormat="1" ht="13.5" customHeight="1" thickBot="1" x14ac:dyDescent="0.25">
      <c r="A6" s="1426" t="s">
        <v>872</v>
      </c>
      <c r="B6" s="1332" t="s">
        <v>270</v>
      </c>
      <c r="C6" s="1332"/>
      <c r="D6" s="1332" t="s">
        <v>241</v>
      </c>
      <c r="E6" s="1332"/>
      <c r="F6" s="1332" t="s">
        <v>240</v>
      </c>
      <c r="G6" s="1332"/>
      <c r="H6" s="1332" t="s">
        <v>239</v>
      </c>
      <c r="I6" s="1332"/>
      <c r="J6" s="1332" t="s">
        <v>238</v>
      </c>
      <c r="K6" s="1332"/>
      <c r="L6" s="1332" t="s">
        <v>463</v>
      </c>
      <c r="M6" s="1332"/>
      <c r="N6" s="1332" t="s">
        <v>7</v>
      </c>
      <c r="O6" s="1332"/>
      <c r="P6" s="1066" t="s">
        <v>862</v>
      </c>
    </row>
    <row r="7" spans="1:16" s="136" customFormat="1" ht="13.5" customHeight="1" thickBot="1" x14ac:dyDescent="0.25">
      <c r="A7" s="1427"/>
      <c r="B7" s="1129" t="s">
        <v>242</v>
      </c>
      <c r="C7" s="1129"/>
      <c r="D7" s="1129" t="s">
        <v>925</v>
      </c>
      <c r="E7" s="1129"/>
      <c r="F7" s="1129" t="s">
        <v>926</v>
      </c>
      <c r="G7" s="1129"/>
      <c r="H7" s="1129" t="s">
        <v>927</v>
      </c>
      <c r="I7" s="1129"/>
      <c r="J7" s="1129" t="s">
        <v>237</v>
      </c>
      <c r="K7" s="1129"/>
      <c r="L7" s="1129" t="s">
        <v>250</v>
      </c>
      <c r="M7" s="1129"/>
      <c r="N7" s="1129" t="s">
        <v>8</v>
      </c>
      <c r="O7" s="1129"/>
      <c r="P7" s="1067"/>
    </row>
    <row r="8" spans="1:16" s="136" customFormat="1" ht="13.5" thickBot="1" x14ac:dyDescent="0.25">
      <c r="A8" s="1427"/>
      <c r="B8" s="494" t="s">
        <v>9</v>
      </c>
      <c r="C8" s="494" t="s">
        <v>515</v>
      </c>
      <c r="D8" s="494" t="s">
        <v>9</v>
      </c>
      <c r="E8" s="494" t="s">
        <v>515</v>
      </c>
      <c r="F8" s="494" t="s">
        <v>9</v>
      </c>
      <c r="G8" s="494" t="s">
        <v>515</v>
      </c>
      <c r="H8" s="494" t="s">
        <v>9</v>
      </c>
      <c r="I8" s="494" t="s">
        <v>515</v>
      </c>
      <c r="J8" s="494" t="s">
        <v>9</v>
      </c>
      <c r="K8" s="494" t="s">
        <v>515</v>
      </c>
      <c r="L8" s="494" t="s">
        <v>9</v>
      </c>
      <c r="M8" s="494" t="s">
        <v>515</v>
      </c>
      <c r="N8" s="494" t="s">
        <v>9</v>
      </c>
      <c r="O8" s="494" t="s">
        <v>515</v>
      </c>
      <c r="P8" s="1067"/>
    </row>
    <row r="9" spans="1:16" s="136" customFormat="1" ht="12" customHeight="1" x14ac:dyDescent="0.2">
      <c r="A9" s="1429"/>
      <c r="B9" s="696" t="s">
        <v>516</v>
      </c>
      <c r="C9" s="696" t="s">
        <v>517</v>
      </c>
      <c r="D9" s="696" t="s">
        <v>516</v>
      </c>
      <c r="E9" s="696" t="s">
        <v>517</v>
      </c>
      <c r="F9" s="696" t="s">
        <v>516</v>
      </c>
      <c r="G9" s="696" t="s">
        <v>517</v>
      </c>
      <c r="H9" s="696" t="s">
        <v>516</v>
      </c>
      <c r="I9" s="696" t="s">
        <v>517</v>
      </c>
      <c r="J9" s="696" t="s">
        <v>516</v>
      </c>
      <c r="K9" s="696" t="s">
        <v>517</v>
      </c>
      <c r="L9" s="696" t="s">
        <v>516</v>
      </c>
      <c r="M9" s="696" t="s">
        <v>517</v>
      </c>
      <c r="N9" s="696" t="s">
        <v>516</v>
      </c>
      <c r="O9" s="696" t="s">
        <v>517</v>
      </c>
      <c r="P9" s="1067"/>
    </row>
    <row r="10" spans="1:16" ht="23.25" customHeight="1" thickBot="1" x14ac:dyDescent="0.25">
      <c r="A10" s="767" t="s">
        <v>1191</v>
      </c>
      <c r="B10" s="520">
        <v>0</v>
      </c>
      <c r="C10" s="520">
        <v>0</v>
      </c>
      <c r="D10" s="520">
        <v>0</v>
      </c>
      <c r="E10" s="520">
        <v>1</v>
      </c>
      <c r="F10" s="520">
        <v>25</v>
      </c>
      <c r="G10" s="520">
        <v>4</v>
      </c>
      <c r="H10" s="520">
        <v>0</v>
      </c>
      <c r="I10" s="520">
        <v>0</v>
      </c>
      <c r="J10" s="520">
        <v>0</v>
      </c>
      <c r="K10" s="520">
        <v>0</v>
      </c>
      <c r="L10" s="520">
        <v>0</v>
      </c>
      <c r="M10" s="520">
        <v>0</v>
      </c>
      <c r="N10" s="521">
        <f t="shared" ref="N10:O11" si="0">SUM(B10+D10+F10+H10+J10+L10)</f>
        <v>25</v>
      </c>
      <c r="O10" s="521">
        <f t="shared" si="0"/>
        <v>5</v>
      </c>
      <c r="P10" s="543" t="s">
        <v>1203</v>
      </c>
    </row>
    <row r="11" spans="1:16" ht="23.25" customHeight="1" thickTop="1" thickBot="1" x14ac:dyDescent="0.25">
      <c r="A11" s="768" t="s">
        <v>1192</v>
      </c>
      <c r="B11" s="205">
        <v>0</v>
      </c>
      <c r="C11" s="205">
        <v>0</v>
      </c>
      <c r="D11" s="205">
        <v>0</v>
      </c>
      <c r="E11" s="205">
        <v>0</v>
      </c>
      <c r="F11" s="205">
        <v>2</v>
      </c>
      <c r="G11" s="205">
        <v>5</v>
      </c>
      <c r="H11" s="205">
        <v>0</v>
      </c>
      <c r="I11" s="205">
        <v>0</v>
      </c>
      <c r="J11" s="205">
        <v>0</v>
      </c>
      <c r="K11" s="205">
        <v>0</v>
      </c>
      <c r="L11" s="205">
        <v>0</v>
      </c>
      <c r="M11" s="205">
        <v>0</v>
      </c>
      <c r="N11" s="259">
        <f t="shared" si="0"/>
        <v>2</v>
      </c>
      <c r="O11" s="259">
        <f t="shared" si="0"/>
        <v>5</v>
      </c>
      <c r="P11" s="544" t="s">
        <v>1219</v>
      </c>
    </row>
    <row r="12" spans="1:16" ht="23.25" customHeight="1" thickTop="1" thickBot="1" x14ac:dyDescent="0.25">
      <c r="A12" s="769" t="s">
        <v>720</v>
      </c>
      <c r="B12" s="204">
        <v>0</v>
      </c>
      <c r="C12" s="204">
        <v>0</v>
      </c>
      <c r="D12" s="204">
        <v>0</v>
      </c>
      <c r="E12" s="204">
        <v>0</v>
      </c>
      <c r="F12" s="204">
        <v>22</v>
      </c>
      <c r="G12" s="204">
        <v>16</v>
      </c>
      <c r="H12" s="204">
        <v>0</v>
      </c>
      <c r="I12" s="204">
        <v>0</v>
      </c>
      <c r="J12" s="204">
        <v>0</v>
      </c>
      <c r="K12" s="204">
        <v>0</v>
      </c>
      <c r="L12" s="204">
        <v>0</v>
      </c>
      <c r="M12" s="204">
        <v>1</v>
      </c>
      <c r="N12" s="206">
        <f t="shared" ref="N12:N23" si="1">SUM(B12+D12+F12+H12+J12+L12)</f>
        <v>22</v>
      </c>
      <c r="O12" s="206">
        <f t="shared" ref="O12:O20" si="2">SUM(C12+E12+G12+I12+K12+M12)</f>
        <v>17</v>
      </c>
      <c r="P12" s="545" t="s">
        <v>1204</v>
      </c>
    </row>
    <row r="13" spans="1:16" ht="23.25" customHeight="1" thickTop="1" thickBot="1" x14ac:dyDescent="0.25">
      <c r="A13" s="768" t="s">
        <v>1193</v>
      </c>
      <c r="B13" s="205">
        <v>0</v>
      </c>
      <c r="C13" s="205">
        <v>0</v>
      </c>
      <c r="D13" s="205">
        <v>0</v>
      </c>
      <c r="E13" s="205">
        <v>0</v>
      </c>
      <c r="F13" s="205">
        <v>2</v>
      </c>
      <c r="G13" s="205">
        <v>5</v>
      </c>
      <c r="H13" s="205">
        <v>0</v>
      </c>
      <c r="I13" s="205">
        <v>0</v>
      </c>
      <c r="J13" s="205">
        <v>0</v>
      </c>
      <c r="K13" s="205">
        <v>0</v>
      </c>
      <c r="L13" s="205">
        <v>0</v>
      </c>
      <c r="M13" s="205">
        <v>0</v>
      </c>
      <c r="N13" s="259">
        <f t="shared" si="1"/>
        <v>2</v>
      </c>
      <c r="O13" s="259">
        <f t="shared" si="2"/>
        <v>5</v>
      </c>
      <c r="P13" s="544" t="s">
        <v>1205</v>
      </c>
    </row>
    <row r="14" spans="1:16" ht="23.25" customHeight="1" thickTop="1" thickBot="1" x14ac:dyDescent="0.25">
      <c r="A14" s="769" t="s">
        <v>664</v>
      </c>
      <c r="B14" s="204">
        <v>0</v>
      </c>
      <c r="C14" s="204">
        <v>0</v>
      </c>
      <c r="D14" s="204">
        <v>0</v>
      </c>
      <c r="E14" s="204">
        <v>0</v>
      </c>
      <c r="F14" s="204">
        <v>0</v>
      </c>
      <c r="G14" s="204">
        <v>1</v>
      </c>
      <c r="H14" s="204">
        <v>0</v>
      </c>
      <c r="I14" s="204">
        <v>0</v>
      </c>
      <c r="J14" s="204">
        <v>0</v>
      </c>
      <c r="K14" s="204">
        <v>0</v>
      </c>
      <c r="L14" s="204">
        <v>0</v>
      </c>
      <c r="M14" s="204">
        <v>0</v>
      </c>
      <c r="N14" s="206">
        <f t="shared" si="1"/>
        <v>0</v>
      </c>
      <c r="O14" s="206">
        <f t="shared" si="2"/>
        <v>1</v>
      </c>
      <c r="P14" s="545" t="s">
        <v>665</v>
      </c>
    </row>
    <row r="15" spans="1:16" ht="23.25" customHeight="1" thickTop="1" thickBot="1" x14ac:dyDescent="0.25">
      <c r="A15" s="768" t="s">
        <v>1195</v>
      </c>
      <c r="B15" s="205">
        <v>0</v>
      </c>
      <c r="C15" s="205">
        <v>1</v>
      </c>
      <c r="D15" s="205">
        <v>0</v>
      </c>
      <c r="E15" s="205">
        <v>0</v>
      </c>
      <c r="F15" s="205">
        <v>0</v>
      </c>
      <c r="G15" s="205">
        <v>1</v>
      </c>
      <c r="H15" s="205">
        <v>0</v>
      </c>
      <c r="I15" s="205">
        <v>0</v>
      </c>
      <c r="J15" s="205">
        <v>0</v>
      </c>
      <c r="K15" s="205">
        <v>0</v>
      </c>
      <c r="L15" s="205">
        <v>0</v>
      </c>
      <c r="M15" s="205">
        <v>0</v>
      </c>
      <c r="N15" s="259">
        <f t="shared" si="1"/>
        <v>0</v>
      </c>
      <c r="O15" s="259">
        <f t="shared" si="2"/>
        <v>2</v>
      </c>
      <c r="P15" s="544" t="s">
        <v>67</v>
      </c>
    </row>
    <row r="16" spans="1:16" ht="23.25" customHeight="1" thickTop="1" thickBot="1" x14ac:dyDescent="0.25">
      <c r="A16" s="769" t="s">
        <v>1213</v>
      </c>
      <c r="B16" s="204">
        <v>0</v>
      </c>
      <c r="C16" s="204">
        <v>0</v>
      </c>
      <c r="D16" s="204">
        <v>0</v>
      </c>
      <c r="E16" s="204">
        <v>0</v>
      </c>
      <c r="F16" s="204">
        <v>14</v>
      </c>
      <c r="G16" s="204">
        <v>2</v>
      </c>
      <c r="H16" s="204">
        <v>0</v>
      </c>
      <c r="I16" s="204">
        <v>0</v>
      </c>
      <c r="J16" s="204">
        <v>0</v>
      </c>
      <c r="K16" s="204">
        <v>0</v>
      </c>
      <c r="L16" s="204">
        <v>1</v>
      </c>
      <c r="M16" s="204">
        <v>0</v>
      </c>
      <c r="N16" s="206">
        <f t="shared" si="1"/>
        <v>15</v>
      </c>
      <c r="O16" s="206">
        <f>SUM(C16+E16+G16+I16+K16+M16)</f>
        <v>2</v>
      </c>
      <c r="P16" s="545" t="s">
        <v>1217</v>
      </c>
    </row>
    <row r="17" spans="1:16" ht="23.25" customHeight="1" thickTop="1" thickBot="1" x14ac:dyDescent="0.25">
      <c r="A17" s="768" t="s">
        <v>1214</v>
      </c>
      <c r="B17" s="205">
        <v>0</v>
      </c>
      <c r="C17" s="205">
        <v>0</v>
      </c>
      <c r="D17" s="205">
        <v>0</v>
      </c>
      <c r="E17" s="205">
        <v>0</v>
      </c>
      <c r="F17" s="205">
        <v>1</v>
      </c>
      <c r="G17" s="205">
        <v>1</v>
      </c>
      <c r="H17" s="205">
        <v>0</v>
      </c>
      <c r="I17" s="205">
        <v>0</v>
      </c>
      <c r="J17" s="205">
        <v>0</v>
      </c>
      <c r="K17" s="205">
        <v>0</v>
      </c>
      <c r="L17" s="205">
        <v>0</v>
      </c>
      <c r="M17" s="205">
        <v>0</v>
      </c>
      <c r="N17" s="259">
        <f t="shared" si="1"/>
        <v>1</v>
      </c>
      <c r="O17" s="259">
        <f t="shared" si="2"/>
        <v>1</v>
      </c>
      <c r="P17" s="544" t="s">
        <v>1207</v>
      </c>
    </row>
    <row r="18" spans="1:16" ht="32.1" customHeight="1" thickTop="1" thickBot="1" x14ac:dyDescent="0.25">
      <c r="A18" s="769" t="s">
        <v>1222</v>
      </c>
      <c r="B18" s="204">
        <v>1</v>
      </c>
      <c r="C18" s="204">
        <v>0</v>
      </c>
      <c r="D18" s="204">
        <v>1</v>
      </c>
      <c r="E18" s="204">
        <v>0</v>
      </c>
      <c r="F18" s="204">
        <v>5</v>
      </c>
      <c r="G18" s="204">
        <v>3</v>
      </c>
      <c r="H18" s="204">
        <v>0</v>
      </c>
      <c r="I18" s="204">
        <v>0</v>
      </c>
      <c r="J18" s="204">
        <v>0</v>
      </c>
      <c r="K18" s="204">
        <v>0</v>
      </c>
      <c r="L18" s="204">
        <v>0</v>
      </c>
      <c r="M18" s="204">
        <v>0</v>
      </c>
      <c r="N18" s="206">
        <f t="shared" si="1"/>
        <v>7</v>
      </c>
      <c r="O18" s="206">
        <f t="shared" si="2"/>
        <v>3</v>
      </c>
      <c r="P18" s="545" t="s">
        <v>1215</v>
      </c>
    </row>
    <row r="19" spans="1:16" ht="23.25" customHeight="1" thickTop="1" thickBot="1" x14ac:dyDescent="0.25">
      <c r="A19" s="768" t="s">
        <v>1199</v>
      </c>
      <c r="B19" s="205">
        <v>0</v>
      </c>
      <c r="C19" s="205">
        <v>0</v>
      </c>
      <c r="D19" s="205">
        <v>2</v>
      </c>
      <c r="E19" s="205">
        <v>1</v>
      </c>
      <c r="F19" s="205">
        <v>0</v>
      </c>
      <c r="G19" s="205">
        <v>2</v>
      </c>
      <c r="H19" s="205">
        <v>0</v>
      </c>
      <c r="I19" s="205">
        <v>0</v>
      </c>
      <c r="J19" s="205">
        <v>0</v>
      </c>
      <c r="K19" s="205">
        <v>0</v>
      </c>
      <c r="L19" s="205">
        <v>0</v>
      </c>
      <c r="M19" s="205">
        <v>0</v>
      </c>
      <c r="N19" s="259">
        <f t="shared" si="1"/>
        <v>2</v>
      </c>
      <c r="O19" s="259">
        <f>SUM(C19+E19+G19+I19+K19+M19)</f>
        <v>3</v>
      </c>
      <c r="P19" s="544" t="s">
        <v>1209</v>
      </c>
    </row>
    <row r="20" spans="1:16" ht="32.1" customHeight="1" thickTop="1" thickBot="1" x14ac:dyDescent="0.25">
      <c r="A20" s="769" t="s">
        <v>1200</v>
      </c>
      <c r="B20" s="204">
        <v>0</v>
      </c>
      <c r="C20" s="204">
        <v>0</v>
      </c>
      <c r="D20" s="204">
        <v>0</v>
      </c>
      <c r="E20" s="204">
        <v>0</v>
      </c>
      <c r="F20" s="204">
        <v>1</v>
      </c>
      <c r="G20" s="204">
        <v>2</v>
      </c>
      <c r="H20" s="204">
        <v>0</v>
      </c>
      <c r="I20" s="204">
        <v>0</v>
      </c>
      <c r="J20" s="204">
        <v>0</v>
      </c>
      <c r="K20" s="204">
        <v>0</v>
      </c>
      <c r="L20" s="204">
        <v>0</v>
      </c>
      <c r="M20" s="204">
        <v>0</v>
      </c>
      <c r="N20" s="206">
        <f t="shared" si="1"/>
        <v>1</v>
      </c>
      <c r="O20" s="206">
        <f t="shared" si="2"/>
        <v>2</v>
      </c>
      <c r="P20" s="545" t="s">
        <v>1210</v>
      </c>
    </row>
    <row r="21" spans="1:16" ht="23.25" customHeight="1" thickTop="1" thickBot="1" x14ac:dyDescent="0.25">
      <c r="A21" s="768" t="s">
        <v>135</v>
      </c>
      <c r="B21" s="205">
        <v>1</v>
      </c>
      <c r="C21" s="205">
        <v>0</v>
      </c>
      <c r="D21" s="205">
        <v>0</v>
      </c>
      <c r="E21" s="205">
        <v>0</v>
      </c>
      <c r="F21" s="205">
        <v>3</v>
      </c>
      <c r="G21" s="205">
        <v>8</v>
      </c>
      <c r="H21" s="205">
        <v>0</v>
      </c>
      <c r="I21" s="205">
        <v>0</v>
      </c>
      <c r="J21" s="205">
        <v>0</v>
      </c>
      <c r="K21" s="205">
        <v>0</v>
      </c>
      <c r="L21" s="205">
        <v>0</v>
      </c>
      <c r="M21" s="205">
        <v>0</v>
      </c>
      <c r="N21" s="259">
        <f t="shared" si="1"/>
        <v>4</v>
      </c>
      <c r="O21" s="259">
        <f t="shared" ref="O21:O23" si="3">SUM(C21+E21+G21+I21+K21+M21)</f>
        <v>8</v>
      </c>
      <c r="P21" s="544" t="s">
        <v>136</v>
      </c>
    </row>
    <row r="22" spans="1:16" ht="23.25" customHeight="1" thickTop="1" thickBot="1" x14ac:dyDescent="0.25">
      <c r="A22" s="769" t="s">
        <v>70</v>
      </c>
      <c r="B22" s="204">
        <v>0</v>
      </c>
      <c r="C22" s="204">
        <v>0</v>
      </c>
      <c r="D22" s="204">
        <v>0</v>
      </c>
      <c r="E22" s="204">
        <v>0</v>
      </c>
      <c r="F22" s="204">
        <v>54</v>
      </c>
      <c r="G22" s="204">
        <v>26</v>
      </c>
      <c r="H22" s="204">
        <v>0</v>
      </c>
      <c r="I22" s="204">
        <v>0</v>
      </c>
      <c r="J22" s="204">
        <v>0</v>
      </c>
      <c r="K22" s="204">
        <v>0</v>
      </c>
      <c r="L22" s="204">
        <v>2</v>
      </c>
      <c r="M22" s="204">
        <v>0</v>
      </c>
      <c r="N22" s="206">
        <f t="shared" si="1"/>
        <v>56</v>
      </c>
      <c r="O22" s="206">
        <f t="shared" si="3"/>
        <v>26</v>
      </c>
      <c r="P22" s="545" t="s">
        <v>71</v>
      </c>
    </row>
    <row r="23" spans="1:16" ht="23.25" customHeight="1" thickTop="1" x14ac:dyDescent="0.2">
      <c r="A23" s="856" t="s">
        <v>463</v>
      </c>
      <c r="B23" s="612">
        <v>0</v>
      </c>
      <c r="C23" s="612">
        <v>1</v>
      </c>
      <c r="D23" s="612">
        <v>1</v>
      </c>
      <c r="E23" s="612">
        <v>4</v>
      </c>
      <c r="F23" s="612">
        <v>0</v>
      </c>
      <c r="G23" s="612">
        <v>0</v>
      </c>
      <c r="H23" s="612">
        <v>0</v>
      </c>
      <c r="I23" s="612">
        <v>0</v>
      </c>
      <c r="J23" s="612">
        <v>0</v>
      </c>
      <c r="K23" s="612">
        <v>0</v>
      </c>
      <c r="L23" s="612">
        <v>0</v>
      </c>
      <c r="M23" s="612">
        <v>0</v>
      </c>
      <c r="N23" s="863">
        <f t="shared" si="1"/>
        <v>1</v>
      </c>
      <c r="O23" s="863">
        <f t="shared" si="3"/>
        <v>5</v>
      </c>
      <c r="P23" s="609" t="s">
        <v>250</v>
      </c>
    </row>
    <row r="24" spans="1:16" ht="25.5" customHeight="1" x14ac:dyDescent="0.2">
      <c r="A24" s="853" t="s">
        <v>27</v>
      </c>
      <c r="B24" s="854">
        <f t="shared" ref="B24:O24" si="4">SUM(B10:B23)</f>
        <v>2</v>
      </c>
      <c r="C24" s="854">
        <f t="shared" si="4"/>
        <v>2</v>
      </c>
      <c r="D24" s="854">
        <f t="shared" si="4"/>
        <v>4</v>
      </c>
      <c r="E24" s="854">
        <f t="shared" si="4"/>
        <v>6</v>
      </c>
      <c r="F24" s="854">
        <f t="shared" si="4"/>
        <v>129</v>
      </c>
      <c r="G24" s="854">
        <f t="shared" si="4"/>
        <v>76</v>
      </c>
      <c r="H24" s="854">
        <f t="shared" si="4"/>
        <v>0</v>
      </c>
      <c r="I24" s="854">
        <f t="shared" si="4"/>
        <v>0</v>
      </c>
      <c r="J24" s="854">
        <f t="shared" si="4"/>
        <v>0</v>
      </c>
      <c r="K24" s="854">
        <f t="shared" si="4"/>
        <v>0</v>
      </c>
      <c r="L24" s="854">
        <f t="shared" si="4"/>
        <v>3</v>
      </c>
      <c r="M24" s="854">
        <f t="shared" si="4"/>
        <v>1</v>
      </c>
      <c r="N24" s="855">
        <f t="shared" si="4"/>
        <v>138</v>
      </c>
      <c r="O24" s="855">
        <f t="shared" si="4"/>
        <v>85</v>
      </c>
      <c r="P24" s="405" t="s">
        <v>8</v>
      </c>
    </row>
    <row r="32" spans="1:16" x14ac:dyDescent="0.2">
      <c r="P32" s="65" t="s">
        <v>718</v>
      </c>
    </row>
    <row r="35" spans="16:16" x14ac:dyDescent="0.2">
      <c r="P35" s="65" t="s">
        <v>597</v>
      </c>
    </row>
    <row r="38" spans="16:16" x14ac:dyDescent="0.2">
      <c r="P38" s="65" t="s">
        <v>440</v>
      </c>
    </row>
    <row r="40" spans="16:16" x14ac:dyDescent="0.2">
      <c r="P40" s="65" t="s">
        <v>599</v>
      </c>
    </row>
    <row r="44" spans="16:16" x14ac:dyDescent="0.2">
      <c r="P44" s="65" t="s">
        <v>441</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5"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35"/>
  <sheetViews>
    <sheetView showGridLines="0" rightToLeft="1" view="pageBreakPreview" zoomScaleNormal="100" zoomScaleSheetLayoutView="100" workbookViewId="0">
      <selection activeCell="M7" sqref="M7"/>
    </sheetView>
  </sheetViews>
  <sheetFormatPr defaultColWidth="9.140625" defaultRowHeight="12.75" x14ac:dyDescent="0.2"/>
  <cols>
    <col min="1" max="1" width="23" style="203" customWidth="1"/>
    <col min="2" max="2" width="6.7109375" style="203" customWidth="1"/>
    <col min="3" max="3" width="8" style="203" customWidth="1"/>
    <col min="4" max="4" width="6.7109375" style="203" customWidth="1"/>
    <col min="5" max="5" width="8" style="203" customWidth="1"/>
    <col min="6" max="6" width="6.7109375" style="203" customWidth="1"/>
    <col min="7" max="7" width="8" style="203" customWidth="1"/>
    <col min="8" max="8" width="6.7109375" style="203" customWidth="1"/>
    <col min="9" max="9" width="8" style="203" customWidth="1"/>
    <col min="10" max="10" width="29.85546875" style="203" customWidth="1"/>
    <col min="11" max="16384" width="9.140625" style="203"/>
  </cols>
  <sheetData>
    <row r="1" spans="1:11" s="88" customFormat="1" ht="21.95" customHeight="1" x14ac:dyDescent="0.2">
      <c r="A1" s="1373" t="s">
        <v>861</v>
      </c>
      <c r="B1" s="1373"/>
      <c r="C1" s="1373"/>
      <c r="D1" s="1373"/>
      <c r="E1" s="1373"/>
      <c r="F1" s="1373"/>
      <c r="G1" s="1373"/>
      <c r="H1" s="1373"/>
      <c r="I1" s="1373"/>
      <c r="J1" s="1373"/>
      <c r="K1" s="87"/>
    </row>
    <row r="2" spans="1:11" s="90" customFormat="1" ht="18" customHeight="1" x14ac:dyDescent="0.2">
      <c r="A2" s="1373" t="s">
        <v>1320</v>
      </c>
      <c r="B2" s="1373"/>
      <c r="C2" s="1373"/>
      <c r="D2" s="1373"/>
      <c r="E2" s="1373"/>
      <c r="F2" s="1373"/>
      <c r="G2" s="1373"/>
      <c r="H2" s="1373"/>
      <c r="I2" s="1373"/>
      <c r="J2" s="1373"/>
      <c r="K2" s="89"/>
    </row>
    <row r="3" spans="1:11" s="90" customFormat="1" ht="35.25" customHeight="1" x14ac:dyDescent="0.2">
      <c r="A3" s="1374" t="s">
        <v>856</v>
      </c>
      <c r="B3" s="1375"/>
      <c r="C3" s="1375"/>
      <c r="D3" s="1375"/>
      <c r="E3" s="1375"/>
      <c r="F3" s="1375"/>
      <c r="G3" s="1375"/>
      <c r="H3" s="1375"/>
      <c r="I3" s="1375"/>
      <c r="J3" s="1375"/>
      <c r="K3" s="91"/>
    </row>
    <row r="4" spans="1:11" s="69" customFormat="1" ht="15.75" x14ac:dyDescent="0.2">
      <c r="A4" s="1376" t="s">
        <v>1321</v>
      </c>
      <c r="B4" s="1376"/>
      <c r="C4" s="1376"/>
      <c r="D4" s="1376"/>
      <c r="E4" s="1376"/>
      <c r="F4" s="1376"/>
      <c r="G4" s="1376"/>
      <c r="H4" s="1376"/>
      <c r="I4" s="1376"/>
      <c r="J4" s="1376"/>
      <c r="K4" s="92"/>
    </row>
    <row r="5" spans="1:11" s="69" customFormat="1" ht="20.100000000000001" customHeight="1" x14ac:dyDescent="0.2">
      <c r="A5" s="93" t="s">
        <v>579</v>
      </c>
      <c r="B5" s="93"/>
      <c r="C5" s="93"/>
      <c r="D5" s="93"/>
      <c r="E5" s="93"/>
      <c r="F5" s="93"/>
      <c r="G5" s="93"/>
      <c r="H5" s="93"/>
      <c r="I5" s="93"/>
      <c r="J5" s="94" t="s">
        <v>580</v>
      </c>
    </row>
    <row r="6" spans="1:11" s="201" customFormat="1" ht="21" customHeight="1" x14ac:dyDescent="0.2">
      <c r="A6" s="1063" t="s">
        <v>1160</v>
      </c>
      <c r="B6" s="940" t="s">
        <v>936</v>
      </c>
      <c r="C6" s="941"/>
      <c r="D6" s="940" t="s">
        <v>1104</v>
      </c>
      <c r="E6" s="941"/>
      <c r="F6" s="945" t="s">
        <v>1169</v>
      </c>
      <c r="G6" s="945"/>
      <c r="H6" s="945" t="s">
        <v>1310</v>
      </c>
      <c r="I6" s="945"/>
      <c r="J6" s="1430" t="s">
        <v>857</v>
      </c>
    </row>
    <row r="7" spans="1:11" s="201" customFormat="1" ht="14.25" customHeight="1" x14ac:dyDescent="0.2">
      <c r="A7" s="1064"/>
      <c r="B7" s="819" t="s">
        <v>9</v>
      </c>
      <c r="C7" s="819" t="s">
        <v>515</v>
      </c>
      <c r="D7" s="819" t="s">
        <v>9</v>
      </c>
      <c r="E7" s="819" t="s">
        <v>515</v>
      </c>
      <c r="F7" s="819" t="s">
        <v>9</v>
      </c>
      <c r="G7" s="819" t="s">
        <v>515</v>
      </c>
      <c r="H7" s="463" t="s">
        <v>9</v>
      </c>
      <c r="I7" s="463" t="s">
        <v>515</v>
      </c>
      <c r="J7" s="1431"/>
    </row>
    <row r="8" spans="1:11" s="201" customFormat="1" ht="16.5" customHeight="1" x14ac:dyDescent="0.2">
      <c r="A8" s="1065"/>
      <c r="B8" s="818" t="s">
        <v>516</v>
      </c>
      <c r="C8" s="818" t="s">
        <v>517</v>
      </c>
      <c r="D8" s="818" t="s">
        <v>516</v>
      </c>
      <c r="E8" s="818" t="s">
        <v>517</v>
      </c>
      <c r="F8" s="818" t="s">
        <v>516</v>
      </c>
      <c r="G8" s="818" t="s">
        <v>517</v>
      </c>
      <c r="H8" s="468" t="s">
        <v>516</v>
      </c>
      <c r="I8" s="468" t="s">
        <v>517</v>
      </c>
      <c r="J8" s="1432"/>
    </row>
    <row r="9" spans="1:11" s="69" customFormat="1" ht="24" customHeight="1" thickBot="1" x14ac:dyDescent="0.25">
      <c r="A9" s="207" t="s">
        <v>474</v>
      </c>
      <c r="B9" s="209">
        <v>23</v>
      </c>
      <c r="C9" s="209">
        <v>70</v>
      </c>
      <c r="D9" s="209">
        <v>1</v>
      </c>
      <c r="E9" s="209">
        <v>80</v>
      </c>
      <c r="F9" s="209">
        <v>13</v>
      </c>
      <c r="G9" s="209">
        <v>119</v>
      </c>
      <c r="H9" s="209">
        <v>3</v>
      </c>
      <c r="I9" s="209">
        <v>2</v>
      </c>
      <c r="J9" s="764" t="s">
        <v>301</v>
      </c>
    </row>
    <row r="10" spans="1:11" s="69" customFormat="1" ht="24" customHeight="1" thickTop="1" thickBot="1" x14ac:dyDescent="0.25">
      <c r="A10" s="551" t="s">
        <v>233</v>
      </c>
      <c r="B10" s="480">
        <v>7</v>
      </c>
      <c r="C10" s="480">
        <v>32</v>
      </c>
      <c r="D10" s="480">
        <v>8</v>
      </c>
      <c r="E10" s="480">
        <v>26</v>
      </c>
      <c r="F10" s="480">
        <v>1</v>
      </c>
      <c r="G10" s="480">
        <v>16</v>
      </c>
      <c r="H10" s="480">
        <v>7</v>
      </c>
      <c r="I10" s="480">
        <v>20</v>
      </c>
      <c r="J10" s="765" t="s">
        <v>888</v>
      </c>
    </row>
    <row r="11" spans="1:11" s="69" customFormat="1" ht="24" customHeight="1" thickTop="1" thickBot="1" x14ac:dyDescent="0.25">
      <c r="A11" s="552" t="s">
        <v>475</v>
      </c>
      <c r="B11" s="553">
        <v>17</v>
      </c>
      <c r="C11" s="553">
        <v>23</v>
      </c>
      <c r="D11" s="553">
        <v>10</v>
      </c>
      <c r="E11" s="553">
        <v>8</v>
      </c>
      <c r="F11" s="553">
        <v>2</v>
      </c>
      <c r="G11" s="553">
        <v>4</v>
      </c>
      <c r="H11" s="553">
        <v>1</v>
      </c>
      <c r="I11" s="553">
        <v>1</v>
      </c>
      <c r="J11" s="766" t="s">
        <v>894</v>
      </c>
    </row>
    <row r="12" spans="1:11" s="69" customFormat="1" ht="24" customHeight="1" thickTop="1" thickBot="1" x14ac:dyDescent="0.25">
      <c r="A12" s="551" t="s">
        <v>232</v>
      </c>
      <c r="B12" s="480">
        <v>7</v>
      </c>
      <c r="C12" s="480">
        <v>24</v>
      </c>
      <c r="D12" s="480">
        <v>3</v>
      </c>
      <c r="E12" s="480">
        <v>25</v>
      </c>
      <c r="F12" s="480">
        <v>2</v>
      </c>
      <c r="G12" s="480">
        <v>22</v>
      </c>
      <c r="H12" s="480">
        <v>7</v>
      </c>
      <c r="I12" s="480">
        <v>29</v>
      </c>
      <c r="J12" s="765" t="s">
        <v>889</v>
      </c>
    </row>
    <row r="13" spans="1:11" s="69" customFormat="1" ht="24" customHeight="1" thickTop="1" thickBot="1" x14ac:dyDescent="0.25">
      <c r="A13" s="552" t="s">
        <v>858</v>
      </c>
      <c r="B13" s="553">
        <v>2</v>
      </c>
      <c r="C13" s="553">
        <v>7</v>
      </c>
      <c r="D13" s="553">
        <v>7</v>
      </c>
      <c r="E13" s="553">
        <v>10</v>
      </c>
      <c r="F13" s="553">
        <v>3</v>
      </c>
      <c r="G13" s="553">
        <v>11</v>
      </c>
      <c r="H13" s="553">
        <v>0</v>
      </c>
      <c r="I13" s="553">
        <v>11</v>
      </c>
      <c r="J13" s="766" t="s">
        <v>396</v>
      </c>
    </row>
    <row r="14" spans="1:11" s="69" customFormat="1" ht="24" customHeight="1" thickTop="1" thickBot="1" x14ac:dyDescent="0.25">
      <c r="A14" s="551" t="s">
        <v>944</v>
      </c>
      <c r="B14" s="480">
        <v>0</v>
      </c>
      <c r="C14" s="480">
        <v>2</v>
      </c>
      <c r="D14" s="480">
        <v>0</v>
      </c>
      <c r="E14" s="480">
        <v>0</v>
      </c>
      <c r="F14" s="480">
        <v>0</v>
      </c>
      <c r="G14" s="480">
        <v>0</v>
      </c>
      <c r="H14" s="480">
        <v>0</v>
      </c>
      <c r="I14" s="480">
        <v>0</v>
      </c>
      <c r="J14" s="765" t="s">
        <v>945</v>
      </c>
    </row>
    <row r="15" spans="1:11" s="69" customFormat="1" ht="24" customHeight="1" thickTop="1" thickBot="1" x14ac:dyDescent="0.25">
      <c r="A15" s="552" t="s">
        <v>302</v>
      </c>
      <c r="B15" s="553">
        <v>10</v>
      </c>
      <c r="C15" s="553">
        <v>36</v>
      </c>
      <c r="D15" s="553">
        <v>5</v>
      </c>
      <c r="E15" s="553">
        <v>23</v>
      </c>
      <c r="F15" s="553">
        <v>3</v>
      </c>
      <c r="G15" s="553">
        <v>31</v>
      </c>
      <c r="H15" s="553">
        <v>9</v>
      </c>
      <c r="I15" s="553">
        <v>36</v>
      </c>
      <c r="J15" s="766" t="s">
        <v>893</v>
      </c>
    </row>
    <row r="16" spans="1:11" s="69" customFormat="1" ht="24" customHeight="1" thickTop="1" thickBot="1" x14ac:dyDescent="0.25">
      <c r="A16" s="551" t="s">
        <v>481</v>
      </c>
      <c r="B16" s="480">
        <v>2</v>
      </c>
      <c r="C16" s="480">
        <v>3</v>
      </c>
      <c r="D16" s="480">
        <v>3</v>
      </c>
      <c r="E16" s="480">
        <v>8</v>
      </c>
      <c r="F16" s="480">
        <v>0</v>
      </c>
      <c r="G16" s="480">
        <v>2</v>
      </c>
      <c r="H16" s="480">
        <v>0</v>
      </c>
      <c r="I16" s="480">
        <v>4</v>
      </c>
      <c r="J16" s="765" t="s">
        <v>884</v>
      </c>
    </row>
    <row r="17" spans="1:10" s="69" customFormat="1" ht="24" customHeight="1" thickTop="1" thickBot="1" x14ac:dyDescent="0.25">
      <c r="A17" s="552" t="s">
        <v>398</v>
      </c>
      <c r="B17" s="553">
        <v>102</v>
      </c>
      <c r="C17" s="553">
        <v>1217</v>
      </c>
      <c r="D17" s="553">
        <v>65</v>
      </c>
      <c r="E17" s="553">
        <v>508</v>
      </c>
      <c r="F17" s="553">
        <v>44</v>
      </c>
      <c r="G17" s="553">
        <v>354</v>
      </c>
      <c r="H17" s="553">
        <v>29</v>
      </c>
      <c r="I17" s="553">
        <v>218</v>
      </c>
      <c r="J17" s="766" t="s">
        <v>887</v>
      </c>
    </row>
    <row r="18" spans="1:10" s="69" customFormat="1" ht="24" customHeight="1" thickTop="1" thickBot="1" x14ac:dyDescent="0.25">
      <c r="A18" s="551" t="s">
        <v>231</v>
      </c>
      <c r="B18" s="480">
        <v>8</v>
      </c>
      <c r="C18" s="480">
        <v>38</v>
      </c>
      <c r="D18" s="480">
        <v>11</v>
      </c>
      <c r="E18" s="480">
        <v>35</v>
      </c>
      <c r="F18" s="480">
        <v>2</v>
      </c>
      <c r="G18" s="480">
        <v>30</v>
      </c>
      <c r="H18" s="480">
        <v>14</v>
      </c>
      <c r="I18" s="480">
        <v>39</v>
      </c>
      <c r="J18" s="765" t="s">
        <v>890</v>
      </c>
    </row>
    <row r="19" spans="1:10" s="69" customFormat="1" ht="24" thickTop="1" thickBot="1" x14ac:dyDescent="0.25">
      <c r="A19" s="552" t="s">
        <v>942</v>
      </c>
      <c r="B19" s="553">
        <v>5</v>
      </c>
      <c r="C19" s="553">
        <v>18</v>
      </c>
      <c r="D19" s="553">
        <v>11</v>
      </c>
      <c r="E19" s="553">
        <v>11</v>
      </c>
      <c r="F19" s="553">
        <v>9</v>
      </c>
      <c r="G19" s="553">
        <v>20</v>
      </c>
      <c r="H19" s="553">
        <v>5</v>
      </c>
      <c r="I19" s="553">
        <v>9</v>
      </c>
      <c r="J19" s="766" t="s">
        <v>943</v>
      </c>
    </row>
    <row r="20" spans="1:10" s="69" customFormat="1" ht="24" customHeight="1" thickTop="1" thickBot="1" x14ac:dyDescent="0.25">
      <c r="A20" s="551" t="s">
        <v>303</v>
      </c>
      <c r="B20" s="480">
        <v>1</v>
      </c>
      <c r="C20" s="480">
        <v>1</v>
      </c>
      <c r="D20" s="480">
        <v>1</v>
      </c>
      <c r="E20" s="480">
        <v>33</v>
      </c>
      <c r="F20" s="480">
        <v>5</v>
      </c>
      <c r="G20" s="480">
        <v>16</v>
      </c>
      <c r="H20" s="480">
        <v>0</v>
      </c>
      <c r="I20" s="480">
        <v>1</v>
      </c>
      <c r="J20" s="765" t="s">
        <v>892</v>
      </c>
    </row>
    <row r="21" spans="1:10" ht="24" customHeight="1" thickTop="1" thickBot="1" x14ac:dyDescent="0.25">
      <c r="A21" s="552" t="s">
        <v>230</v>
      </c>
      <c r="B21" s="553">
        <v>0</v>
      </c>
      <c r="C21" s="553">
        <v>46</v>
      </c>
      <c r="D21" s="553">
        <v>2</v>
      </c>
      <c r="E21" s="553">
        <v>34</v>
      </c>
      <c r="F21" s="553">
        <v>0</v>
      </c>
      <c r="G21" s="553">
        <v>29</v>
      </c>
      <c r="H21" s="553">
        <v>1</v>
      </c>
      <c r="I21" s="553">
        <v>34</v>
      </c>
      <c r="J21" s="766" t="s">
        <v>148</v>
      </c>
    </row>
    <row r="22" spans="1:10" ht="24" customHeight="1" thickTop="1" thickBot="1" x14ac:dyDescent="0.25">
      <c r="A22" s="551" t="s">
        <v>721</v>
      </c>
      <c r="B22" s="480">
        <v>34</v>
      </c>
      <c r="C22" s="480">
        <v>101</v>
      </c>
      <c r="D22" s="480">
        <v>17</v>
      </c>
      <c r="E22" s="480">
        <v>33</v>
      </c>
      <c r="F22" s="480">
        <v>5</v>
      </c>
      <c r="G22" s="480">
        <v>8</v>
      </c>
      <c r="H22" s="480">
        <v>1</v>
      </c>
      <c r="I22" s="480">
        <v>6</v>
      </c>
      <c r="J22" s="765" t="s">
        <v>896</v>
      </c>
    </row>
    <row r="23" spans="1:10" ht="24" customHeight="1" thickTop="1" thickBot="1" x14ac:dyDescent="0.25">
      <c r="A23" s="552" t="s">
        <v>897</v>
      </c>
      <c r="B23" s="553">
        <v>0</v>
      </c>
      <c r="C23" s="553">
        <v>0</v>
      </c>
      <c r="D23" s="553">
        <v>0</v>
      </c>
      <c r="E23" s="553">
        <v>2</v>
      </c>
      <c r="F23" s="553">
        <v>0</v>
      </c>
      <c r="G23" s="553">
        <v>0</v>
      </c>
      <c r="H23" s="553">
        <v>0</v>
      </c>
      <c r="I23" s="553">
        <v>0</v>
      </c>
      <c r="J23" s="766" t="s">
        <v>898</v>
      </c>
    </row>
    <row r="24" spans="1:10" ht="24" customHeight="1" thickTop="1" thickBot="1" x14ac:dyDescent="0.25">
      <c r="A24" s="551" t="s">
        <v>229</v>
      </c>
      <c r="B24" s="480">
        <v>5</v>
      </c>
      <c r="C24" s="480">
        <v>19</v>
      </c>
      <c r="D24" s="480">
        <v>8</v>
      </c>
      <c r="E24" s="480">
        <v>15</v>
      </c>
      <c r="F24" s="480">
        <v>6</v>
      </c>
      <c r="G24" s="480">
        <v>15</v>
      </c>
      <c r="H24" s="480">
        <v>6</v>
      </c>
      <c r="I24" s="480">
        <v>18</v>
      </c>
      <c r="J24" s="765" t="s">
        <v>891</v>
      </c>
    </row>
    <row r="25" spans="1:10" ht="24" customHeight="1" thickTop="1" thickBot="1" x14ac:dyDescent="0.25">
      <c r="A25" s="552" t="s">
        <v>1158</v>
      </c>
      <c r="B25" s="553">
        <v>0</v>
      </c>
      <c r="C25" s="553">
        <v>0</v>
      </c>
      <c r="D25" s="553">
        <v>1</v>
      </c>
      <c r="E25" s="553">
        <v>0</v>
      </c>
      <c r="F25" s="553">
        <v>1</v>
      </c>
      <c r="G25" s="553">
        <v>3</v>
      </c>
      <c r="H25" s="553">
        <v>1</v>
      </c>
      <c r="I25" s="553">
        <v>0</v>
      </c>
      <c r="J25" s="766" t="s">
        <v>1157</v>
      </c>
    </row>
    <row r="26" spans="1:10" ht="24" customHeight="1" thickTop="1" thickBot="1" x14ac:dyDescent="0.25">
      <c r="A26" s="551" t="s">
        <v>958</v>
      </c>
      <c r="B26" s="480">
        <v>0</v>
      </c>
      <c r="C26" s="480">
        <v>0</v>
      </c>
      <c r="D26" s="480">
        <v>0</v>
      </c>
      <c r="E26" s="480">
        <v>0</v>
      </c>
      <c r="F26" s="480">
        <v>0</v>
      </c>
      <c r="G26" s="480">
        <v>0</v>
      </c>
      <c r="H26" s="480">
        <v>9</v>
      </c>
      <c r="I26" s="480">
        <v>2</v>
      </c>
      <c r="J26" s="765" t="s">
        <v>1258</v>
      </c>
    </row>
    <row r="27" spans="1:10" ht="24" customHeight="1" thickTop="1" x14ac:dyDescent="0.2">
      <c r="A27" s="857" t="s">
        <v>236</v>
      </c>
      <c r="B27" s="858">
        <v>9</v>
      </c>
      <c r="C27" s="858">
        <v>1</v>
      </c>
      <c r="D27" s="858">
        <v>0</v>
      </c>
      <c r="E27" s="858">
        <v>0</v>
      </c>
      <c r="F27" s="858">
        <v>0</v>
      </c>
      <c r="G27" s="858">
        <v>0</v>
      </c>
      <c r="H27" s="858">
        <v>0</v>
      </c>
      <c r="I27" s="858">
        <v>0</v>
      </c>
      <c r="J27" s="859" t="s">
        <v>250</v>
      </c>
    </row>
    <row r="28" spans="1:10" ht="29.25" customHeight="1" x14ac:dyDescent="0.2">
      <c r="A28" s="860" t="s">
        <v>7</v>
      </c>
      <c r="B28" s="861">
        <f t="shared" ref="B28:G28" si="0">SUM(B9:B27)</f>
        <v>232</v>
      </c>
      <c r="C28" s="861">
        <f t="shared" si="0"/>
        <v>1638</v>
      </c>
      <c r="D28" s="861">
        <f t="shared" si="0"/>
        <v>153</v>
      </c>
      <c r="E28" s="861">
        <f t="shared" si="0"/>
        <v>851</v>
      </c>
      <c r="F28" s="861">
        <f t="shared" si="0"/>
        <v>96</v>
      </c>
      <c r="G28" s="861">
        <f t="shared" si="0"/>
        <v>680</v>
      </c>
      <c r="H28" s="861">
        <f t="shared" ref="H28:I28" si="1">SUM(H9:H27)</f>
        <v>93</v>
      </c>
      <c r="I28" s="861">
        <f t="shared" si="1"/>
        <v>430</v>
      </c>
      <c r="J28" s="862" t="s">
        <v>8</v>
      </c>
    </row>
    <row r="29" spans="1:10" ht="40.5" customHeight="1" x14ac:dyDescent="0.2">
      <c r="B29" s="779"/>
    </row>
    <row r="30" spans="1:10" ht="40.5" customHeight="1" x14ac:dyDescent="0.2"/>
    <row r="31" spans="1:10" ht="40.5" customHeight="1" x14ac:dyDescent="0.2"/>
    <row r="32" spans="1:10" ht="40.5" customHeight="1" x14ac:dyDescent="0.2"/>
    <row r="33" ht="40.5" customHeight="1" x14ac:dyDescent="0.2"/>
    <row r="34" ht="40.5" customHeight="1" x14ac:dyDescent="0.2"/>
    <row r="35" ht="40.5" customHeight="1" x14ac:dyDescent="0.2"/>
  </sheetData>
  <mergeCells count="10">
    <mergeCell ref="A1:J1"/>
    <mergeCell ref="A2:J2"/>
    <mergeCell ref="A3:J3"/>
    <mergeCell ref="A4:J4"/>
    <mergeCell ref="H6:I6"/>
    <mergeCell ref="J6:J8"/>
    <mergeCell ref="A6:A8"/>
    <mergeCell ref="B6:C6"/>
    <mergeCell ref="D6:E6"/>
    <mergeCell ref="F6:G6"/>
  </mergeCells>
  <printOptions horizontalCentered="1" verticalCentered="1"/>
  <pageMargins left="0" right="0" top="0" bottom="0" header="0" footer="0"/>
  <pageSetup paperSize="9"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4"/>
  <sheetViews>
    <sheetView showGridLines="0" rightToLeft="1" view="pageBreakPreview" zoomScaleNormal="100" zoomScaleSheetLayoutView="100" workbookViewId="0">
      <selection activeCell="R4" sqref="R4"/>
    </sheetView>
  </sheetViews>
  <sheetFormatPr defaultColWidth="9.140625" defaultRowHeight="12.75" x14ac:dyDescent="0.2"/>
  <cols>
    <col min="1" max="1" width="22.140625" style="43" customWidth="1"/>
    <col min="2" max="2" width="6.85546875" style="43" customWidth="1"/>
    <col min="3" max="3" width="9.28515625" style="43" bestFit="1" customWidth="1"/>
    <col min="4" max="4" width="10.7109375" style="43" bestFit="1" customWidth="1"/>
    <col min="5" max="6" width="9.28515625" style="43" bestFit="1" customWidth="1"/>
    <col min="7" max="7" width="9.5703125" style="43" bestFit="1" customWidth="1"/>
    <col min="8" max="8" width="9.28515625" style="43" bestFit="1" customWidth="1"/>
    <col min="9" max="9" width="9.5703125" style="43" bestFit="1" customWidth="1"/>
    <col min="10" max="10" width="9.28515625" style="43" bestFit="1" customWidth="1"/>
    <col min="11" max="11" width="9.5703125" style="43" bestFit="1" customWidth="1"/>
    <col min="12" max="12" width="9.28515625" style="43" bestFit="1" customWidth="1"/>
    <col min="13" max="13" width="8.42578125" style="43" customWidth="1"/>
    <col min="14" max="14" width="23.42578125" style="43" customWidth="1"/>
    <col min="15" max="15" width="11.28515625" style="43" bestFit="1" customWidth="1"/>
    <col min="16" max="16" width="10.28515625" style="43" bestFit="1" customWidth="1"/>
    <col min="17" max="17" width="9.140625" style="43"/>
    <col min="18" max="18" width="38.5703125" style="43" customWidth="1"/>
    <col min="19" max="27" width="10.5703125" style="43" customWidth="1"/>
    <col min="28" max="16384" width="9.140625" style="43"/>
  </cols>
  <sheetData>
    <row r="1" spans="1:18" s="54" customFormat="1" ht="23.25" x14ac:dyDescent="0.2">
      <c r="A1" s="948" t="s">
        <v>969</v>
      </c>
      <c r="B1" s="948"/>
      <c r="C1" s="948"/>
      <c r="D1" s="948"/>
      <c r="E1" s="948"/>
      <c r="F1" s="948"/>
      <c r="G1" s="948"/>
      <c r="H1" s="948"/>
      <c r="I1" s="948"/>
      <c r="J1" s="948"/>
      <c r="K1" s="948"/>
      <c r="L1" s="948"/>
      <c r="M1" s="948"/>
      <c r="N1" s="948"/>
      <c r="O1" s="53"/>
      <c r="P1" s="43"/>
      <c r="Q1" s="101"/>
    </row>
    <row r="2" spans="1:18" s="55" customFormat="1" ht="20.25" x14ac:dyDescent="0.2">
      <c r="A2" s="951" t="s">
        <v>1311</v>
      </c>
      <c r="B2" s="951"/>
      <c r="C2" s="951"/>
      <c r="D2" s="951"/>
      <c r="E2" s="951"/>
      <c r="F2" s="951"/>
      <c r="G2" s="951"/>
      <c r="H2" s="951"/>
      <c r="I2" s="951"/>
      <c r="J2" s="951"/>
      <c r="K2" s="951"/>
      <c r="L2" s="951"/>
      <c r="M2" s="951"/>
      <c r="N2" s="951"/>
      <c r="O2" s="53"/>
      <c r="P2" s="43"/>
      <c r="Q2" s="133"/>
    </row>
    <row r="3" spans="1:18" s="50" customFormat="1" ht="37.5" customHeight="1" x14ac:dyDescent="0.2">
      <c r="A3" s="935" t="s">
        <v>1300</v>
      </c>
      <c r="B3" s="936"/>
      <c r="C3" s="936"/>
      <c r="D3" s="936"/>
      <c r="E3" s="936"/>
      <c r="F3" s="936"/>
      <c r="G3" s="936"/>
      <c r="H3" s="936"/>
      <c r="I3" s="936"/>
      <c r="J3" s="936"/>
      <c r="K3" s="936"/>
      <c r="L3" s="936"/>
      <c r="M3" s="936"/>
      <c r="N3" s="936"/>
      <c r="O3" s="52"/>
      <c r="P3" s="43"/>
      <c r="Q3" s="930"/>
    </row>
    <row r="4" spans="1:18" s="51" customFormat="1" ht="15.75" x14ac:dyDescent="0.2">
      <c r="A4" s="936" t="s">
        <v>1312</v>
      </c>
      <c r="B4" s="936"/>
      <c r="C4" s="936"/>
      <c r="D4" s="936"/>
      <c r="E4" s="936"/>
      <c r="F4" s="936"/>
      <c r="G4" s="936"/>
      <c r="H4" s="936"/>
      <c r="I4" s="936"/>
      <c r="J4" s="936"/>
      <c r="K4" s="936"/>
      <c r="L4" s="936"/>
      <c r="M4" s="936"/>
      <c r="N4" s="936"/>
      <c r="O4" s="60"/>
      <c r="P4" s="43"/>
      <c r="Q4" s="930"/>
    </row>
    <row r="5" spans="1:18" s="50" customFormat="1" ht="15.75" x14ac:dyDescent="0.2">
      <c r="A5" s="10" t="s">
        <v>1161</v>
      </c>
      <c r="B5" s="10"/>
      <c r="C5" s="80"/>
      <c r="D5" s="80"/>
      <c r="E5" s="80"/>
      <c r="F5" s="80"/>
      <c r="G5" s="80"/>
      <c r="H5" s="80"/>
      <c r="I5" s="80"/>
      <c r="J5" s="80"/>
      <c r="K5" s="80"/>
      <c r="L5" s="80"/>
      <c r="M5" s="80"/>
      <c r="N5" s="81" t="s">
        <v>1162</v>
      </c>
      <c r="O5" s="134"/>
      <c r="P5" s="43"/>
      <c r="Q5" s="43"/>
    </row>
    <row r="6" spans="1:18" s="136" customFormat="1" ht="30" customHeight="1" thickBot="1" x14ac:dyDescent="0.25">
      <c r="A6" s="938" t="s">
        <v>735</v>
      </c>
      <c r="B6" s="952" t="s">
        <v>170</v>
      </c>
      <c r="C6" s="940" t="s">
        <v>625</v>
      </c>
      <c r="D6" s="941"/>
      <c r="E6" s="940" t="s">
        <v>936</v>
      </c>
      <c r="F6" s="941"/>
      <c r="G6" s="940" t="s">
        <v>1104</v>
      </c>
      <c r="H6" s="941"/>
      <c r="I6" s="945" t="s">
        <v>1169</v>
      </c>
      <c r="J6" s="945"/>
      <c r="K6" s="945" t="s">
        <v>1310</v>
      </c>
      <c r="L6" s="945"/>
      <c r="M6" s="931" t="s">
        <v>1068</v>
      </c>
      <c r="N6" s="949" t="s">
        <v>1403</v>
      </c>
      <c r="O6" s="135"/>
      <c r="P6" s="43"/>
      <c r="Q6" s="43"/>
    </row>
    <row r="7" spans="1:18" s="136" customFormat="1" ht="30" customHeight="1" thickBot="1" x14ac:dyDescent="0.25">
      <c r="A7" s="939"/>
      <c r="B7" s="953"/>
      <c r="C7" s="817" t="s">
        <v>608</v>
      </c>
      <c r="D7" s="817" t="s">
        <v>609</v>
      </c>
      <c r="E7" s="817" t="s">
        <v>608</v>
      </c>
      <c r="F7" s="817" t="s">
        <v>609</v>
      </c>
      <c r="G7" s="817" t="s">
        <v>608</v>
      </c>
      <c r="H7" s="817" t="s">
        <v>609</v>
      </c>
      <c r="I7" s="817" t="s">
        <v>608</v>
      </c>
      <c r="J7" s="817" t="s">
        <v>609</v>
      </c>
      <c r="K7" s="657" t="s">
        <v>608</v>
      </c>
      <c r="L7" s="327" t="s">
        <v>609</v>
      </c>
      <c r="M7" s="932"/>
      <c r="N7" s="950"/>
      <c r="P7" s="277"/>
      <c r="Q7" s="43"/>
    </row>
    <row r="8" spans="1:18" s="50" customFormat="1" ht="22.5" customHeight="1" thickBot="1" x14ac:dyDescent="0.25">
      <c r="A8" s="943" t="s">
        <v>753</v>
      </c>
      <c r="B8" s="631" t="s">
        <v>169</v>
      </c>
      <c r="C8" s="300">
        <v>4097</v>
      </c>
      <c r="D8" s="300">
        <v>4601</v>
      </c>
      <c r="E8" s="300">
        <v>4221</v>
      </c>
      <c r="F8" s="300">
        <v>4772</v>
      </c>
      <c r="G8" s="308">
        <v>4259</v>
      </c>
      <c r="H8" s="308">
        <v>4681</v>
      </c>
      <c r="I8" s="308">
        <v>4160</v>
      </c>
      <c r="J8" s="308">
        <v>4584</v>
      </c>
      <c r="K8" s="308">
        <v>3843</v>
      </c>
      <c r="L8" s="300">
        <v>4328</v>
      </c>
      <c r="M8" s="301" t="s">
        <v>168</v>
      </c>
      <c r="N8" s="933" t="s">
        <v>975</v>
      </c>
      <c r="P8" s="277"/>
      <c r="Q8" s="43"/>
      <c r="R8" s="50">
        <v>25403</v>
      </c>
    </row>
    <row r="9" spans="1:18" s="50" customFormat="1" ht="22.5" customHeight="1" thickBot="1" x14ac:dyDescent="0.25">
      <c r="A9" s="937"/>
      <c r="B9" s="629" t="s">
        <v>167</v>
      </c>
      <c r="C9" s="277">
        <v>24869</v>
      </c>
      <c r="D9" s="277">
        <v>22803</v>
      </c>
      <c r="E9" s="277">
        <v>24451</v>
      </c>
      <c r="F9" s="277">
        <v>22189</v>
      </c>
      <c r="G9" s="308">
        <v>23912</v>
      </c>
      <c r="H9" s="277">
        <v>21615</v>
      </c>
      <c r="I9" s="308">
        <v>24594</v>
      </c>
      <c r="J9" s="277">
        <v>22345</v>
      </c>
      <c r="K9" s="308">
        <v>21560</v>
      </c>
      <c r="L9" s="277">
        <v>19489</v>
      </c>
      <c r="M9" s="296" t="s">
        <v>605</v>
      </c>
      <c r="N9" s="934"/>
      <c r="R9" s="50">
        <v>23817</v>
      </c>
    </row>
    <row r="10" spans="1:18" s="50" customFormat="1" ht="22.5" customHeight="1" thickBot="1" x14ac:dyDescent="0.25">
      <c r="A10" s="944" t="s">
        <v>974</v>
      </c>
      <c r="B10" s="632" t="s">
        <v>169</v>
      </c>
      <c r="C10" s="275">
        <v>25115</v>
      </c>
      <c r="D10" s="275">
        <v>27406</v>
      </c>
      <c r="E10" s="275">
        <v>26569</v>
      </c>
      <c r="F10" s="275">
        <v>28633</v>
      </c>
      <c r="G10" s="275">
        <v>27309</v>
      </c>
      <c r="H10" s="275">
        <v>29368</v>
      </c>
      <c r="I10" s="275">
        <v>27934</v>
      </c>
      <c r="J10" s="275">
        <v>30228</v>
      </c>
      <c r="K10" s="275">
        <v>28036</v>
      </c>
      <c r="L10" s="275">
        <v>30471</v>
      </c>
      <c r="M10" s="297" t="s">
        <v>168</v>
      </c>
      <c r="N10" s="942" t="s">
        <v>3</v>
      </c>
    </row>
    <row r="11" spans="1:18" s="50" customFormat="1" ht="22.5" customHeight="1" thickBot="1" x14ac:dyDescent="0.25">
      <c r="A11" s="944"/>
      <c r="B11" s="632" t="s">
        <v>167</v>
      </c>
      <c r="C11" s="275">
        <v>49676</v>
      </c>
      <c r="D11" s="275">
        <v>43795</v>
      </c>
      <c r="E11" s="275">
        <v>52056</v>
      </c>
      <c r="F11" s="275">
        <v>46290</v>
      </c>
      <c r="G11" s="275">
        <v>52997</v>
      </c>
      <c r="H11" s="275">
        <v>47429</v>
      </c>
      <c r="I11" s="275">
        <v>54694</v>
      </c>
      <c r="J11" s="275">
        <v>49032</v>
      </c>
      <c r="K11" s="275">
        <v>54351</v>
      </c>
      <c r="L11" s="275">
        <v>48727</v>
      </c>
      <c r="M11" s="297" t="s">
        <v>605</v>
      </c>
      <c r="N11" s="942"/>
    </row>
    <row r="12" spans="1:18" s="50" customFormat="1" ht="22.5" customHeight="1" thickBot="1" x14ac:dyDescent="0.25">
      <c r="A12" s="937" t="s">
        <v>1265</v>
      </c>
      <c r="B12" s="629" t="s">
        <v>169</v>
      </c>
      <c r="C12" s="277">
        <v>12899</v>
      </c>
      <c r="D12" s="277">
        <v>13945</v>
      </c>
      <c r="E12" s="277">
        <v>13254</v>
      </c>
      <c r="F12" s="277">
        <v>14420</v>
      </c>
      <c r="G12" s="277">
        <v>13493</v>
      </c>
      <c r="H12" s="277">
        <v>14827</v>
      </c>
      <c r="I12" s="277">
        <v>13963</v>
      </c>
      <c r="J12" s="277">
        <v>15157</v>
      </c>
      <c r="K12" s="277">
        <v>14527</v>
      </c>
      <c r="L12" s="277">
        <v>15571</v>
      </c>
      <c r="M12" s="296" t="s">
        <v>168</v>
      </c>
      <c r="N12" s="933" t="s">
        <v>1266</v>
      </c>
    </row>
    <row r="13" spans="1:18" s="50" customFormat="1" ht="22.5" customHeight="1" thickBot="1" x14ac:dyDescent="0.25">
      <c r="A13" s="937"/>
      <c r="B13" s="629" t="s">
        <v>167</v>
      </c>
      <c r="C13" s="277">
        <v>16034</v>
      </c>
      <c r="D13" s="277">
        <v>13594</v>
      </c>
      <c r="E13" s="277">
        <v>16785</v>
      </c>
      <c r="F13" s="277">
        <v>14295</v>
      </c>
      <c r="G13" s="277">
        <v>17094</v>
      </c>
      <c r="H13" s="277">
        <v>14664</v>
      </c>
      <c r="I13" s="277">
        <v>18189</v>
      </c>
      <c r="J13" s="277">
        <v>15469</v>
      </c>
      <c r="K13" s="277">
        <v>19229</v>
      </c>
      <c r="L13" s="277">
        <v>16488</v>
      </c>
      <c r="M13" s="296" t="s">
        <v>605</v>
      </c>
      <c r="N13" s="934"/>
    </row>
    <row r="14" spans="1:18" s="50" customFormat="1" ht="22.5" customHeight="1" thickBot="1" x14ac:dyDescent="0.25">
      <c r="A14" s="944" t="s">
        <v>1170</v>
      </c>
      <c r="B14" s="632" t="s">
        <v>169</v>
      </c>
      <c r="C14" s="275">
        <v>12568</v>
      </c>
      <c r="D14" s="275">
        <v>12901</v>
      </c>
      <c r="E14" s="275">
        <v>12735</v>
      </c>
      <c r="F14" s="275">
        <v>13322</v>
      </c>
      <c r="G14" s="275">
        <v>13408</v>
      </c>
      <c r="H14" s="311">
        <v>14207</v>
      </c>
      <c r="I14" s="275">
        <v>13714</v>
      </c>
      <c r="J14" s="311">
        <v>14888</v>
      </c>
      <c r="K14" s="275">
        <v>14221</v>
      </c>
      <c r="L14" s="311">
        <v>15259</v>
      </c>
      <c r="M14" s="297" t="s">
        <v>168</v>
      </c>
      <c r="N14" s="942" t="s">
        <v>1171</v>
      </c>
    </row>
    <row r="15" spans="1:18" s="50" customFormat="1" ht="22.5" customHeight="1" x14ac:dyDescent="0.2">
      <c r="A15" s="954"/>
      <c r="B15" s="635" t="s">
        <v>167</v>
      </c>
      <c r="C15" s="302">
        <v>10774</v>
      </c>
      <c r="D15" s="302">
        <v>9213</v>
      </c>
      <c r="E15" s="302">
        <v>11844</v>
      </c>
      <c r="F15" s="302">
        <v>9964</v>
      </c>
      <c r="G15" s="302">
        <v>12081</v>
      </c>
      <c r="H15" s="311">
        <v>10225</v>
      </c>
      <c r="I15" s="302">
        <v>12943</v>
      </c>
      <c r="J15" s="311">
        <v>10764</v>
      </c>
      <c r="K15" s="311">
        <v>13979</v>
      </c>
      <c r="L15" s="311">
        <v>11472</v>
      </c>
      <c r="M15" s="303" t="s">
        <v>605</v>
      </c>
      <c r="N15" s="958"/>
    </row>
    <row r="16" spans="1:18" s="50" customFormat="1" ht="22.5" customHeight="1" thickBot="1" x14ac:dyDescent="0.25">
      <c r="A16" s="961" t="s">
        <v>184</v>
      </c>
      <c r="B16" s="638" t="s">
        <v>169</v>
      </c>
      <c r="C16" s="184">
        <f t="shared" ref="C16:J16" si="0">SUM(C8+C10+C12+C14)</f>
        <v>54679</v>
      </c>
      <c r="D16" s="184">
        <f t="shared" si="0"/>
        <v>58853</v>
      </c>
      <c r="E16" s="184">
        <f t="shared" si="0"/>
        <v>56779</v>
      </c>
      <c r="F16" s="184">
        <f t="shared" si="0"/>
        <v>61147</v>
      </c>
      <c r="G16" s="184">
        <f t="shared" si="0"/>
        <v>58469</v>
      </c>
      <c r="H16" s="184">
        <f t="shared" si="0"/>
        <v>63083</v>
      </c>
      <c r="I16" s="184">
        <f t="shared" si="0"/>
        <v>59771</v>
      </c>
      <c r="J16" s="184">
        <f t="shared" si="0"/>
        <v>64857</v>
      </c>
      <c r="K16" s="178">
        <f t="shared" ref="K16:L17" si="1">SUM(K8+K10+K12+K14)</f>
        <v>60627</v>
      </c>
      <c r="L16" s="184">
        <f t="shared" si="1"/>
        <v>65629</v>
      </c>
      <c r="M16" s="59" t="s">
        <v>168</v>
      </c>
      <c r="N16" s="955" t="s">
        <v>437</v>
      </c>
    </row>
    <row r="17" spans="1:14" s="50" customFormat="1" ht="22.5" customHeight="1" thickTop="1" thickBot="1" x14ac:dyDescent="0.25">
      <c r="A17" s="962"/>
      <c r="B17" s="639" t="s">
        <v>167</v>
      </c>
      <c r="C17" s="179">
        <f t="shared" ref="C17:J17" si="2">SUM(C9+C11+C13+C15)</f>
        <v>101353</v>
      </c>
      <c r="D17" s="179">
        <f t="shared" si="2"/>
        <v>89405</v>
      </c>
      <c r="E17" s="179">
        <f t="shared" si="2"/>
        <v>105136</v>
      </c>
      <c r="F17" s="179">
        <f t="shared" si="2"/>
        <v>92738</v>
      </c>
      <c r="G17" s="179">
        <f t="shared" si="2"/>
        <v>106084</v>
      </c>
      <c r="H17" s="179">
        <f t="shared" si="2"/>
        <v>93933</v>
      </c>
      <c r="I17" s="179">
        <f t="shared" si="2"/>
        <v>110420</v>
      </c>
      <c r="J17" s="179">
        <f t="shared" si="2"/>
        <v>97610</v>
      </c>
      <c r="K17" s="179">
        <f t="shared" si="1"/>
        <v>109119</v>
      </c>
      <c r="L17" s="179">
        <f t="shared" si="1"/>
        <v>96176</v>
      </c>
      <c r="M17" s="57" t="s">
        <v>605</v>
      </c>
      <c r="N17" s="956"/>
    </row>
    <row r="18" spans="1:14" s="50" customFormat="1" ht="22.5" customHeight="1" thickTop="1" x14ac:dyDescent="0.2">
      <c r="A18" s="963"/>
      <c r="B18" s="640" t="s">
        <v>7</v>
      </c>
      <c r="C18" s="212">
        <f t="shared" ref="C18:F18" si="3">SUM(C16:C17)</f>
        <v>156032</v>
      </c>
      <c r="D18" s="212">
        <f t="shared" si="3"/>
        <v>148258</v>
      </c>
      <c r="E18" s="212">
        <f t="shared" si="3"/>
        <v>161915</v>
      </c>
      <c r="F18" s="212">
        <f t="shared" si="3"/>
        <v>153885</v>
      </c>
      <c r="G18" s="212">
        <f t="shared" ref="G18:L18" si="4">SUM(G16:G17)</f>
        <v>164553</v>
      </c>
      <c r="H18" s="212">
        <f t="shared" si="4"/>
        <v>157016</v>
      </c>
      <c r="I18" s="212">
        <f t="shared" si="4"/>
        <v>170191</v>
      </c>
      <c r="J18" s="212">
        <f t="shared" si="4"/>
        <v>162467</v>
      </c>
      <c r="K18" s="212">
        <f t="shared" si="4"/>
        <v>169746</v>
      </c>
      <c r="L18" s="212">
        <f t="shared" si="4"/>
        <v>161805</v>
      </c>
      <c r="M18" s="58" t="s">
        <v>8</v>
      </c>
      <c r="N18" s="957"/>
    </row>
    <row r="19" spans="1:14" s="50" customFormat="1" ht="22.5" customHeight="1" thickBot="1" x14ac:dyDescent="0.25">
      <c r="A19" s="964" t="s">
        <v>185</v>
      </c>
      <c r="B19" s="641" t="s">
        <v>169</v>
      </c>
      <c r="C19" s="278">
        <v>6388</v>
      </c>
      <c r="D19" s="278">
        <v>18038</v>
      </c>
      <c r="E19" s="278">
        <v>6729</v>
      </c>
      <c r="F19" s="278">
        <v>19371</v>
      </c>
      <c r="G19" s="278">
        <v>6461</v>
      </c>
      <c r="H19" s="278">
        <v>20276</v>
      </c>
      <c r="I19" s="278">
        <v>6576</v>
      </c>
      <c r="J19" s="278">
        <v>21201</v>
      </c>
      <c r="K19" s="278">
        <v>10025</v>
      </c>
      <c r="L19" s="278">
        <v>24230</v>
      </c>
      <c r="M19" s="299" t="s">
        <v>168</v>
      </c>
      <c r="N19" s="959" t="s">
        <v>438</v>
      </c>
    </row>
    <row r="20" spans="1:14" s="50" customFormat="1" ht="22.5" customHeight="1" thickBot="1" x14ac:dyDescent="0.25">
      <c r="A20" s="944"/>
      <c r="B20" s="632" t="s">
        <v>167</v>
      </c>
      <c r="C20" s="276">
        <v>3450</v>
      </c>
      <c r="D20" s="276">
        <v>3606</v>
      </c>
      <c r="E20" s="276">
        <v>3597</v>
      </c>
      <c r="F20" s="276">
        <v>4225</v>
      </c>
      <c r="G20" s="276">
        <v>3976</v>
      </c>
      <c r="H20" s="276">
        <v>4531</v>
      </c>
      <c r="I20" s="276">
        <v>4267</v>
      </c>
      <c r="J20" s="276">
        <v>5068</v>
      </c>
      <c r="K20" s="276">
        <v>2832</v>
      </c>
      <c r="L20" s="276">
        <v>4338</v>
      </c>
      <c r="M20" s="297" t="s">
        <v>605</v>
      </c>
      <c r="N20" s="942"/>
    </row>
    <row r="21" spans="1:14" s="50" customFormat="1" ht="22.5" customHeight="1" x14ac:dyDescent="0.2">
      <c r="A21" s="965"/>
      <c r="B21" s="642" t="s">
        <v>7</v>
      </c>
      <c r="C21" s="279">
        <f t="shared" ref="C21:J21" si="5">SUM(C19:C20)</f>
        <v>9838</v>
      </c>
      <c r="D21" s="279">
        <f t="shared" si="5"/>
        <v>21644</v>
      </c>
      <c r="E21" s="279">
        <f t="shared" si="5"/>
        <v>10326</v>
      </c>
      <c r="F21" s="279">
        <f t="shared" si="5"/>
        <v>23596</v>
      </c>
      <c r="G21" s="279">
        <f t="shared" si="5"/>
        <v>10437</v>
      </c>
      <c r="H21" s="279">
        <f t="shared" si="5"/>
        <v>24807</v>
      </c>
      <c r="I21" s="279">
        <f t="shared" si="5"/>
        <v>10843</v>
      </c>
      <c r="J21" s="279">
        <f t="shared" si="5"/>
        <v>26269</v>
      </c>
      <c r="K21" s="279">
        <f t="shared" ref="K21:L21" si="6">SUM(K19:K20)</f>
        <v>12857</v>
      </c>
      <c r="L21" s="279">
        <f t="shared" si="6"/>
        <v>28568</v>
      </c>
      <c r="M21" s="298" t="s">
        <v>8</v>
      </c>
      <c r="N21" s="960"/>
    </row>
    <row r="22" spans="1:14" x14ac:dyDescent="0.2">
      <c r="A22" s="646" t="s">
        <v>751</v>
      </c>
      <c r="B22" s="671"/>
      <c r="M22" s="966" t="s">
        <v>749</v>
      </c>
      <c r="N22" s="966"/>
    </row>
    <row r="23" spans="1:14" x14ac:dyDescent="0.2">
      <c r="A23" s="646" t="s">
        <v>752</v>
      </c>
      <c r="M23" s="929" t="s">
        <v>750</v>
      </c>
      <c r="N23" s="929"/>
    </row>
    <row r="24" spans="1:14" x14ac:dyDescent="0.2">
      <c r="A24" s="646" t="s">
        <v>1172</v>
      </c>
      <c r="M24" s="929" t="s">
        <v>1173</v>
      </c>
      <c r="N24" s="929"/>
    </row>
    <row r="25" spans="1:14" x14ac:dyDescent="0.2">
      <c r="A25" s="646" t="s">
        <v>1174</v>
      </c>
      <c r="M25" s="929" t="s">
        <v>1175</v>
      </c>
      <c r="N25" s="929"/>
    </row>
    <row r="26" spans="1:14" ht="12.75" customHeight="1" x14ac:dyDescent="0.2"/>
    <row r="39" spans="4:23" ht="13.5" thickBot="1" x14ac:dyDescent="0.25"/>
    <row r="40" spans="4:23" ht="25.5" x14ac:dyDescent="0.2">
      <c r="E40" s="633" t="str">
        <f>C6</f>
        <v>2016/2017</v>
      </c>
      <c r="F40" s="633" t="str">
        <f>E6</f>
        <v>2017/2018</v>
      </c>
      <c r="G40" s="633" t="str">
        <f>G6</f>
        <v>2018/2019</v>
      </c>
      <c r="H40" s="633" t="str">
        <f>I6</f>
        <v>2019/2020</v>
      </c>
      <c r="I40" s="633" t="str">
        <f>K6</f>
        <v>2020/2021</v>
      </c>
    </row>
    <row r="41" spans="4:23" ht="76.5" x14ac:dyDescent="0.2">
      <c r="D41" s="102" t="s">
        <v>299</v>
      </c>
      <c r="E41" s="139">
        <f>C16+D16</f>
        <v>113532</v>
      </c>
      <c r="F41" s="139">
        <f>E16+F16</f>
        <v>117926</v>
      </c>
      <c r="G41" s="139">
        <f>G16+H16</f>
        <v>121552</v>
      </c>
      <c r="H41" s="139">
        <f>I16+J16</f>
        <v>124628</v>
      </c>
      <c r="I41" s="139">
        <f>K16+L16</f>
        <v>126256</v>
      </c>
      <c r="J41" s="625"/>
      <c r="K41" s="625"/>
      <c r="M41" s="140"/>
      <c r="S41" s="54"/>
      <c r="T41" s="54"/>
    </row>
    <row r="42" spans="4:23" ht="63.75" x14ac:dyDescent="0.2">
      <c r="D42" s="102" t="s">
        <v>300</v>
      </c>
      <c r="E42" s="139">
        <f>C17+D17</f>
        <v>190758</v>
      </c>
      <c r="F42" s="139">
        <f>E17+F17</f>
        <v>197874</v>
      </c>
      <c r="G42" s="139">
        <f>G17+H17</f>
        <v>200017</v>
      </c>
      <c r="H42" s="139">
        <f>I17+J17</f>
        <v>208030</v>
      </c>
      <c r="I42" s="139">
        <f>K17+L17</f>
        <v>205295</v>
      </c>
      <c r="J42" s="625"/>
      <c r="K42" s="625"/>
      <c r="S42" s="55"/>
      <c r="T42" s="55"/>
    </row>
    <row r="43" spans="4:23" ht="89.25" x14ac:dyDescent="0.2">
      <c r="D43" s="102" t="s">
        <v>298</v>
      </c>
      <c r="E43" s="139">
        <f>C19+D19</f>
        <v>24426</v>
      </c>
      <c r="F43" s="139">
        <f>E19+F19</f>
        <v>26100</v>
      </c>
      <c r="G43" s="139">
        <f>G19+H19</f>
        <v>26737</v>
      </c>
      <c r="H43" s="139">
        <f>I19+J19</f>
        <v>27777</v>
      </c>
      <c r="I43" s="139">
        <f>K19+L19</f>
        <v>34255</v>
      </c>
      <c r="J43" s="625"/>
      <c r="K43" s="625"/>
      <c r="S43" s="50"/>
      <c r="T43" s="50"/>
    </row>
    <row r="44" spans="4:23" ht="76.5" x14ac:dyDescent="0.2">
      <c r="D44" s="102" t="s">
        <v>297</v>
      </c>
      <c r="E44" s="139">
        <f>C20+D20</f>
        <v>7056</v>
      </c>
      <c r="F44" s="139">
        <f>E20+F20</f>
        <v>7822</v>
      </c>
      <c r="G44" s="139">
        <f>G20+H20</f>
        <v>8507</v>
      </c>
      <c r="H44" s="139">
        <f>I20+J20</f>
        <v>9335</v>
      </c>
      <c r="I44" s="139">
        <f>K20+L20</f>
        <v>7170</v>
      </c>
      <c r="J44" s="625"/>
      <c r="K44" s="625"/>
      <c r="S44" s="51"/>
      <c r="T44" s="51"/>
    </row>
    <row r="45" spans="4:23" x14ac:dyDescent="0.2">
      <c r="V45" s="50"/>
      <c r="W45" s="50"/>
    </row>
    <row r="46" spans="4:23" x14ac:dyDescent="0.2">
      <c r="W46" s="136"/>
    </row>
    <row r="47" spans="4:23" x14ac:dyDescent="0.2">
      <c r="W47" s="136"/>
    </row>
    <row r="48" spans="4:23" ht="13.5" thickBot="1" x14ac:dyDescent="0.25">
      <c r="W48" s="50"/>
    </row>
    <row r="49" spans="3:22" ht="12.75" customHeight="1" x14ac:dyDescent="0.2">
      <c r="D49" s="141"/>
      <c r="E49" s="946"/>
      <c r="F49" s="947"/>
      <c r="G49" s="633" t="str">
        <f>C6</f>
        <v>2016/2017</v>
      </c>
      <c r="H49" s="634"/>
      <c r="I49" s="633" t="str">
        <f>E6</f>
        <v>2017/2018</v>
      </c>
      <c r="J49" s="634"/>
      <c r="K49" s="633" t="str">
        <f>G6</f>
        <v>2018/2019</v>
      </c>
      <c r="L49" s="634"/>
      <c r="M49" s="633" t="str">
        <f>I6</f>
        <v>2019/2020</v>
      </c>
      <c r="N49" s="634"/>
      <c r="O49" s="633" t="str">
        <f>K6</f>
        <v>2020/2021</v>
      </c>
      <c r="P49" s="634"/>
    </row>
    <row r="50" spans="3:22" ht="51" x14ac:dyDescent="0.2">
      <c r="E50" s="101"/>
      <c r="G50" s="101" t="s">
        <v>305</v>
      </c>
      <c r="H50" s="101" t="s">
        <v>304</v>
      </c>
      <c r="I50" s="101" t="s">
        <v>305</v>
      </c>
      <c r="J50" s="101" t="s">
        <v>304</v>
      </c>
      <c r="K50" s="101" t="s">
        <v>305</v>
      </c>
      <c r="L50" s="101" t="s">
        <v>304</v>
      </c>
      <c r="M50" s="101" t="s">
        <v>305</v>
      </c>
      <c r="N50" s="101" t="s">
        <v>304</v>
      </c>
      <c r="O50" s="101" t="s">
        <v>305</v>
      </c>
      <c r="P50" s="101" t="s">
        <v>304</v>
      </c>
    </row>
    <row r="51" spans="3:22" ht="25.5" x14ac:dyDescent="0.2">
      <c r="F51" s="101" t="s">
        <v>306</v>
      </c>
      <c r="G51" s="292">
        <f>C18</f>
        <v>156032</v>
      </c>
      <c r="H51" s="292">
        <f>C21</f>
        <v>9838</v>
      </c>
      <c r="I51" s="292">
        <f>E18</f>
        <v>161915</v>
      </c>
      <c r="J51" s="292">
        <f>E21</f>
        <v>10326</v>
      </c>
      <c r="K51" s="292">
        <f>G18</f>
        <v>164553</v>
      </c>
      <c r="L51" s="292">
        <f>G21</f>
        <v>10437</v>
      </c>
      <c r="M51" s="292">
        <f>I18</f>
        <v>170191</v>
      </c>
      <c r="N51" s="292">
        <f>I21</f>
        <v>10843</v>
      </c>
      <c r="O51" s="292">
        <f>K18</f>
        <v>169746</v>
      </c>
      <c r="P51" s="292">
        <f>K21</f>
        <v>12857</v>
      </c>
    </row>
    <row r="52" spans="3:22" ht="25.5" x14ac:dyDescent="0.2">
      <c r="F52" s="101" t="s">
        <v>307</v>
      </c>
      <c r="G52" s="292">
        <f>D18</f>
        <v>148258</v>
      </c>
      <c r="H52" s="292">
        <f>D21</f>
        <v>21644</v>
      </c>
      <c r="I52" s="292">
        <f>F18</f>
        <v>153885</v>
      </c>
      <c r="J52" s="292">
        <f>F21</f>
        <v>23596</v>
      </c>
      <c r="K52" s="292">
        <f>H18</f>
        <v>157016</v>
      </c>
      <c r="L52" s="292">
        <f>H21</f>
        <v>24807</v>
      </c>
      <c r="M52" s="292">
        <f>J18</f>
        <v>162467</v>
      </c>
      <c r="N52" s="292">
        <f>J21</f>
        <v>26269</v>
      </c>
      <c r="O52" s="292">
        <f>L18</f>
        <v>161805</v>
      </c>
      <c r="P52" s="292">
        <f>L21</f>
        <v>28568</v>
      </c>
    </row>
    <row r="54" spans="3:22" x14ac:dyDescent="0.2">
      <c r="C54" s="50"/>
      <c r="D54" s="50"/>
      <c r="E54" s="50"/>
      <c r="F54" s="50"/>
      <c r="G54" s="50"/>
      <c r="H54" s="50"/>
      <c r="I54" s="50"/>
      <c r="J54" s="50"/>
      <c r="K54" s="50"/>
      <c r="L54" s="50"/>
      <c r="M54" s="50"/>
      <c r="N54" s="50"/>
      <c r="O54" s="50"/>
      <c r="P54" s="50"/>
      <c r="Q54" s="50"/>
      <c r="R54" s="50"/>
      <c r="S54" s="50"/>
      <c r="T54" s="50"/>
      <c r="U54" s="50"/>
      <c r="V54" s="50"/>
    </row>
  </sheetData>
  <mergeCells count="31">
    <mergeCell ref="E49:F49"/>
    <mergeCell ref="A1:N1"/>
    <mergeCell ref="E6:F6"/>
    <mergeCell ref="G6:H6"/>
    <mergeCell ref="K6:L6"/>
    <mergeCell ref="N6:N7"/>
    <mergeCell ref="A2:N2"/>
    <mergeCell ref="B6:B7"/>
    <mergeCell ref="A14:A15"/>
    <mergeCell ref="N16:N18"/>
    <mergeCell ref="N14:N15"/>
    <mergeCell ref="N19:N21"/>
    <mergeCell ref="A16:A18"/>
    <mergeCell ref="A19:A21"/>
    <mergeCell ref="M22:N22"/>
    <mergeCell ref="M23:N23"/>
    <mergeCell ref="M24:N24"/>
    <mergeCell ref="M25:N25"/>
    <mergeCell ref="Q3:Q4"/>
    <mergeCell ref="M6:M7"/>
    <mergeCell ref="N8:N9"/>
    <mergeCell ref="A3:N3"/>
    <mergeCell ref="A12:A13"/>
    <mergeCell ref="A4:N4"/>
    <mergeCell ref="A6:A7"/>
    <mergeCell ref="C6:D6"/>
    <mergeCell ref="N10:N11"/>
    <mergeCell ref="A8:A9"/>
    <mergeCell ref="A10:A11"/>
    <mergeCell ref="I6:J6"/>
    <mergeCell ref="N12:N13"/>
  </mergeCells>
  <printOptions horizontalCentered="1" verticalCentered="1"/>
  <pageMargins left="0" right="0" top="0" bottom="0" header="0" footer="0"/>
  <pageSetup paperSize="9" scale="9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P36"/>
  <sheetViews>
    <sheetView showGridLines="0" rightToLeft="1" view="pageBreakPreview" zoomScaleNormal="100" zoomScaleSheetLayoutView="100" workbookViewId="0">
      <selection activeCell="I3" sqref="I3"/>
    </sheetView>
  </sheetViews>
  <sheetFormatPr defaultColWidth="9.140625" defaultRowHeight="13.5" x14ac:dyDescent="0.2"/>
  <cols>
    <col min="1" max="1" width="17.7109375" style="47" customWidth="1"/>
    <col min="2" max="2" width="8.7109375" style="43" customWidth="1"/>
    <col min="3" max="6" width="12.140625" style="65" customWidth="1"/>
    <col min="7" max="7" width="8.7109375" style="43" customWidth="1"/>
    <col min="8" max="8" width="19.28515625" style="43" customWidth="1"/>
    <col min="9" max="16384" width="9.140625" style="43"/>
  </cols>
  <sheetData>
    <row r="1" spans="1:250" s="61" customFormat="1" ht="40.5" customHeight="1" x14ac:dyDescent="0.2">
      <c r="A1" s="975" t="s">
        <v>731</v>
      </c>
      <c r="B1" s="976"/>
      <c r="C1" s="976"/>
      <c r="D1" s="976"/>
      <c r="E1" s="976"/>
      <c r="F1" s="976"/>
      <c r="G1" s="976"/>
      <c r="H1" s="976"/>
    </row>
    <row r="2" spans="1:250" s="210" customFormat="1" ht="20.100000000000001" customHeight="1" x14ac:dyDescent="0.2">
      <c r="A2" s="977" t="s">
        <v>1313</v>
      </c>
      <c r="B2" s="977"/>
      <c r="C2" s="977"/>
      <c r="D2" s="977"/>
      <c r="E2" s="977"/>
      <c r="F2" s="977"/>
      <c r="G2" s="977"/>
      <c r="H2" s="977"/>
      <c r="I2" s="968"/>
      <c r="J2" s="968"/>
      <c r="K2" s="968"/>
      <c r="L2" s="968"/>
      <c r="M2" s="968"/>
      <c r="N2" s="968"/>
      <c r="O2" s="968"/>
      <c r="P2" s="968"/>
      <c r="Q2" s="968"/>
      <c r="R2" s="968"/>
      <c r="S2" s="968"/>
      <c r="T2" s="968"/>
      <c r="U2" s="968"/>
      <c r="V2" s="968"/>
      <c r="W2" s="968"/>
      <c r="X2" s="968"/>
      <c r="Y2" s="968"/>
      <c r="Z2" s="968"/>
      <c r="AA2" s="968"/>
      <c r="AB2" s="968"/>
      <c r="AC2" s="968"/>
      <c r="AD2" s="968"/>
      <c r="AE2" s="968"/>
      <c r="AF2" s="968"/>
      <c r="AG2" s="968"/>
      <c r="AH2" s="968"/>
      <c r="AI2" s="968"/>
      <c r="AJ2" s="968"/>
      <c r="AK2" s="968"/>
      <c r="AL2" s="968"/>
      <c r="AM2" s="968"/>
      <c r="AN2" s="968"/>
      <c r="AO2" s="968"/>
      <c r="AP2" s="968"/>
      <c r="AQ2" s="968"/>
      <c r="AR2" s="968"/>
      <c r="AS2" s="968"/>
      <c r="AT2" s="968"/>
      <c r="AU2" s="968"/>
      <c r="AV2" s="968"/>
      <c r="AW2" s="968"/>
      <c r="AX2" s="968"/>
      <c r="AY2" s="968"/>
      <c r="AZ2" s="968"/>
      <c r="BA2" s="968"/>
      <c r="BB2" s="968"/>
      <c r="BC2" s="968"/>
      <c r="BD2" s="968"/>
      <c r="BE2" s="968"/>
      <c r="BF2" s="968"/>
      <c r="BG2" s="968"/>
      <c r="BH2" s="968"/>
      <c r="BI2" s="968"/>
      <c r="BJ2" s="968"/>
      <c r="BK2" s="968"/>
      <c r="BL2" s="968"/>
      <c r="BM2" s="968"/>
      <c r="BN2" s="968"/>
      <c r="BO2" s="968"/>
      <c r="BP2" s="968"/>
      <c r="BQ2" s="968"/>
      <c r="BR2" s="968"/>
      <c r="BS2" s="968"/>
      <c r="BT2" s="968"/>
      <c r="BU2" s="968"/>
      <c r="BV2" s="968"/>
      <c r="BW2" s="968"/>
      <c r="BX2" s="968"/>
      <c r="BY2" s="968"/>
      <c r="BZ2" s="968"/>
      <c r="CA2" s="968"/>
      <c r="CB2" s="968"/>
      <c r="CC2" s="968"/>
      <c r="CD2" s="968"/>
      <c r="CE2" s="968"/>
      <c r="CF2" s="968"/>
      <c r="CG2" s="968"/>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c r="EC2" s="968"/>
      <c r="ED2" s="968"/>
      <c r="EE2" s="968"/>
      <c r="EF2" s="968"/>
      <c r="EG2" s="968"/>
      <c r="EH2" s="968"/>
      <c r="EI2" s="968"/>
      <c r="EJ2" s="968"/>
      <c r="EK2" s="968"/>
      <c r="EL2" s="968"/>
      <c r="EM2" s="968"/>
      <c r="EN2" s="968"/>
      <c r="EO2" s="968"/>
      <c r="EP2" s="968"/>
      <c r="EQ2" s="968"/>
      <c r="ER2" s="968"/>
      <c r="ES2" s="968"/>
      <c r="ET2" s="968"/>
      <c r="EU2" s="968"/>
      <c r="EV2" s="968"/>
      <c r="EW2" s="968"/>
      <c r="EX2" s="968"/>
      <c r="EY2" s="968"/>
      <c r="EZ2" s="968"/>
      <c r="FA2" s="968"/>
      <c r="FB2" s="968"/>
      <c r="FC2" s="968"/>
      <c r="FD2" s="968"/>
      <c r="FE2" s="968"/>
      <c r="FF2" s="968"/>
      <c r="FG2" s="968"/>
      <c r="FH2" s="968"/>
      <c r="FI2" s="968"/>
      <c r="FJ2" s="968"/>
      <c r="FK2" s="968"/>
      <c r="FL2" s="968"/>
      <c r="FM2" s="968"/>
      <c r="FN2" s="968"/>
      <c r="FO2" s="968"/>
      <c r="FP2" s="968"/>
      <c r="FQ2" s="968"/>
      <c r="FR2" s="968"/>
      <c r="FS2" s="968"/>
      <c r="FT2" s="968"/>
      <c r="FU2" s="968"/>
      <c r="FV2" s="968"/>
      <c r="FW2" s="968"/>
      <c r="FX2" s="968"/>
      <c r="FY2" s="968"/>
      <c r="FZ2" s="968"/>
      <c r="GA2" s="968"/>
      <c r="GB2" s="968"/>
      <c r="GC2" s="968"/>
      <c r="GD2" s="968"/>
      <c r="GE2" s="968"/>
      <c r="GF2" s="968"/>
      <c r="GG2" s="968"/>
      <c r="GH2" s="968"/>
      <c r="GI2" s="968"/>
      <c r="GJ2" s="968"/>
      <c r="GK2" s="968"/>
      <c r="GL2" s="968"/>
      <c r="GM2" s="968"/>
      <c r="GN2" s="968"/>
      <c r="GO2" s="968"/>
      <c r="GP2" s="968"/>
      <c r="GQ2" s="968"/>
      <c r="GR2" s="968"/>
      <c r="GS2" s="968"/>
      <c r="GT2" s="968"/>
      <c r="GU2" s="968"/>
      <c r="GV2" s="968"/>
      <c r="GW2" s="968"/>
      <c r="GX2" s="968"/>
      <c r="GY2" s="968"/>
      <c r="GZ2" s="968"/>
      <c r="HA2" s="968"/>
      <c r="HB2" s="968"/>
      <c r="HC2" s="968"/>
      <c r="HD2" s="968"/>
      <c r="HE2" s="968"/>
      <c r="HF2" s="968"/>
      <c r="HG2" s="968"/>
      <c r="HH2" s="968"/>
      <c r="HI2" s="968"/>
      <c r="HJ2" s="968"/>
      <c r="HK2" s="968"/>
      <c r="HL2" s="968"/>
      <c r="HM2" s="968"/>
      <c r="HN2" s="968"/>
      <c r="HO2" s="968"/>
      <c r="HP2" s="968"/>
      <c r="HQ2" s="968"/>
      <c r="HR2" s="968"/>
      <c r="HS2" s="968"/>
      <c r="HT2" s="968"/>
      <c r="HU2" s="968"/>
      <c r="HV2" s="968"/>
      <c r="HW2" s="968"/>
      <c r="HX2" s="968"/>
      <c r="HY2" s="968"/>
      <c r="HZ2" s="968"/>
      <c r="IA2" s="968"/>
      <c r="IB2" s="968"/>
      <c r="IC2" s="968"/>
      <c r="ID2" s="968"/>
      <c r="IE2" s="968"/>
      <c r="IF2" s="968"/>
      <c r="IG2" s="968"/>
      <c r="IH2" s="968"/>
      <c r="II2" s="968"/>
      <c r="IJ2" s="968"/>
      <c r="IK2" s="968"/>
      <c r="IL2" s="968"/>
      <c r="IM2" s="968"/>
      <c r="IN2" s="968"/>
      <c r="IO2" s="968"/>
      <c r="IP2" s="968"/>
    </row>
    <row r="3" spans="1:250" s="61" customFormat="1" ht="36.75" customHeight="1" x14ac:dyDescent="0.2">
      <c r="A3" s="985" t="s">
        <v>732</v>
      </c>
      <c r="B3" s="986"/>
      <c r="C3" s="986"/>
      <c r="D3" s="986"/>
      <c r="E3" s="986"/>
      <c r="F3" s="986"/>
      <c r="G3" s="986"/>
      <c r="H3" s="986"/>
    </row>
    <row r="4" spans="1:250" s="61" customFormat="1" ht="17.25" customHeight="1" x14ac:dyDescent="0.2">
      <c r="A4" s="969" t="s">
        <v>1310</v>
      </c>
      <c r="B4" s="969"/>
      <c r="C4" s="969"/>
      <c r="D4" s="969"/>
      <c r="E4" s="969"/>
      <c r="F4" s="969"/>
      <c r="G4" s="969"/>
      <c r="H4" s="969"/>
      <c r="I4" s="73"/>
      <c r="J4" s="73"/>
      <c r="K4" s="73"/>
      <c r="L4" s="73"/>
      <c r="M4" s="73"/>
      <c r="N4" s="73"/>
      <c r="O4" s="73"/>
      <c r="P4" s="73"/>
      <c r="Q4" s="73"/>
      <c r="R4" s="73"/>
      <c r="S4" s="73"/>
      <c r="T4" s="73"/>
      <c r="U4" s="73"/>
      <c r="V4" s="73"/>
      <c r="W4" s="936"/>
      <c r="X4" s="936"/>
      <c r="Y4" s="936"/>
      <c r="Z4" s="936"/>
      <c r="AA4" s="936"/>
      <c r="AB4" s="936"/>
      <c r="AC4" s="936"/>
      <c r="AD4" s="936"/>
      <c r="AE4" s="936"/>
      <c r="AF4" s="936"/>
      <c r="AG4" s="936"/>
      <c r="AH4" s="936"/>
      <c r="AI4" s="936"/>
      <c r="AJ4" s="936"/>
      <c r="AK4" s="936"/>
      <c r="AL4" s="936"/>
      <c r="AM4" s="936"/>
      <c r="AN4" s="936"/>
      <c r="AO4" s="936"/>
      <c r="AP4" s="936"/>
      <c r="AQ4" s="936"/>
      <c r="AR4" s="936"/>
      <c r="AS4" s="936"/>
      <c r="AT4" s="936"/>
      <c r="AU4" s="936"/>
      <c r="AV4" s="936"/>
      <c r="AW4" s="936"/>
      <c r="AX4" s="936"/>
      <c r="AY4" s="936"/>
      <c r="AZ4" s="936"/>
      <c r="BA4" s="936"/>
      <c r="BB4" s="936"/>
      <c r="BC4" s="936"/>
      <c r="BD4" s="936"/>
      <c r="BE4" s="936"/>
      <c r="BF4" s="936"/>
      <c r="BG4" s="936"/>
      <c r="BH4" s="936"/>
      <c r="BI4" s="936"/>
      <c r="BJ4" s="936"/>
      <c r="BK4" s="936"/>
      <c r="BL4" s="936"/>
      <c r="BM4" s="936"/>
      <c r="BN4" s="936"/>
      <c r="BO4" s="936"/>
      <c r="BP4" s="936"/>
      <c r="BQ4" s="936"/>
      <c r="BR4" s="936"/>
      <c r="BS4" s="936"/>
      <c r="BT4" s="936"/>
      <c r="BU4" s="936"/>
      <c r="BV4" s="936"/>
      <c r="BW4" s="936"/>
      <c r="BX4" s="936"/>
      <c r="BY4" s="936"/>
      <c r="BZ4" s="936"/>
      <c r="CA4" s="936"/>
      <c r="CB4" s="936"/>
      <c r="CC4" s="936"/>
      <c r="CD4" s="936"/>
      <c r="CE4" s="936"/>
      <c r="CF4" s="936"/>
      <c r="CG4" s="936"/>
      <c r="CH4" s="936"/>
      <c r="CI4" s="936"/>
      <c r="CJ4" s="936"/>
      <c r="CK4" s="936"/>
      <c r="CL4" s="936"/>
      <c r="CM4" s="936"/>
      <c r="CN4" s="936"/>
      <c r="CO4" s="936"/>
      <c r="CP4" s="936"/>
      <c r="CQ4" s="936"/>
      <c r="CR4" s="936"/>
      <c r="CS4" s="936"/>
      <c r="CT4" s="936"/>
      <c r="CU4" s="936"/>
      <c r="CV4" s="936"/>
      <c r="CW4" s="936"/>
      <c r="CX4" s="936"/>
      <c r="CY4" s="936"/>
      <c r="CZ4" s="936"/>
      <c r="DA4" s="936"/>
      <c r="DB4" s="936"/>
      <c r="DC4" s="936"/>
      <c r="DD4" s="936"/>
      <c r="DE4" s="936"/>
      <c r="DF4" s="936"/>
      <c r="DG4" s="936"/>
      <c r="DH4" s="936"/>
      <c r="DI4" s="936"/>
      <c r="DJ4" s="936"/>
      <c r="DK4" s="936"/>
      <c r="DL4" s="936"/>
      <c r="DM4" s="936"/>
      <c r="DN4" s="936"/>
      <c r="DO4" s="936"/>
      <c r="DP4" s="936"/>
      <c r="DQ4" s="936"/>
      <c r="DR4" s="936"/>
      <c r="DS4" s="936"/>
      <c r="DT4" s="936"/>
      <c r="DU4" s="936"/>
      <c r="DV4" s="936"/>
      <c r="DW4" s="936"/>
      <c r="DX4" s="936"/>
      <c r="DY4" s="936"/>
      <c r="DZ4" s="936"/>
      <c r="EA4" s="936"/>
      <c r="EB4" s="936"/>
      <c r="EC4" s="936"/>
      <c r="ED4" s="936"/>
      <c r="EE4" s="936"/>
      <c r="EF4" s="936"/>
      <c r="EG4" s="936"/>
      <c r="EH4" s="936"/>
      <c r="EI4" s="936"/>
      <c r="EJ4" s="936"/>
      <c r="EK4" s="936"/>
      <c r="EL4" s="936"/>
      <c r="EM4" s="936"/>
      <c r="EN4" s="936"/>
      <c r="EO4" s="936"/>
      <c r="EP4" s="936"/>
      <c r="EQ4" s="936"/>
      <c r="ER4" s="936"/>
      <c r="ES4" s="936"/>
      <c r="ET4" s="936"/>
      <c r="EU4" s="936"/>
      <c r="EV4" s="936"/>
      <c r="EW4" s="936"/>
      <c r="EX4" s="936"/>
      <c r="EY4" s="936"/>
      <c r="EZ4" s="936"/>
      <c r="FA4" s="936"/>
      <c r="FB4" s="936"/>
      <c r="FC4" s="936"/>
      <c r="FD4" s="936"/>
      <c r="FE4" s="936"/>
      <c r="FF4" s="936"/>
      <c r="FG4" s="936"/>
      <c r="FH4" s="936"/>
      <c r="FI4" s="936"/>
      <c r="FJ4" s="936"/>
      <c r="FK4" s="936"/>
      <c r="FL4" s="936"/>
      <c r="FM4" s="936"/>
      <c r="FN4" s="936"/>
      <c r="FO4" s="936"/>
      <c r="FP4" s="936"/>
      <c r="FQ4" s="936"/>
      <c r="FR4" s="936"/>
      <c r="FS4" s="936"/>
      <c r="FT4" s="936"/>
      <c r="FU4" s="936"/>
      <c r="FV4" s="936"/>
      <c r="FW4" s="936"/>
      <c r="FX4" s="936"/>
      <c r="FY4" s="936"/>
      <c r="FZ4" s="936"/>
      <c r="GA4" s="936"/>
      <c r="GB4" s="936"/>
      <c r="GC4" s="936"/>
      <c r="GD4" s="936"/>
      <c r="GE4" s="936"/>
      <c r="GF4" s="936"/>
      <c r="GG4" s="936"/>
      <c r="GH4" s="936"/>
      <c r="GI4" s="936"/>
      <c r="GJ4" s="936"/>
      <c r="GK4" s="936"/>
      <c r="GL4" s="936"/>
      <c r="GM4" s="936"/>
      <c r="GN4" s="936"/>
      <c r="GO4" s="936"/>
      <c r="GP4" s="936"/>
      <c r="GQ4" s="936"/>
      <c r="GR4" s="936"/>
      <c r="GS4" s="936"/>
      <c r="GT4" s="936"/>
      <c r="GU4" s="936"/>
      <c r="GV4" s="936"/>
      <c r="GW4" s="936"/>
      <c r="GX4" s="936"/>
      <c r="GY4" s="936"/>
      <c r="GZ4" s="936"/>
      <c r="HA4" s="936"/>
      <c r="HB4" s="936"/>
      <c r="HC4" s="936"/>
      <c r="HD4" s="936"/>
      <c r="HE4" s="936"/>
      <c r="HF4" s="936"/>
      <c r="HG4" s="936"/>
      <c r="HH4" s="936"/>
      <c r="HI4" s="936"/>
      <c r="HJ4" s="936"/>
      <c r="HK4" s="936"/>
      <c r="HL4" s="936"/>
      <c r="HM4" s="936"/>
      <c r="HN4" s="936"/>
      <c r="HO4" s="936"/>
      <c r="HP4" s="936"/>
      <c r="HQ4" s="936"/>
      <c r="HR4" s="936"/>
      <c r="HS4" s="936"/>
      <c r="HT4" s="936"/>
      <c r="HU4" s="936"/>
      <c r="HV4" s="936"/>
      <c r="HW4" s="936"/>
      <c r="HX4" s="936"/>
      <c r="HY4" s="936"/>
      <c r="HZ4" s="936"/>
      <c r="IA4" s="936"/>
      <c r="IB4" s="936"/>
      <c r="IC4" s="936"/>
      <c r="ID4" s="936"/>
      <c r="IE4" s="936"/>
      <c r="IF4" s="936"/>
      <c r="IG4" s="936"/>
      <c r="IH4" s="936"/>
      <c r="II4" s="936"/>
      <c r="IJ4" s="936"/>
      <c r="IK4" s="936"/>
      <c r="IL4" s="936"/>
      <c r="IM4" s="936"/>
      <c r="IN4" s="936"/>
      <c r="IO4" s="936"/>
      <c r="IP4" s="936"/>
    </row>
    <row r="5" spans="1:250" s="211" customFormat="1" ht="15" customHeight="1" x14ac:dyDescent="0.2">
      <c r="A5" s="232" t="s">
        <v>1163</v>
      </c>
      <c r="B5" s="228"/>
      <c r="C5" s="228"/>
      <c r="D5" s="228"/>
      <c r="E5" s="228"/>
      <c r="F5" s="228"/>
      <c r="G5" s="231"/>
      <c r="H5" s="233" t="s">
        <v>1164</v>
      </c>
    </row>
    <row r="6" spans="1:250" ht="25.5" customHeight="1" x14ac:dyDescent="0.2">
      <c r="A6" s="970" t="s">
        <v>915</v>
      </c>
      <c r="B6" s="971"/>
      <c r="C6" s="304" t="s">
        <v>179</v>
      </c>
      <c r="D6" s="304" t="s">
        <v>178</v>
      </c>
      <c r="E6" s="304" t="s">
        <v>177</v>
      </c>
      <c r="F6" s="304" t="s">
        <v>7</v>
      </c>
      <c r="G6" s="981" t="s">
        <v>914</v>
      </c>
      <c r="H6" s="982"/>
    </row>
    <row r="7" spans="1:250" ht="25.5" customHeight="1" x14ac:dyDescent="0.2">
      <c r="A7" s="972"/>
      <c r="B7" s="973"/>
      <c r="C7" s="305" t="s">
        <v>734</v>
      </c>
      <c r="D7" s="305" t="s">
        <v>733</v>
      </c>
      <c r="E7" s="305" t="s">
        <v>176</v>
      </c>
      <c r="F7" s="305" t="s">
        <v>8</v>
      </c>
      <c r="G7" s="983"/>
      <c r="H7" s="984"/>
    </row>
    <row r="8" spans="1:250" ht="20.100000000000001" customHeight="1" thickBot="1" x14ac:dyDescent="0.25">
      <c r="A8" s="979" t="s">
        <v>1267</v>
      </c>
      <c r="B8" s="645" t="s">
        <v>175</v>
      </c>
      <c r="C8" s="272">
        <v>29</v>
      </c>
      <c r="D8" s="272">
        <v>35</v>
      </c>
      <c r="E8" s="272">
        <v>430</v>
      </c>
      <c r="F8" s="273">
        <f>SUM(C8:E8)</f>
        <v>494</v>
      </c>
      <c r="G8" s="728" t="s">
        <v>20</v>
      </c>
      <c r="H8" s="967" t="s">
        <v>744</v>
      </c>
    </row>
    <row r="9" spans="1:250" ht="20.100000000000001" customHeight="1" thickBot="1" x14ac:dyDescent="0.25">
      <c r="A9" s="937"/>
      <c r="B9" s="629" t="s">
        <v>174</v>
      </c>
      <c r="C9" s="274">
        <v>174</v>
      </c>
      <c r="D9" s="274">
        <v>226</v>
      </c>
      <c r="E9" s="274">
        <v>2890</v>
      </c>
      <c r="F9" s="306">
        <f t="shared" ref="F9:F11" si="0">SUM(C9:E9)</f>
        <v>3290</v>
      </c>
      <c r="G9" s="725" t="s">
        <v>173</v>
      </c>
      <c r="H9" s="934"/>
    </row>
    <row r="10" spans="1:250" ht="20.100000000000001" customHeight="1" thickBot="1" x14ac:dyDescent="0.25">
      <c r="A10" s="937"/>
      <c r="B10" s="629" t="s">
        <v>149</v>
      </c>
      <c r="C10" s="274">
        <v>3934</v>
      </c>
      <c r="D10" s="274">
        <v>4907</v>
      </c>
      <c r="E10" s="274">
        <v>40379</v>
      </c>
      <c r="F10" s="306">
        <f t="shared" si="0"/>
        <v>49220</v>
      </c>
      <c r="G10" s="725" t="s">
        <v>18</v>
      </c>
      <c r="H10" s="934"/>
    </row>
    <row r="11" spans="1:250" ht="20.100000000000001" customHeight="1" thickBot="1" x14ac:dyDescent="0.25">
      <c r="A11" s="980"/>
      <c r="B11" s="629" t="s">
        <v>171</v>
      </c>
      <c r="C11" s="274">
        <v>455</v>
      </c>
      <c r="D11" s="274">
        <v>543</v>
      </c>
      <c r="E11" s="274">
        <v>3345</v>
      </c>
      <c r="F11" s="306">
        <f t="shared" si="0"/>
        <v>4343</v>
      </c>
      <c r="G11" s="725" t="s">
        <v>31</v>
      </c>
      <c r="H11" s="934"/>
    </row>
    <row r="12" spans="1:250" ht="20.100000000000001" customHeight="1" thickBot="1" x14ac:dyDescent="0.25">
      <c r="A12" s="978" t="s">
        <v>974</v>
      </c>
      <c r="B12" s="632" t="s">
        <v>175</v>
      </c>
      <c r="C12" s="275">
        <v>62</v>
      </c>
      <c r="D12" s="275">
        <v>63</v>
      </c>
      <c r="E12" s="275">
        <v>188</v>
      </c>
      <c r="F12" s="276">
        <f>SUM(C12:E12)</f>
        <v>313</v>
      </c>
      <c r="G12" s="726" t="s">
        <v>20</v>
      </c>
      <c r="H12" s="942" t="s">
        <v>293</v>
      </c>
    </row>
    <row r="13" spans="1:250" ht="20.100000000000001" customHeight="1" thickBot="1" x14ac:dyDescent="0.25">
      <c r="A13" s="978"/>
      <c r="B13" s="632" t="s">
        <v>174</v>
      </c>
      <c r="C13" s="275">
        <v>1142</v>
      </c>
      <c r="D13" s="275">
        <v>1235</v>
      </c>
      <c r="E13" s="275">
        <v>4321</v>
      </c>
      <c r="F13" s="276">
        <f t="shared" ref="F13:F15" si="1">SUM(C13:E13)</f>
        <v>6698</v>
      </c>
      <c r="G13" s="726" t="s">
        <v>173</v>
      </c>
      <c r="H13" s="942"/>
    </row>
    <row r="14" spans="1:250" ht="20.100000000000001" customHeight="1" thickBot="1" x14ac:dyDescent="0.25">
      <c r="A14" s="978"/>
      <c r="B14" s="632" t="s">
        <v>149</v>
      </c>
      <c r="C14" s="275">
        <v>31134</v>
      </c>
      <c r="D14" s="275">
        <v>33424</v>
      </c>
      <c r="E14" s="275">
        <v>97027</v>
      </c>
      <c r="F14" s="276">
        <f t="shared" si="1"/>
        <v>161585</v>
      </c>
      <c r="G14" s="726" t="s">
        <v>18</v>
      </c>
      <c r="H14" s="942"/>
    </row>
    <row r="15" spans="1:250" ht="20.100000000000001" customHeight="1" thickBot="1" x14ac:dyDescent="0.25">
      <c r="A15" s="978"/>
      <c r="B15" s="632" t="s">
        <v>171</v>
      </c>
      <c r="C15" s="275">
        <v>3429</v>
      </c>
      <c r="D15" s="275">
        <v>3822</v>
      </c>
      <c r="E15" s="275">
        <v>5826</v>
      </c>
      <c r="F15" s="276">
        <f t="shared" si="1"/>
        <v>13077</v>
      </c>
      <c r="G15" s="726" t="s">
        <v>31</v>
      </c>
      <c r="H15" s="942"/>
    </row>
    <row r="16" spans="1:250" ht="20.100000000000001" customHeight="1" thickBot="1" x14ac:dyDescent="0.25">
      <c r="A16" s="979" t="s">
        <v>451</v>
      </c>
      <c r="B16" s="645" t="s">
        <v>175</v>
      </c>
      <c r="C16" s="272">
        <v>39</v>
      </c>
      <c r="D16" s="272">
        <v>40</v>
      </c>
      <c r="E16" s="272">
        <v>117</v>
      </c>
      <c r="F16" s="273">
        <f>SUM(C16:E16)</f>
        <v>196</v>
      </c>
      <c r="G16" s="728" t="s">
        <v>20</v>
      </c>
      <c r="H16" s="967" t="s">
        <v>4</v>
      </c>
    </row>
    <row r="17" spans="1:12" ht="20.100000000000001" customHeight="1" thickBot="1" x14ac:dyDescent="0.25">
      <c r="A17" s="937"/>
      <c r="B17" s="629" t="s">
        <v>174</v>
      </c>
      <c r="C17" s="274">
        <v>591</v>
      </c>
      <c r="D17" s="274">
        <v>607</v>
      </c>
      <c r="E17" s="274">
        <v>1452</v>
      </c>
      <c r="F17" s="306">
        <f t="shared" ref="F17:F19" si="2">SUM(C17:E17)</f>
        <v>2650</v>
      </c>
      <c r="G17" s="725" t="s">
        <v>173</v>
      </c>
      <c r="H17" s="934"/>
    </row>
    <row r="18" spans="1:12" ht="20.100000000000001" customHeight="1" thickBot="1" x14ac:dyDescent="0.25">
      <c r="A18" s="937"/>
      <c r="B18" s="629" t="s">
        <v>149</v>
      </c>
      <c r="C18" s="274">
        <v>16298</v>
      </c>
      <c r="D18" s="274">
        <v>17019</v>
      </c>
      <c r="E18" s="274">
        <v>32340</v>
      </c>
      <c r="F18" s="306">
        <f t="shared" si="2"/>
        <v>65657</v>
      </c>
      <c r="G18" s="725" t="s">
        <v>18</v>
      </c>
      <c r="H18" s="934"/>
    </row>
    <row r="19" spans="1:12" ht="20.100000000000001" customHeight="1" thickBot="1" x14ac:dyDescent="0.25">
      <c r="A19" s="980"/>
      <c r="B19" s="629" t="s">
        <v>171</v>
      </c>
      <c r="C19" s="274">
        <v>1581</v>
      </c>
      <c r="D19" s="274">
        <v>1684</v>
      </c>
      <c r="E19" s="274">
        <v>1688</v>
      </c>
      <c r="F19" s="306">
        <f t="shared" si="2"/>
        <v>4953</v>
      </c>
      <c r="G19" s="725" t="s">
        <v>31</v>
      </c>
      <c r="H19" s="934"/>
    </row>
    <row r="20" spans="1:12" ht="20.100000000000001" customHeight="1" thickBot="1" x14ac:dyDescent="0.25">
      <c r="A20" s="978" t="s">
        <v>1176</v>
      </c>
      <c r="B20" s="632" t="s">
        <v>175</v>
      </c>
      <c r="C20" s="275">
        <v>2</v>
      </c>
      <c r="D20" s="275">
        <v>0</v>
      </c>
      <c r="E20" s="275">
        <v>1</v>
      </c>
      <c r="F20" s="276">
        <f>SUM(C20:E20)</f>
        <v>3</v>
      </c>
      <c r="G20" s="726" t="s">
        <v>20</v>
      </c>
      <c r="H20" s="942" t="s">
        <v>1177</v>
      </c>
    </row>
    <row r="21" spans="1:12" ht="20.100000000000001" customHeight="1" thickBot="1" x14ac:dyDescent="0.25">
      <c r="A21" s="978"/>
      <c r="B21" s="632" t="s">
        <v>174</v>
      </c>
      <c r="C21" s="275">
        <v>7</v>
      </c>
      <c r="D21" s="275">
        <v>0</v>
      </c>
      <c r="E21" s="275">
        <v>2</v>
      </c>
      <c r="F21" s="276">
        <f t="shared" ref="F21:F23" si="3">SUM(C21:E21)</f>
        <v>9</v>
      </c>
      <c r="G21" s="726" t="s">
        <v>173</v>
      </c>
      <c r="H21" s="942"/>
    </row>
    <row r="22" spans="1:12" ht="20.100000000000001" customHeight="1" thickBot="1" x14ac:dyDescent="0.25">
      <c r="A22" s="978"/>
      <c r="B22" s="632" t="s">
        <v>149</v>
      </c>
      <c r="C22" s="275">
        <v>129</v>
      </c>
      <c r="D22" s="275">
        <v>0</v>
      </c>
      <c r="E22" s="275">
        <v>29</v>
      </c>
      <c r="F22" s="276">
        <f t="shared" si="3"/>
        <v>158</v>
      </c>
      <c r="G22" s="726" t="s">
        <v>18</v>
      </c>
      <c r="H22" s="942"/>
    </row>
    <row r="23" spans="1:12" ht="20.100000000000001" customHeight="1" thickBot="1" x14ac:dyDescent="0.25">
      <c r="A23" s="978"/>
      <c r="B23" s="632" t="s">
        <v>171</v>
      </c>
      <c r="C23" s="275">
        <v>29</v>
      </c>
      <c r="D23" s="275">
        <v>0</v>
      </c>
      <c r="E23" s="275">
        <v>6</v>
      </c>
      <c r="F23" s="276">
        <f t="shared" si="3"/>
        <v>35</v>
      </c>
      <c r="G23" s="726" t="s">
        <v>31</v>
      </c>
      <c r="H23" s="942"/>
    </row>
    <row r="24" spans="1:12" ht="20.100000000000001" customHeight="1" thickBot="1" x14ac:dyDescent="0.25">
      <c r="A24" s="979" t="s">
        <v>436</v>
      </c>
      <c r="B24" s="645" t="s">
        <v>175</v>
      </c>
      <c r="C24" s="272">
        <v>37</v>
      </c>
      <c r="D24" s="272">
        <v>39</v>
      </c>
      <c r="E24" s="272">
        <v>92</v>
      </c>
      <c r="F24" s="273">
        <f>SUM(C24:E24)</f>
        <v>168</v>
      </c>
      <c r="G24" s="728" t="s">
        <v>20</v>
      </c>
      <c r="H24" s="967" t="s">
        <v>435</v>
      </c>
    </row>
    <row r="25" spans="1:12" ht="20.100000000000001" customHeight="1" thickBot="1" x14ac:dyDescent="0.25">
      <c r="A25" s="937"/>
      <c r="B25" s="629" t="s">
        <v>174</v>
      </c>
      <c r="C25" s="274">
        <v>582</v>
      </c>
      <c r="D25" s="274">
        <v>616</v>
      </c>
      <c r="E25" s="274">
        <v>1084</v>
      </c>
      <c r="F25" s="306">
        <f t="shared" ref="F25:F27" si="4">SUM(C25:E25)</f>
        <v>2282</v>
      </c>
      <c r="G25" s="725" t="s">
        <v>173</v>
      </c>
      <c r="H25" s="934"/>
    </row>
    <row r="26" spans="1:12" ht="20.100000000000001" customHeight="1" thickBot="1" x14ac:dyDescent="0.25">
      <c r="A26" s="937"/>
      <c r="B26" s="629" t="s">
        <v>149</v>
      </c>
      <c r="C26" s="274">
        <v>15059</v>
      </c>
      <c r="D26" s="274">
        <v>16064</v>
      </c>
      <c r="E26" s="274">
        <v>22299</v>
      </c>
      <c r="F26" s="306">
        <f t="shared" si="4"/>
        <v>53422</v>
      </c>
      <c r="G26" s="725" t="s">
        <v>18</v>
      </c>
      <c r="H26" s="934"/>
    </row>
    <row r="27" spans="1:12" ht="20.100000000000001" customHeight="1" thickBot="1" x14ac:dyDescent="0.25">
      <c r="A27" s="980"/>
      <c r="B27" s="629" t="s">
        <v>171</v>
      </c>
      <c r="C27" s="274">
        <v>1611</v>
      </c>
      <c r="D27" s="274">
        <v>1681</v>
      </c>
      <c r="E27" s="274">
        <v>1830</v>
      </c>
      <c r="F27" s="306">
        <f t="shared" si="4"/>
        <v>5122</v>
      </c>
      <c r="G27" s="725" t="s">
        <v>31</v>
      </c>
      <c r="H27" s="934"/>
    </row>
    <row r="28" spans="1:12" ht="20.100000000000001" customHeight="1" thickBot="1" x14ac:dyDescent="0.25">
      <c r="A28" s="978" t="s">
        <v>329</v>
      </c>
      <c r="B28" s="632" t="s">
        <v>175</v>
      </c>
      <c r="C28" s="275">
        <v>5</v>
      </c>
      <c r="D28" s="275">
        <v>2</v>
      </c>
      <c r="E28" s="275">
        <v>1</v>
      </c>
      <c r="F28" s="276">
        <f>SUM(C28:E28)</f>
        <v>8</v>
      </c>
      <c r="G28" s="726" t="s">
        <v>20</v>
      </c>
      <c r="H28" s="942" t="s">
        <v>738</v>
      </c>
    </row>
    <row r="29" spans="1:12" ht="20.100000000000001" customHeight="1" thickBot="1" x14ac:dyDescent="0.25">
      <c r="A29" s="978"/>
      <c r="B29" s="632" t="s">
        <v>174</v>
      </c>
      <c r="C29" s="275">
        <v>67</v>
      </c>
      <c r="D29" s="275">
        <v>13</v>
      </c>
      <c r="E29" s="275">
        <v>2</v>
      </c>
      <c r="F29" s="276">
        <f t="shared" ref="F29:F31" si="5">SUM(C29:E29)</f>
        <v>82</v>
      </c>
      <c r="G29" s="726" t="s">
        <v>173</v>
      </c>
      <c r="H29" s="942"/>
    </row>
    <row r="30" spans="1:12" ht="20.100000000000001" customHeight="1" thickBot="1" x14ac:dyDescent="0.25">
      <c r="A30" s="978"/>
      <c r="B30" s="632" t="s">
        <v>149</v>
      </c>
      <c r="C30" s="275">
        <v>1274</v>
      </c>
      <c r="D30" s="275">
        <v>206</v>
      </c>
      <c r="E30" s="275">
        <v>29</v>
      </c>
      <c r="F30" s="276">
        <f t="shared" si="5"/>
        <v>1509</v>
      </c>
      <c r="G30" s="726" t="s">
        <v>18</v>
      </c>
      <c r="H30" s="942"/>
      <c r="L30" s="43" t="s">
        <v>919</v>
      </c>
    </row>
    <row r="31" spans="1:12" ht="20.100000000000001" customHeight="1" x14ac:dyDescent="0.2">
      <c r="A31" s="987"/>
      <c r="B31" s="635" t="s">
        <v>171</v>
      </c>
      <c r="C31" s="302">
        <v>164</v>
      </c>
      <c r="D31" s="302">
        <v>35</v>
      </c>
      <c r="E31" s="302">
        <v>6</v>
      </c>
      <c r="F31" s="325">
        <f t="shared" si="5"/>
        <v>205</v>
      </c>
      <c r="G31" s="727" t="s">
        <v>31</v>
      </c>
      <c r="H31" s="958"/>
      <c r="L31" s="43" t="s">
        <v>920</v>
      </c>
    </row>
    <row r="32" spans="1:12" ht="20.100000000000001" customHeight="1" thickBot="1" x14ac:dyDescent="0.25">
      <c r="A32" s="979" t="s">
        <v>7</v>
      </c>
      <c r="B32" s="645" t="s">
        <v>175</v>
      </c>
      <c r="C32" s="273">
        <f>SUM(C8+C12+C16+C20+C24+C28)</f>
        <v>174</v>
      </c>
      <c r="D32" s="273">
        <f t="shared" ref="D32:F32" si="6">SUM(D8+D12+D16+D20+D24+D28)</f>
        <v>179</v>
      </c>
      <c r="E32" s="273">
        <f t="shared" si="6"/>
        <v>829</v>
      </c>
      <c r="F32" s="273">
        <f t="shared" si="6"/>
        <v>1182</v>
      </c>
      <c r="G32" s="728" t="s">
        <v>20</v>
      </c>
      <c r="H32" s="989" t="s">
        <v>8</v>
      </c>
    </row>
    <row r="33" spans="1:10" ht="20.100000000000001" customHeight="1" thickBot="1" x14ac:dyDescent="0.25">
      <c r="A33" s="937"/>
      <c r="B33" s="629" t="s">
        <v>174</v>
      </c>
      <c r="C33" s="306">
        <f t="shared" ref="C33:F35" si="7">SUM(C9+C13+C17+C21+C25+C29)</f>
        <v>2563</v>
      </c>
      <c r="D33" s="306">
        <f t="shared" si="7"/>
        <v>2697</v>
      </c>
      <c r="E33" s="306">
        <f t="shared" si="7"/>
        <v>9751</v>
      </c>
      <c r="F33" s="306">
        <f t="shared" si="7"/>
        <v>15011</v>
      </c>
      <c r="G33" s="725" t="s">
        <v>173</v>
      </c>
      <c r="H33" s="990"/>
    </row>
    <row r="34" spans="1:10" ht="20.100000000000001" customHeight="1" thickBot="1" x14ac:dyDescent="0.25">
      <c r="A34" s="937"/>
      <c r="B34" s="629" t="s">
        <v>149</v>
      </c>
      <c r="C34" s="306">
        <f t="shared" si="7"/>
        <v>67828</v>
      </c>
      <c r="D34" s="306">
        <f t="shared" si="7"/>
        <v>71620</v>
      </c>
      <c r="E34" s="306">
        <f t="shared" si="7"/>
        <v>192103</v>
      </c>
      <c r="F34" s="306">
        <f t="shared" si="7"/>
        <v>331551</v>
      </c>
      <c r="G34" s="725" t="s">
        <v>172</v>
      </c>
      <c r="H34" s="990"/>
    </row>
    <row r="35" spans="1:10" ht="20.100000000000001" customHeight="1" x14ac:dyDescent="0.2">
      <c r="A35" s="988"/>
      <c r="B35" s="653" t="s">
        <v>171</v>
      </c>
      <c r="C35" s="307">
        <f t="shared" si="7"/>
        <v>7269</v>
      </c>
      <c r="D35" s="307">
        <f t="shared" si="7"/>
        <v>7765</v>
      </c>
      <c r="E35" s="307">
        <f t="shared" si="7"/>
        <v>12701</v>
      </c>
      <c r="F35" s="307">
        <f t="shared" si="7"/>
        <v>27735</v>
      </c>
      <c r="G35" s="729" t="s">
        <v>31</v>
      </c>
      <c r="H35" s="991"/>
    </row>
    <row r="36" spans="1:10" x14ac:dyDescent="0.2">
      <c r="A36" s="646" t="s">
        <v>737</v>
      </c>
      <c r="B36" s="170"/>
      <c r="C36" s="213"/>
      <c r="D36" s="213"/>
      <c r="E36" s="171"/>
      <c r="F36" s="171"/>
      <c r="G36" s="974" t="s">
        <v>736</v>
      </c>
      <c r="H36" s="974"/>
      <c r="I36" s="56"/>
      <c r="J36" s="56"/>
    </row>
  </sheetData>
  <mergeCells count="56">
    <mergeCell ref="G36:H36"/>
    <mergeCell ref="A1:H1"/>
    <mergeCell ref="A2:H2"/>
    <mergeCell ref="H8:H11"/>
    <mergeCell ref="A12:A15"/>
    <mergeCell ref="A8:A11"/>
    <mergeCell ref="G6:H7"/>
    <mergeCell ref="A3:H3"/>
    <mergeCell ref="H12:H15"/>
    <mergeCell ref="A16:A19"/>
    <mergeCell ref="A20:A23"/>
    <mergeCell ref="A28:A31"/>
    <mergeCell ref="A24:A27"/>
    <mergeCell ref="A32:A35"/>
    <mergeCell ref="H32:H35"/>
    <mergeCell ref="W2:AJ2"/>
    <mergeCell ref="A4:H4"/>
    <mergeCell ref="W4:AJ4"/>
    <mergeCell ref="A6:B7"/>
    <mergeCell ref="I2:V2"/>
    <mergeCell ref="DC2:DP2"/>
    <mergeCell ref="DQ2:ED2"/>
    <mergeCell ref="EE2:ER2"/>
    <mergeCell ref="AK2:AX2"/>
    <mergeCell ref="AY2:BL2"/>
    <mergeCell ref="BM2:BZ2"/>
    <mergeCell ref="CA2:CN2"/>
    <mergeCell ref="CO2:DB2"/>
    <mergeCell ref="GW2:HJ2"/>
    <mergeCell ref="HK2:HX2"/>
    <mergeCell ref="HY2:IL2"/>
    <mergeCell ref="IM2:IP2"/>
    <mergeCell ref="ES2:FF2"/>
    <mergeCell ref="FG2:FT2"/>
    <mergeCell ref="FU2:GH2"/>
    <mergeCell ref="GI2:GV2"/>
    <mergeCell ref="HY4:IL4"/>
    <mergeCell ref="IM4:IP4"/>
    <mergeCell ref="FG4:FT4"/>
    <mergeCell ref="FU4:GH4"/>
    <mergeCell ref="GI4:GV4"/>
    <mergeCell ref="GW4:HJ4"/>
    <mergeCell ref="HK4:HX4"/>
    <mergeCell ref="ES4:FF4"/>
    <mergeCell ref="CO4:DB4"/>
    <mergeCell ref="DC4:DP4"/>
    <mergeCell ref="DQ4:ED4"/>
    <mergeCell ref="H28:H31"/>
    <mergeCell ref="H20:H23"/>
    <mergeCell ref="H16:H19"/>
    <mergeCell ref="AK4:AX4"/>
    <mergeCell ref="AY4:BL4"/>
    <mergeCell ref="BM4:BZ4"/>
    <mergeCell ref="CA4:CN4"/>
    <mergeCell ref="H24:H27"/>
    <mergeCell ref="EE4:ER4"/>
  </mergeCells>
  <printOptions horizontalCentered="1" verticalCentered="1"/>
  <pageMargins left="0" right="0" top="0" bottom="0" header="0" footer="0"/>
  <pageSetup paperSize="9" scale="9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P36"/>
  <sheetViews>
    <sheetView showGridLines="0" rightToLeft="1" view="pageBreakPreview" zoomScaleNormal="100" zoomScaleSheetLayoutView="100" workbookViewId="0">
      <selection activeCell="E12" sqref="E12:E13"/>
    </sheetView>
  </sheetViews>
  <sheetFormatPr defaultColWidth="9.140625" defaultRowHeight="13.5" x14ac:dyDescent="0.2"/>
  <cols>
    <col min="1" max="1" width="13.5703125" style="47" customWidth="1"/>
    <col min="2" max="2" width="8.42578125" style="43" customWidth="1"/>
    <col min="3" max="8" width="14.5703125" style="65" customWidth="1"/>
    <col min="9" max="9" width="8" style="43" customWidth="1"/>
    <col min="10" max="10" width="15.7109375" style="43" customWidth="1"/>
    <col min="11" max="16384" width="9.140625" style="43"/>
  </cols>
  <sheetData>
    <row r="1" spans="1:250" s="62" customFormat="1" ht="20.25" x14ac:dyDescent="0.3">
      <c r="A1" s="1013" t="s">
        <v>740</v>
      </c>
      <c r="B1" s="1013"/>
      <c r="C1" s="1013"/>
      <c r="D1" s="1013"/>
      <c r="E1" s="1013"/>
      <c r="F1" s="1013"/>
      <c r="G1" s="1013"/>
      <c r="H1" s="1013"/>
      <c r="I1" s="1013"/>
      <c r="J1" s="1013"/>
    </row>
    <row r="2" spans="1:250" s="63" customFormat="1" ht="20.25" x14ac:dyDescent="0.2">
      <c r="A2" s="977" t="s">
        <v>1313</v>
      </c>
      <c r="B2" s="977"/>
      <c r="C2" s="977"/>
      <c r="D2" s="977"/>
      <c r="E2" s="977"/>
      <c r="F2" s="977"/>
      <c r="G2" s="977"/>
      <c r="H2" s="977"/>
      <c r="I2" s="977"/>
      <c r="J2" s="977"/>
      <c r="K2" s="951"/>
      <c r="L2" s="951"/>
      <c r="M2" s="951"/>
      <c r="N2" s="951"/>
      <c r="O2" s="951"/>
      <c r="P2" s="951"/>
      <c r="Q2" s="951"/>
      <c r="R2" s="951"/>
      <c r="S2" s="951"/>
      <c r="T2" s="951"/>
      <c r="U2" s="951"/>
      <c r="V2" s="951"/>
      <c r="W2" s="951"/>
      <c r="X2" s="951"/>
      <c r="Y2" s="951"/>
      <c r="Z2" s="951"/>
      <c r="AA2" s="951"/>
      <c r="AB2" s="951"/>
      <c r="AC2" s="951"/>
      <c r="AD2" s="951"/>
      <c r="AE2" s="951"/>
      <c r="AF2" s="951"/>
      <c r="AG2" s="951"/>
      <c r="AH2" s="951"/>
      <c r="AI2" s="951"/>
      <c r="AJ2" s="951"/>
      <c r="AK2" s="951"/>
      <c r="AL2" s="951"/>
      <c r="AM2" s="951"/>
      <c r="AN2" s="951"/>
      <c r="AO2" s="951"/>
      <c r="AP2" s="951"/>
      <c r="AQ2" s="951"/>
      <c r="AR2" s="951"/>
      <c r="AS2" s="951"/>
      <c r="AT2" s="951"/>
      <c r="AU2" s="951"/>
      <c r="AV2" s="951"/>
      <c r="AW2" s="951"/>
      <c r="AX2" s="951"/>
      <c r="AY2" s="951"/>
      <c r="AZ2" s="951"/>
      <c r="BA2" s="951"/>
      <c r="BB2" s="951"/>
      <c r="BC2" s="951"/>
      <c r="BD2" s="951"/>
      <c r="BE2" s="951"/>
      <c r="BF2" s="951"/>
      <c r="BG2" s="951"/>
      <c r="BH2" s="951"/>
      <c r="BI2" s="951"/>
      <c r="BJ2" s="951"/>
      <c r="BK2" s="951"/>
      <c r="BL2" s="951"/>
      <c r="BM2" s="951"/>
      <c r="BN2" s="951"/>
      <c r="BO2" s="951"/>
      <c r="BP2" s="951"/>
      <c r="BQ2" s="951"/>
      <c r="BR2" s="951"/>
      <c r="BS2" s="951"/>
      <c r="BT2" s="951"/>
      <c r="BU2" s="951"/>
      <c r="BV2" s="951"/>
      <c r="BW2" s="951"/>
      <c r="BX2" s="951"/>
      <c r="BY2" s="951"/>
      <c r="BZ2" s="951"/>
      <c r="CA2" s="951"/>
      <c r="CB2" s="951"/>
      <c r="CC2" s="951"/>
      <c r="CD2" s="951"/>
      <c r="CE2" s="951"/>
      <c r="CF2" s="951"/>
      <c r="CG2" s="951"/>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c r="EC2" s="951"/>
      <c r="ED2" s="951"/>
      <c r="EE2" s="951"/>
      <c r="EF2" s="951"/>
      <c r="EG2" s="951"/>
      <c r="EH2" s="951"/>
      <c r="EI2" s="951"/>
      <c r="EJ2" s="951"/>
      <c r="EK2" s="951"/>
      <c r="EL2" s="951"/>
      <c r="EM2" s="951"/>
      <c r="EN2" s="951"/>
      <c r="EO2" s="951"/>
      <c r="EP2" s="951"/>
      <c r="EQ2" s="951"/>
      <c r="ER2" s="951"/>
      <c r="ES2" s="951"/>
      <c r="ET2" s="951"/>
      <c r="EU2" s="951"/>
      <c r="EV2" s="951"/>
      <c r="EW2" s="951"/>
      <c r="EX2" s="951"/>
      <c r="EY2" s="951"/>
      <c r="EZ2" s="951"/>
      <c r="FA2" s="951"/>
      <c r="FB2" s="951"/>
      <c r="FC2" s="951"/>
      <c r="FD2" s="951"/>
      <c r="FE2" s="951"/>
      <c r="FF2" s="951"/>
      <c r="FG2" s="951"/>
      <c r="FH2" s="951"/>
      <c r="FI2" s="951"/>
      <c r="FJ2" s="951"/>
      <c r="FK2" s="951"/>
      <c r="FL2" s="951"/>
      <c r="FM2" s="951"/>
      <c r="FN2" s="951"/>
      <c r="FO2" s="951"/>
      <c r="FP2" s="951"/>
      <c r="FQ2" s="951"/>
      <c r="FR2" s="951"/>
      <c r="FS2" s="951"/>
      <c r="FT2" s="951"/>
      <c r="FU2" s="951"/>
      <c r="FV2" s="951"/>
      <c r="FW2" s="951"/>
      <c r="FX2" s="951"/>
      <c r="FY2" s="951"/>
      <c r="FZ2" s="951"/>
      <c r="GA2" s="951"/>
      <c r="GB2" s="951"/>
      <c r="GC2" s="951"/>
      <c r="GD2" s="951"/>
      <c r="GE2" s="951"/>
      <c r="GF2" s="951"/>
      <c r="GG2" s="951"/>
      <c r="GH2" s="951"/>
      <c r="GI2" s="951"/>
      <c r="GJ2" s="951"/>
      <c r="GK2" s="951"/>
      <c r="GL2" s="951"/>
      <c r="GM2" s="951"/>
      <c r="GN2" s="951"/>
      <c r="GO2" s="951"/>
      <c r="GP2" s="951"/>
      <c r="GQ2" s="951"/>
      <c r="GR2" s="951"/>
      <c r="GS2" s="951"/>
      <c r="GT2" s="951"/>
      <c r="GU2" s="951"/>
      <c r="GV2" s="951"/>
      <c r="GW2" s="951"/>
      <c r="GX2" s="951"/>
      <c r="GY2" s="951"/>
      <c r="GZ2" s="951"/>
      <c r="HA2" s="951"/>
      <c r="HB2" s="951"/>
      <c r="HC2" s="951"/>
      <c r="HD2" s="951"/>
      <c r="HE2" s="951"/>
      <c r="HF2" s="951"/>
      <c r="HG2" s="951"/>
      <c r="HH2" s="951"/>
      <c r="HI2" s="951"/>
      <c r="HJ2" s="951"/>
      <c r="HK2" s="951"/>
      <c r="HL2" s="951"/>
      <c r="HM2" s="951"/>
      <c r="HN2" s="951"/>
      <c r="HO2" s="951"/>
      <c r="HP2" s="951"/>
      <c r="HQ2" s="951"/>
      <c r="HR2" s="951"/>
      <c r="HS2" s="951"/>
      <c r="HT2" s="951"/>
      <c r="HU2" s="951"/>
      <c r="HV2" s="951"/>
      <c r="HW2" s="951"/>
      <c r="HX2" s="951"/>
      <c r="HY2" s="951"/>
      <c r="HZ2" s="951"/>
      <c r="IA2" s="951"/>
      <c r="IB2" s="951"/>
      <c r="IC2" s="951"/>
      <c r="ID2" s="951"/>
      <c r="IE2" s="951"/>
      <c r="IF2" s="951"/>
      <c r="IG2" s="951"/>
      <c r="IH2" s="951"/>
      <c r="II2" s="951"/>
      <c r="IJ2" s="951"/>
      <c r="IK2" s="951"/>
      <c r="IL2" s="951"/>
      <c r="IM2" s="951"/>
      <c r="IN2" s="951"/>
      <c r="IO2" s="951"/>
      <c r="IP2" s="951"/>
    </row>
    <row r="3" spans="1:250" s="61" customFormat="1" ht="15.75" x14ac:dyDescent="0.2">
      <c r="A3" s="969" t="s">
        <v>742</v>
      </c>
      <c r="B3" s="969"/>
      <c r="C3" s="969"/>
      <c r="D3" s="969"/>
      <c r="E3" s="969"/>
      <c r="F3" s="969"/>
      <c r="G3" s="969"/>
      <c r="H3" s="969"/>
      <c r="I3" s="969"/>
      <c r="J3" s="969"/>
    </row>
    <row r="4" spans="1:250" s="61" customFormat="1" ht="15.75" x14ac:dyDescent="0.2">
      <c r="A4" s="969" t="s">
        <v>1310</v>
      </c>
      <c r="B4" s="969"/>
      <c r="C4" s="969"/>
      <c r="D4" s="969"/>
      <c r="E4" s="969"/>
      <c r="F4" s="969"/>
      <c r="G4" s="969"/>
      <c r="H4" s="969"/>
      <c r="I4" s="969"/>
      <c r="J4" s="969"/>
      <c r="K4" s="936"/>
      <c r="L4" s="936"/>
      <c r="M4" s="936"/>
      <c r="N4" s="936"/>
      <c r="O4" s="936"/>
      <c r="P4" s="936"/>
      <c r="Q4" s="936"/>
      <c r="R4" s="936"/>
      <c r="S4" s="936"/>
      <c r="T4" s="936"/>
      <c r="U4" s="936"/>
      <c r="V4" s="936"/>
      <c r="W4" s="936"/>
      <c r="X4" s="936"/>
      <c r="Y4" s="936"/>
      <c r="Z4" s="936"/>
      <c r="AA4" s="936"/>
      <c r="AB4" s="936"/>
      <c r="AC4" s="936"/>
      <c r="AD4" s="936"/>
      <c r="AE4" s="936"/>
      <c r="AF4" s="936"/>
      <c r="AG4" s="936"/>
      <c r="AH4" s="936"/>
      <c r="AI4" s="936"/>
      <c r="AJ4" s="936"/>
      <c r="AK4" s="936"/>
      <c r="AL4" s="936"/>
      <c r="AM4" s="936"/>
      <c r="AN4" s="936"/>
      <c r="AO4" s="936"/>
      <c r="AP4" s="936"/>
      <c r="AQ4" s="936"/>
      <c r="AR4" s="936"/>
      <c r="AS4" s="936"/>
      <c r="AT4" s="936"/>
      <c r="AU4" s="936"/>
      <c r="AV4" s="936"/>
      <c r="AW4" s="936"/>
      <c r="AX4" s="936"/>
      <c r="AY4" s="936"/>
      <c r="AZ4" s="936"/>
      <c r="BA4" s="936"/>
      <c r="BB4" s="936"/>
      <c r="BC4" s="936"/>
      <c r="BD4" s="936"/>
      <c r="BE4" s="936"/>
      <c r="BF4" s="936"/>
      <c r="BG4" s="936"/>
      <c r="BH4" s="936"/>
      <c r="BI4" s="936"/>
      <c r="BJ4" s="936"/>
      <c r="BK4" s="936"/>
      <c r="BL4" s="936"/>
      <c r="BM4" s="936"/>
      <c r="BN4" s="936"/>
      <c r="BO4" s="936"/>
      <c r="BP4" s="936"/>
      <c r="BQ4" s="936"/>
      <c r="BR4" s="936"/>
      <c r="BS4" s="936"/>
      <c r="BT4" s="936"/>
      <c r="BU4" s="936"/>
      <c r="BV4" s="936"/>
      <c r="BW4" s="936"/>
      <c r="BX4" s="936"/>
      <c r="BY4" s="936"/>
      <c r="BZ4" s="936"/>
      <c r="CA4" s="936"/>
      <c r="CB4" s="936"/>
      <c r="CC4" s="936"/>
      <c r="CD4" s="936"/>
      <c r="CE4" s="936"/>
      <c r="CF4" s="936"/>
      <c r="CG4" s="936"/>
      <c r="CH4" s="936"/>
      <c r="CI4" s="936"/>
      <c r="CJ4" s="936"/>
      <c r="CK4" s="936"/>
      <c r="CL4" s="936"/>
      <c r="CM4" s="936"/>
      <c r="CN4" s="936"/>
      <c r="CO4" s="936"/>
      <c r="CP4" s="936"/>
      <c r="CQ4" s="936"/>
      <c r="CR4" s="936"/>
      <c r="CS4" s="936"/>
      <c r="CT4" s="936"/>
      <c r="CU4" s="936"/>
      <c r="CV4" s="936"/>
      <c r="CW4" s="936"/>
      <c r="CX4" s="936"/>
      <c r="CY4" s="936"/>
      <c r="CZ4" s="936"/>
      <c r="DA4" s="936"/>
      <c r="DB4" s="936"/>
      <c r="DC4" s="936"/>
      <c r="DD4" s="936"/>
      <c r="DE4" s="936"/>
      <c r="DF4" s="936"/>
      <c r="DG4" s="936"/>
      <c r="DH4" s="936"/>
      <c r="DI4" s="936"/>
      <c r="DJ4" s="936"/>
      <c r="DK4" s="936"/>
      <c r="DL4" s="936"/>
      <c r="DM4" s="936"/>
      <c r="DN4" s="936"/>
      <c r="DO4" s="936"/>
      <c r="DP4" s="936"/>
      <c r="DQ4" s="936"/>
      <c r="DR4" s="936"/>
      <c r="DS4" s="936"/>
      <c r="DT4" s="936"/>
      <c r="DU4" s="936"/>
      <c r="DV4" s="936"/>
      <c r="DW4" s="936"/>
      <c r="DX4" s="936"/>
      <c r="DY4" s="936"/>
      <c r="DZ4" s="936"/>
      <c r="EA4" s="936"/>
      <c r="EB4" s="936"/>
      <c r="EC4" s="936"/>
      <c r="ED4" s="936"/>
      <c r="EE4" s="936"/>
      <c r="EF4" s="936"/>
      <c r="EG4" s="936"/>
      <c r="EH4" s="936"/>
      <c r="EI4" s="936"/>
      <c r="EJ4" s="936"/>
      <c r="EK4" s="936"/>
      <c r="EL4" s="936"/>
      <c r="EM4" s="936"/>
      <c r="EN4" s="936"/>
      <c r="EO4" s="936"/>
      <c r="EP4" s="936"/>
      <c r="EQ4" s="936"/>
      <c r="ER4" s="936"/>
      <c r="ES4" s="936"/>
      <c r="ET4" s="936"/>
      <c r="EU4" s="936"/>
      <c r="EV4" s="936"/>
      <c r="EW4" s="936"/>
      <c r="EX4" s="936"/>
      <c r="EY4" s="936"/>
      <c r="EZ4" s="936"/>
      <c r="FA4" s="936"/>
      <c r="FB4" s="936"/>
      <c r="FC4" s="936"/>
      <c r="FD4" s="936"/>
      <c r="FE4" s="936"/>
      <c r="FF4" s="936"/>
      <c r="FG4" s="936"/>
      <c r="FH4" s="936"/>
      <c r="FI4" s="936"/>
      <c r="FJ4" s="936"/>
      <c r="FK4" s="936"/>
      <c r="FL4" s="936"/>
      <c r="FM4" s="936"/>
      <c r="FN4" s="936"/>
      <c r="FO4" s="936"/>
      <c r="FP4" s="936"/>
      <c r="FQ4" s="936"/>
      <c r="FR4" s="936"/>
      <c r="FS4" s="936"/>
      <c r="FT4" s="936"/>
      <c r="FU4" s="936"/>
      <c r="FV4" s="936"/>
      <c r="FW4" s="936"/>
      <c r="FX4" s="936"/>
      <c r="FY4" s="936"/>
      <c r="FZ4" s="936"/>
      <c r="GA4" s="936"/>
      <c r="GB4" s="936"/>
      <c r="GC4" s="936"/>
      <c r="GD4" s="936"/>
      <c r="GE4" s="936"/>
      <c r="GF4" s="936"/>
      <c r="GG4" s="936"/>
      <c r="GH4" s="936"/>
      <c r="GI4" s="936"/>
      <c r="GJ4" s="936"/>
      <c r="GK4" s="936"/>
      <c r="GL4" s="936"/>
      <c r="GM4" s="936"/>
      <c r="GN4" s="936"/>
      <c r="GO4" s="936"/>
      <c r="GP4" s="936"/>
      <c r="GQ4" s="936"/>
      <c r="GR4" s="936"/>
      <c r="GS4" s="936"/>
      <c r="GT4" s="936"/>
      <c r="GU4" s="936"/>
      <c r="GV4" s="936"/>
      <c r="GW4" s="936"/>
      <c r="GX4" s="936"/>
      <c r="GY4" s="936"/>
      <c r="GZ4" s="936"/>
      <c r="HA4" s="936"/>
      <c r="HB4" s="936"/>
      <c r="HC4" s="936"/>
      <c r="HD4" s="936"/>
      <c r="HE4" s="936"/>
      <c r="HF4" s="936"/>
      <c r="HG4" s="936"/>
      <c r="HH4" s="936"/>
      <c r="HI4" s="936"/>
      <c r="HJ4" s="936"/>
      <c r="HK4" s="936"/>
      <c r="HL4" s="936"/>
      <c r="HM4" s="936"/>
      <c r="HN4" s="936"/>
      <c r="HO4" s="936"/>
      <c r="HP4" s="936"/>
      <c r="HQ4" s="936"/>
      <c r="HR4" s="936"/>
      <c r="HS4" s="936"/>
      <c r="HT4" s="936"/>
      <c r="HU4" s="936"/>
      <c r="HV4" s="936"/>
      <c r="HW4" s="936"/>
      <c r="HX4" s="936"/>
      <c r="HY4" s="936"/>
      <c r="HZ4" s="936"/>
      <c r="IA4" s="936"/>
      <c r="IB4" s="936"/>
      <c r="IC4" s="936"/>
      <c r="ID4" s="936"/>
      <c r="IE4" s="936"/>
      <c r="IF4" s="936"/>
      <c r="IG4" s="936"/>
      <c r="IH4" s="936"/>
      <c r="II4" s="936"/>
      <c r="IJ4" s="936"/>
      <c r="IK4" s="936"/>
      <c r="IL4" s="936"/>
      <c r="IM4" s="936"/>
      <c r="IN4" s="936"/>
      <c r="IO4" s="936"/>
      <c r="IP4" s="936"/>
    </row>
    <row r="5" spans="1:250" s="61" customFormat="1" ht="15" customHeight="1" x14ac:dyDescent="0.2">
      <c r="A5" s="232" t="s">
        <v>520</v>
      </c>
      <c r="B5" s="228"/>
      <c r="C5" s="228"/>
      <c r="D5" s="228"/>
      <c r="E5" s="50"/>
      <c r="F5" s="229"/>
      <c r="G5" s="229"/>
      <c r="H5" s="229"/>
      <c r="I5" s="230"/>
      <c r="J5" s="233" t="s">
        <v>521</v>
      </c>
    </row>
    <row r="6" spans="1:250" ht="21" customHeight="1" x14ac:dyDescent="0.25">
      <c r="A6" s="970" t="s">
        <v>739</v>
      </c>
      <c r="B6" s="970"/>
      <c r="C6" s="1018" t="s">
        <v>443</v>
      </c>
      <c r="D6" s="1018"/>
      <c r="E6" s="1016" t="s">
        <v>1093</v>
      </c>
      <c r="F6" s="1017"/>
      <c r="G6" s="1018" t="s">
        <v>7</v>
      </c>
      <c r="H6" s="1018"/>
      <c r="I6" s="999" t="s">
        <v>741</v>
      </c>
      <c r="J6" s="999"/>
    </row>
    <row r="7" spans="1:250" ht="21" customHeight="1" x14ac:dyDescent="0.2">
      <c r="A7" s="1011"/>
      <c r="B7" s="1011"/>
      <c r="C7" s="995" t="s">
        <v>1071</v>
      </c>
      <c r="D7" s="995"/>
      <c r="E7" s="995" t="s">
        <v>1069</v>
      </c>
      <c r="F7" s="995"/>
      <c r="G7" s="995" t="s">
        <v>8</v>
      </c>
      <c r="H7" s="995"/>
      <c r="I7" s="1000"/>
      <c r="J7" s="1000"/>
      <c r="L7" s="43">
        <v>28171</v>
      </c>
      <c r="M7" s="43">
        <v>26296</v>
      </c>
    </row>
    <row r="8" spans="1:250" ht="21" customHeight="1" x14ac:dyDescent="0.2">
      <c r="A8" s="1011"/>
      <c r="B8" s="1011"/>
      <c r="C8" s="314" t="s">
        <v>149</v>
      </c>
      <c r="D8" s="314" t="s">
        <v>124</v>
      </c>
      <c r="E8" s="314" t="s">
        <v>149</v>
      </c>
      <c r="F8" s="314" t="s">
        <v>124</v>
      </c>
      <c r="G8" s="314" t="s">
        <v>149</v>
      </c>
      <c r="H8" s="314" t="s">
        <v>124</v>
      </c>
      <c r="I8" s="1000"/>
      <c r="J8" s="1000"/>
    </row>
    <row r="9" spans="1:250" ht="21" customHeight="1" x14ac:dyDescent="0.2">
      <c r="A9" s="1012"/>
      <c r="B9" s="1012"/>
      <c r="C9" s="315" t="s">
        <v>18</v>
      </c>
      <c r="D9" s="316" t="s">
        <v>31</v>
      </c>
      <c r="E9" s="316" t="s">
        <v>18</v>
      </c>
      <c r="F9" s="316" t="s">
        <v>31</v>
      </c>
      <c r="G9" s="316" t="s">
        <v>18</v>
      </c>
      <c r="H9" s="316" t="s">
        <v>31</v>
      </c>
      <c r="I9" s="1001"/>
      <c r="J9" s="1001"/>
    </row>
    <row r="10" spans="1:250" ht="27.75" customHeight="1" thickBot="1" x14ac:dyDescent="0.25">
      <c r="A10" s="1009" t="s">
        <v>1268</v>
      </c>
      <c r="B10" s="645" t="s">
        <v>9</v>
      </c>
      <c r="C10" s="308">
        <v>3843</v>
      </c>
      <c r="D10" s="308">
        <v>0</v>
      </c>
      <c r="E10" s="308">
        <v>21560</v>
      </c>
      <c r="F10" s="308">
        <v>2</v>
      </c>
      <c r="G10" s="309">
        <f>SUM(C10+E10)</f>
        <v>25403</v>
      </c>
      <c r="H10" s="309">
        <f>SUM(D10+F10)</f>
        <v>2</v>
      </c>
      <c r="I10" s="644" t="s">
        <v>516</v>
      </c>
      <c r="J10" s="1014" t="s">
        <v>1271</v>
      </c>
    </row>
    <row r="11" spans="1:250" ht="27.75" customHeight="1" thickBot="1" x14ac:dyDescent="0.25">
      <c r="A11" s="1010"/>
      <c r="B11" s="629" t="s">
        <v>515</v>
      </c>
      <c r="C11" s="277">
        <v>4328</v>
      </c>
      <c r="D11" s="277">
        <v>988</v>
      </c>
      <c r="E11" s="277">
        <v>19489</v>
      </c>
      <c r="F11" s="277">
        <v>3353</v>
      </c>
      <c r="G11" s="310">
        <f t="shared" ref="G11:H17" si="0">SUM(C11+E11)</f>
        <v>23817</v>
      </c>
      <c r="H11" s="310">
        <f t="shared" si="0"/>
        <v>4341</v>
      </c>
      <c r="I11" s="627" t="s">
        <v>517</v>
      </c>
      <c r="J11" s="1015"/>
    </row>
    <row r="12" spans="1:250" ht="27.75" customHeight="1" thickBot="1" x14ac:dyDescent="0.25">
      <c r="A12" s="944" t="s">
        <v>974</v>
      </c>
      <c r="B12" s="632" t="s">
        <v>9</v>
      </c>
      <c r="C12" s="275">
        <v>28036</v>
      </c>
      <c r="D12" s="275">
        <v>1073</v>
      </c>
      <c r="E12" s="275">
        <v>54351</v>
      </c>
      <c r="F12" s="275">
        <v>1945</v>
      </c>
      <c r="G12" s="276">
        <f t="shared" si="0"/>
        <v>82387</v>
      </c>
      <c r="H12" s="276">
        <f t="shared" si="0"/>
        <v>3018</v>
      </c>
      <c r="I12" s="630" t="s">
        <v>516</v>
      </c>
      <c r="J12" s="942" t="s">
        <v>3</v>
      </c>
      <c r="L12" s="43">
        <v>562</v>
      </c>
      <c r="M12" s="43">
        <v>1344</v>
      </c>
    </row>
    <row r="13" spans="1:250" ht="27.75" customHeight="1" thickBot="1" x14ac:dyDescent="0.25">
      <c r="A13" s="1008"/>
      <c r="B13" s="632" t="s">
        <v>515</v>
      </c>
      <c r="C13" s="275">
        <v>30471</v>
      </c>
      <c r="D13" s="275">
        <v>5847</v>
      </c>
      <c r="E13" s="275">
        <v>48727</v>
      </c>
      <c r="F13" s="275">
        <v>4212</v>
      </c>
      <c r="G13" s="276">
        <f t="shared" si="0"/>
        <v>79198</v>
      </c>
      <c r="H13" s="276">
        <f t="shared" si="0"/>
        <v>10059</v>
      </c>
      <c r="I13" s="630" t="s">
        <v>517</v>
      </c>
      <c r="J13" s="942"/>
    </row>
    <row r="14" spans="1:250" ht="27.75" customHeight="1" thickBot="1" x14ac:dyDescent="0.25">
      <c r="A14" s="1002" t="s">
        <v>1269</v>
      </c>
      <c r="B14" s="629" t="s">
        <v>9</v>
      </c>
      <c r="C14" s="277">
        <v>14527</v>
      </c>
      <c r="D14" s="277">
        <v>1487</v>
      </c>
      <c r="E14" s="277">
        <v>19229</v>
      </c>
      <c r="F14" s="277">
        <v>571</v>
      </c>
      <c r="G14" s="310">
        <f t="shared" si="0"/>
        <v>33756</v>
      </c>
      <c r="H14" s="310">
        <f t="shared" si="0"/>
        <v>2058</v>
      </c>
      <c r="I14" s="627" t="s">
        <v>516</v>
      </c>
      <c r="J14" s="1003" t="s">
        <v>1272</v>
      </c>
    </row>
    <row r="15" spans="1:250" ht="27.75" customHeight="1" thickBot="1" x14ac:dyDescent="0.25">
      <c r="A15" s="1002"/>
      <c r="B15" s="629" t="s">
        <v>515</v>
      </c>
      <c r="C15" s="277">
        <v>15571</v>
      </c>
      <c r="D15" s="277">
        <v>1581</v>
      </c>
      <c r="E15" s="277">
        <v>16488</v>
      </c>
      <c r="F15" s="277">
        <v>1349</v>
      </c>
      <c r="G15" s="310">
        <f t="shared" si="0"/>
        <v>32059</v>
      </c>
      <c r="H15" s="310">
        <f t="shared" si="0"/>
        <v>2930</v>
      </c>
      <c r="I15" s="627" t="s">
        <v>517</v>
      </c>
      <c r="J15" s="1003"/>
    </row>
    <row r="16" spans="1:250" ht="27.75" customHeight="1" thickBot="1" x14ac:dyDescent="0.25">
      <c r="A16" s="1004" t="s">
        <v>1270</v>
      </c>
      <c r="B16" s="632" t="s">
        <v>9</v>
      </c>
      <c r="C16" s="275">
        <v>14221</v>
      </c>
      <c r="D16" s="275">
        <v>1627</v>
      </c>
      <c r="E16" s="275">
        <v>13979</v>
      </c>
      <c r="F16" s="275">
        <v>960</v>
      </c>
      <c r="G16" s="276">
        <f t="shared" si="0"/>
        <v>28200</v>
      </c>
      <c r="H16" s="276">
        <f t="shared" si="0"/>
        <v>2587</v>
      </c>
      <c r="I16" s="630" t="s">
        <v>516</v>
      </c>
      <c r="J16" s="1006" t="s">
        <v>1273</v>
      </c>
    </row>
    <row r="17" spans="1:18" ht="27.75" customHeight="1" x14ac:dyDescent="0.2">
      <c r="A17" s="1005"/>
      <c r="B17" s="642" t="s">
        <v>515</v>
      </c>
      <c r="C17" s="311">
        <v>15259</v>
      </c>
      <c r="D17" s="311">
        <v>1634</v>
      </c>
      <c r="E17" s="311">
        <v>11472</v>
      </c>
      <c r="F17" s="311">
        <v>1106</v>
      </c>
      <c r="G17" s="279">
        <f t="shared" si="0"/>
        <v>26731</v>
      </c>
      <c r="H17" s="279">
        <f t="shared" si="0"/>
        <v>2740</v>
      </c>
      <c r="I17" s="637" t="s">
        <v>517</v>
      </c>
      <c r="J17" s="1007"/>
    </row>
    <row r="18" spans="1:18" ht="20.100000000000001" customHeight="1" thickBot="1" x14ac:dyDescent="0.25">
      <c r="A18" s="996" t="s">
        <v>7</v>
      </c>
      <c r="B18" s="649" t="s">
        <v>9</v>
      </c>
      <c r="C18" s="317">
        <f t="shared" ref="C18:H19" si="1">SUM(C10+C12+C14+C16)</f>
        <v>60627</v>
      </c>
      <c r="D18" s="317">
        <f t="shared" si="1"/>
        <v>4187</v>
      </c>
      <c r="E18" s="317">
        <f t="shared" si="1"/>
        <v>109119</v>
      </c>
      <c r="F18" s="317">
        <f t="shared" si="1"/>
        <v>3478</v>
      </c>
      <c r="G18" s="317">
        <f t="shared" si="1"/>
        <v>169746</v>
      </c>
      <c r="H18" s="317">
        <f t="shared" si="1"/>
        <v>7665</v>
      </c>
      <c r="I18" s="318" t="s">
        <v>516</v>
      </c>
      <c r="J18" s="992" t="s">
        <v>8</v>
      </c>
    </row>
    <row r="19" spans="1:18" ht="20.100000000000001" customHeight="1" thickTop="1" thickBot="1" x14ac:dyDescent="0.25">
      <c r="A19" s="997"/>
      <c r="B19" s="650" t="s">
        <v>515</v>
      </c>
      <c r="C19" s="319">
        <f t="shared" si="1"/>
        <v>65629</v>
      </c>
      <c r="D19" s="319">
        <f t="shared" si="1"/>
        <v>10050</v>
      </c>
      <c r="E19" s="319">
        <f t="shared" si="1"/>
        <v>96176</v>
      </c>
      <c r="F19" s="319">
        <f t="shared" si="1"/>
        <v>10020</v>
      </c>
      <c r="G19" s="319">
        <f t="shared" si="1"/>
        <v>161805</v>
      </c>
      <c r="H19" s="319">
        <f t="shared" si="1"/>
        <v>20070</v>
      </c>
      <c r="I19" s="320" t="s">
        <v>517</v>
      </c>
      <c r="J19" s="993"/>
    </row>
    <row r="20" spans="1:18" ht="20.100000000000001" customHeight="1" thickTop="1" x14ac:dyDescent="0.2">
      <c r="A20" s="998"/>
      <c r="B20" s="651" t="s">
        <v>7</v>
      </c>
      <c r="C20" s="321">
        <f t="shared" ref="C20:H20" si="2">C18+C19</f>
        <v>126256</v>
      </c>
      <c r="D20" s="321">
        <f t="shared" si="2"/>
        <v>14237</v>
      </c>
      <c r="E20" s="321">
        <f t="shared" si="2"/>
        <v>205295</v>
      </c>
      <c r="F20" s="321">
        <f t="shared" si="2"/>
        <v>13498</v>
      </c>
      <c r="G20" s="321">
        <f t="shared" si="2"/>
        <v>331551</v>
      </c>
      <c r="H20" s="321">
        <f t="shared" si="2"/>
        <v>27735</v>
      </c>
      <c r="I20" s="322" t="s">
        <v>8</v>
      </c>
      <c r="J20" s="994"/>
    </row>
    <row r="21" spans="1:18" ht="12.75" customHeight="1" x14ac:dyDescent="0.2">
      <c r="A21" s="1019" t="s">
        <v>751</v>
      </c>
      <c r="B21" s="1019"/>
      <c r="C21" s="43"/>
      <c r="D21" s="43"/>
      <c r="E21" s="43"/>
      <c r="F21" s="43"/>
      <c r="G21" s="43"/>
      <c r="H21" s="966" t="s">
        <v>1070</v>
      </c>
      <c r="I21" s="966"/>
      <c r="J21" s="966"/>
    </row>
    <row r="22" spans="1:18" ht="12.75" x14ac:dyDescent="0.2">
      <c r="A22" s="1019" t="s">
        <v>752</v>
      </c>
      <c r="B22" s="1019"/>
      <c r="H22" s="265"/>
      <c r="I22" s="929" t="s">
        <v>750</v>
      </c>
      <c r="J22" s="929"/>
      <c r="K22" s="56"/>
      <c r="L22" s="56"/>
    </row>
    <row r="23" spans="1:18" ht="12.75" x14ac:dyDescent="0.2">
      <c r="A23" s="1019" t="s">
        <v>1274</v>
      </c>
      <c r="B23" s="1019"/>
      <c r="H23" s="265"/>
      <c r="I23" s="643"/>
      <c r="J23" s="643" t="s">
        <v>1178</v>
      </c>
      <c r="K23" s="56"/>
      <c r="L23" s="56"/>
    </row>
    <row r="24" spans="1:18" x14ac:dyDescent="0.2">
      <c r="A24" s="1019" t="s">
        <v>1174</v>
      </c>
      <c r="B24" s="1019"/>
      <c r="C24" s="171"/>
      <c r="D24" s="171"/>
      <c r="E24" s="171"/>
      <c r="F24" s="172"/>
      <c r="G24" s="172"/>
      <c r="H24" s="929" t="s">
        <v>1175</v>
      </c>
      <c r="I24" s="929"/>
      <c r="J24" s="929"/>
      <c r="O24" s="930"/>
      <c r="P24" s="930"/>
      <c r="Q24" s="48"/>
      <c r="R24" s="48"/>
    </row>
    <row r="25" spans="1:18" x14ac:dyDescent="0.2">
      <c r="O25" s="1020"/>
      <c r="P25" s="1020"/>
      <c r="Q25" s="50"/>
      <c r="R25" s="50"/>
    </row>
    <row r="26" spans="1:18" ht="13.5" customHeight="1" x14ac:dyDescent="0.2">
      <c r="C26" s="173" t="s">
        <v>444</v>
      </c>
      <c r="D26" s="173" t="s">
        <v>181</v>
      </c>
      <c r="E26" s="173"/>
      <c r="G26" s="173"/>
      <c r="H26" s="47"/>
      <c r="I26" s="647"/>
      <c r="L26" s="48"/>
      <c r="M26" s="48"/>
      <c r="N26" s="48"/>
      <c r="O26" s="1020"/>
      <c r="P26" s="1020"/>
      <c r="Q26" s="50"/>
      <c r="R26" s="50"/>
    </row>
    <row r="27" spans="1:18" ht="45" customHeight="1" x14ac:dyDescent="0.2">
      <c r="B27" s="142" t="s">
        <v>360</v>
      </c>
      <c r="C27" s="174">
        <f>C20</f>
        <v>126256</v>
      </c>
      <c r="D27" s="174">
        <f>E20</f>
        <v>205295</v>
      </c>
      <c r="J27" s="50"/>
      <c r="K27" s="50"/>
      <c r="L27" s="50"/>
      <c r="M27" s="50"/>
      <c r="N27" s="50"/>
      <c r="O27" s="50"/>
    </row>
    <row r="28" spans="1:18" ht="45" customHeight="1" x14ac:dyDescent="0.2">
      <c r="B28" s="142" t="s">
        <v>361</v>
      </c>
      <c r="C28" s="174">
        <f>D20</f>
        <v>14237</v>
      </c>
      <c r="D28" s="174">
        <f>F20</f>
        <v>13498</v>
      </c>
      <c r="H28" s="47"/>
      <c r="J28" s="65"/>
      <c r="K28" s="65"/>
      <c r="L28" s="65"/>
      <c r="M28" s="65"/>
      <c r="N28" s="65"/>
      <c r="O28" s="65"/>
      <c r="P28" s="65"/>
    </row>
    <row r="29" spans="1:18" x14ac:dyDescent="0.2">
      <c r="B29" s="64"/>
      <c r="H29" s="47"/>
      <c r="J29" s="65"/>
      <c r="K29" s="65"/>
      <c r="L29" s="65"/>
      <c r="M29" s="65"/>
      <c r="N29" s="65"/>
      <c r="O29" s="65"/>
      <c r="P29" s="65"/>
    </row>
    <row r="30" spans="1:18" x14ac:dyDescent="0.2">
      <c r="H30" s="47"/>
      <c r="J30" s="65"/>
      <c r="K30" s="65"/>
      <c r="L30" s="65"/>
      <c r="M30" s="65"/>
      <c r="N30" s="65"/>
      <c r="O30" s="65"/>
      <c r="P30" s="65"/>
    </row>
    <row r="31" spans="1:18" x14ac:dyDescent="0.2">
      <c r="H31" s="47"/>
      <c r="J31" s="65"/>
      <c r="K31" s="65"/>
      <c r="L31" s="65"/>
      <c r="M31" s="65"/>
      <c r="N31" s="65"/>
      <c r="O31" s="65"/>
      <c r="P31" s="65"/>
    </row>
    <row r="32" spans="1:18" x14ac:dyDescent="0.2">
      <c r="H32" s="47"/>
      <c r="J32" s="65"/>
      <c r="K32" s="65"/>
      <c r="L32" s="65"/>
      <c r="M32" s="65"/>
      <c r="N32" s="65"/>
      <c r="O32" s="65"/>
      <c r="P32" s="65"/>
    </row>
    <row r="33" spans="8:16" x14ac:dyDescent="0.2">
      <c r="H33" s="47"/>
      <c r="I33" s="1021"/>
      <c r="J33" s="1020"/>
      <c r="K33" s="1020"/>
      <c r="L33" s="648"/>
      <c r="M33" s="648"/>
      <c r="N33" s="1020"/>
      <c r="O33" s="1020"/>
      <c r="P33" s="65"/>
    </row>
    <row r="34" spans="8:16" x14ac:dyDescent="0.2">
      <c r="H34" s="47"/>
      <c r="I34" s="1021"/>
      <c r="J34" s="48"/>
      <c r="K34" s="48"/>
      <c r="L34" s="48"/>
      <c r="M34" s="48"/>
      <c r="N34" s="48"/>
      <c r="O34" s="48"/>
      <c r="P34" s="65"/>
    </row>
    <row r="35" spans="8:16" ht="15.75" x14ac:dyDescent="0.2">
      <c r="H35" s="47"/>
      <c r="I35" s="175"/>
      <c r="J35" s="65"/>
      <c r="K35" s="65"/>
      <c r="L35" s="65"/>
      <c r="M35" s="65"/>
      <c r="N35" s="65"/>
      <c r="O35" s="65"/>
      <c r="P35" s="65"/>
    </row>
    <row r="36" spans="8:16" ht="63" customHeight="1" x14ac:dyDescent="0.2">
      <c r="H36" s="47"/>
      <c r="I36" s="175"/>
      <c r="J36" s="65"/>
      <c r="K36" s="65"/>
      <c r="L36" s="65"/>
      <c r="M36" s="65"/>
      <c r="N36" s="65"/>
      <c r="O36" s="65"/>
      <c r="P36" s="65"/>
    </row>
  </sheetData>
  <mergeCells count="71">
    <mergeCell ref="A24:B24"/>
    <mergeCell ref="H24:J24"/>
    <mergeCell ref="O26:P26"/>
    <mergeCell ref="I33:I34"/>
    <mergeCell ref="J33:K33"/>
    <mergeCell ref="N33:O33"/>
    <mergeCell ref="O24:P24"/>
    <mergeCell ref="O25:P25"/>
    <mergeCell ref="I22:J22"/>
    <mergeCell ref="H21:J21"/>
    <mergeCell ref="A22:B22"/>
    <mergeCell ref="A21:B21"/>
    <mergeCell ref="A23:B23"/>
    <mergeCell ref="A10:A11"/>
    <mergeCell ref="A6:B9"/>
    <mergeCell ref="A1:J1"/>
    <mergeCell ref="A2:J2"/>
    <mergeCell ref="J10:J11"/>
    <mergeCell ref="E6:F6"/>
    <mergeCell ref="G6:H6"/>
    <mergeCell ref="C7:D7"/>
    <mergeCell ref="E7:F7"/>
    <mergeCell ref="C6:D6"/>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K2:AX2"/>
    <mergeCell ref="AY2:BL2"/>
    <mergeCell ref="BM2:BZ2"/>
    <mergeCell ref="K2:V2"/>
    <mergeCell ref="IM2:IP2"/>
    <mergeCell ref="HY2:IL2"/>
    <mergeCell ref="GI2:GV2"/>
    <mergeCell ref="GW2:HJ2"/>
    <mergeCell ref="HK2:HX2"/>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IM4:IP4"/>
    <mergeCell ref="FG4:FT4"/>
    <mergeCell ref="FU4:GH4"/>
    <mergeCell ref="GI4:GV4"/>
    <mergeCell ref="GW4:HJ4"/>
    <mergeCell ref="HY4:IL4"/>
    <mergeCell ref="HK4:HX4"/>
  </mergeCells>
  <printOptions horizontalCentered="1" verticalCentered="1"/>
  <pageMargins left="0" right="0" top="0" bottom="0" header="0" footer="0"/>
  <pageSetup paperSize="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R35"/>
  <sheetViews>
    <sheetView showGridLines="0" rightToLeft="1" view="pageBreakPreview" zoomScaleNormal="100" zoomScaleSheetLayoutView="100" workbookViewId="0">
      <selection activeCell="G20" sqref="G20:H20"/>
    </sheetView>
  </sheetViews>
  <sheetFormatPr defaultColWidth="9.140625" defaultRowHeight="13.5" x14ac:dyDescent="0.2"/>
  <cols>
    <col min="1" max="1" width="13.5703125" style="47" customWidth="1"/>
    <col min="2" max="2" width="8.42578125" style="43" customWidth="1"/>
    <col min="3" max="8" width="13.85546875" style="65" customWidth="1"/>
    <col min="9" max="9" width="8.28515625" style="43" customWidth="1"/>
    <col min="10" max="10" width="18.85546875" style="43" customWidth="1"/>
    <col min="11" max="16384" width="9.140625" style="43"/>
  </cols>
  <sheetData>
    <row r="1" spans="1:252" s="62" customFormat="1" ht="20.25" x14ac:dyDescent="0.3">
      <c r="A1" s="1013" t="s">
        <v>746</v>
      </c>
      <c r="B1" s="1013"/>
      <c r="C1" s="1013"/>
      <c r="D1" s="1013"/>
      <c r="E1" s="1013"/>
      <c r="F1" s="1013"/>
      <c r="G1" s="1013"/>
      <c r="H1" s="1013"/>
      <c r="I1" s="1013"/>
      <c r="J1" s="1013"/>
    </row>
    <row r="2" spans="1:252" s="63" customFormat="1" ht="20.25" x14ac:dyDescent="0.2">
      <c r="A2" s="977" t="s">
        <v>1313</v>
      </c>
      <c r="B2" s="977"/>
      <c r="C2" s="977"/>
      <c r="D2" s="977"/>
      <c r="E2" s="977"/>
      <c r="F2" s="977"/>
      <c r="G2" s="977"/>
      <c r="H2" s="977"/>
      <c r="I2" s="977"/>
      <c r="J2" s="977"/>
      <c r="K2" s="951"/>
      <c r="L2" s="951"/>
      <c r="M2" s="951"/>
      <c r="N2" s="951"/>
      <c r="O2" s="951"/>
      <c r="P2" s="951"/>
      <c r="Q2" s="951"/>
      <c r="R2" s="951"/>
      <c r="S2" s="951"/>
      <c r="T2" s="951"/>
      <c r="U2" s="951"/>
      <c r="V2" s="951"/>
      <c r="W2" s="951"/>
      <c r="X2" s="951"/>
      <c r="Y2" s="951"/>
      <c r="Z2" s="951"/>
      <c r="AA2" s="951"/>
      <c r="AB2" s="951"/>
      <c r="AC2" s="951"/>
      <c r="AD2" s="951"/>
      <c r="AE2" s="951"/>
      <c r="AF2" s="951"/>
      <c r="AG2" s="951"/>
      <c r="AH2" s="951"/>
      <c r="AI2" s="951"/>
      <c r="AJ2" s="951"/>
      <c r="AK2" s="951"/>
      <c r="AL2" s="951"/>
      <c r="AM2" s="951"/>
      <c r="AN2" s="951"/>
      <c r="AO2" s="951"/>
      <c r="AP2" s="951"/>
      <c r="AQ2" s="951"/>
      <c r="AR2" s="951"/>
      <c r="AS2" s="951"/>
      <c r="AT2" s="951"/>
      <c r="AU2" s="951"/>
      <c r="AV2" s="951"/>
      <c r="AW2" s="951"/>
      <c r="AX2" s="951"/>
      <c r="AY2" s="951"/>
      <c r="AZ2" s="951"/>
      <c r="BA2" s="951"/>
      <c r="BB2" s="951"/>
      <c r="BC2" s="951"/>
      <c r="BD2" s="951"/>
      <c r="BE2" s="951"/>
      <c r="BF2" s="951"/>
      <c r="BG2" s="951"/>
      <c r="BH2" s="951"/>
      <c r="BI2" s="951"/>
      <c r="BJ2" s="951"/>
      <c r="BK2" s="951"/>
      <c r="BL2" s="951"/>
      <c r="BM2" s="951"/>
      <c r="BN2" s="951"/>
      <c r="BO2" s="951"/>
      <c r="BP2" s="951"/>
      <c r="BQ2" s="951"/>
      <c r="BR2" s="951"/>
      <c r="BS2" s="951"/>
      <c r="BT2" s="951"/>
      <c r="BU2" s="951"/>
      <c r="BV2" s="951"/>
      <c r="BW2" s="951"/>
      <c r="BX2" s="951"/>
      <c r="BY2" s="951"/>
      <c r="BZ2" s="951"/>
      <c r="CA2" s="951"/>
      <c r="CB2" s="951"/>
      <c r="CC2" s="951"/>
      <c r="CD2" s="951"/>
      <c r="CE2" s="951"/>
      <c r="CF2" s="951"/>
      <c r="CG2" s="951"/>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c r="EC2" s="951"/>
      <c r="ED2" s="951"/>
      <c r="EE2" s="951"/>
      <c r="EF2" s="951"/>
      <c r="EG2" s="951"/>
      <c r="EH2" s="951"/>
      <c r="EI2" s="951"/>
      <c r="EJ2" s="951"/>
      <c r="EK2" s="951"/>
      <c r="EL2" s="951"/>
      <c r="EM2" s="951"/>
      <c r="EN2" s="951"/>
      <c r="EO2" s="951"/>
      <c r="EP2" s="951"/>
      <c r="EQ2" s="951"/>
      <c r="ER2" s="951"/>
      <c r="ES2" s="951"/>
      <c r="ET2" s="951"/>
      <c r="EU2" s="951"/>
      <c r="EV2" s="951"/>
      <c r="EW2" s="951"/>
      <c r="EX2" s="951"/>
      <c r="EY2" s="951"/>
      <c r="EZ2" s="951"/>
      <c r="FA2" s="951"/>
      <c r="FB2" s="951"/>
      <c r="FC2" s="951"/>
      <c r="FD2" s="951"/>
      <c r="FE2" s="951"/>
      <c r="FF2" s="951"/>
      <c r="FG2" s="951"/>
      <c r="FH2" s="951"/>
      <c r="FI2" s="951"/>
      <c r="FJ2" s="951"/>
      <c r="FK2" s="951"/>
      <c r="FL2" s="951"/>
      <c r="FM2" s="951"/>
      <c r="FN2" s="951"/>
      <c r="FO2" s="951"/>
      <c r="FP2" s="951"/>
      <c r="FQ2" s="951"/>
      <c r="FR2" s="951"/>
      <c r="FS2" s="951"/>
      <c r="FT2" s="951"/>
      <c r="FU2" s="951"/>
      <c r="FV2" s="951"/>
      <c r="FW2" s="951"/>
      <c r="FX2" s="951"/>
      <c r="FY2" s="951"/>
      <c r="FZ2" s="951"/>
      <c r="GA2" s="951"/>
      <c r="GB2" s="951"/>
      <c r="GC2" s="951"/>
      <c r="GD2" s="951"/>
      <c r="GE2" s="951"/>
      <c r="GF2" s="951"/>
      <c r="GG2" s="951"/>
      <c r="GH2" s="951"/>
      <c r="GI2" s="951"/>
      <c r="GJ2" s="951"/>
      <c r="GK2" s="951"/>
      <c r="GL2" s="951"/>
      <c r="GM2" s="951"/>
      <c r="GN2" s="951"/>
      <c r="GO2" s="951"/>
      <c r="GP2" s="951"/>
      <c r="GQ2" s="951"/>
      <c r="GR2" s="951"/>
      <c r="GS2" s="951"/>
      <c r="GT2" s="951"/>
      <c r="GU2" s="951"/>
      <c r="GV2" s="951"/>
      <c r="GW2" s="951"/>
      <c r="GX2" s="951"/>
      <c r="GY2" s="951"/>
      <c r="GZ2" s="951"/>
      <c r="HA2" s="951"/>
      <c r="HB2" s="951"/>
      <c r="HC2" s="951"/>
      <c r="HD2" s="951"/>
      <c r="HE2" s="951"/>
      <c r="HF2" s="951"/>
      <c r="HG2" s="951"/>
      <c r="HH2" s="951"/>
      <c r="HI2" s="951"/>
      <c r="HJ2" s="951"/>
      <c r="HK2" s="951"/>
      <c r="HL2" s="951"/>
      <c r="HM2" s="951"/>
      <c r="HN2" s="951"/>
      <c r="HO2" s="951"/>
      <c r="HP2" s="951"/>
      <c r="HQ2" s="951"/>
      <c r="HR2" s="951"/>
      <c r="HS2" s="951"/>
      <c r="HT2" s="951"/>
      <c r="HU2" s="951"/>
      <c r="HV2" s="951"/>
      <c r="HW2" s="951"/>
      <c r="HX2" s="951"/>
      <c r="HY2" s="951"/>
      <c r="HZ2" s="951"/>
      <c r="IA2" s="951"/>
      <c r="IB2" s="951"/>
      <c r="IC2" s="951"/>
      <c r="ID2" s="951"/>
      <c r="IE2" s="951"/>
      <c r="IF2" s="951"/>
      <c r="IG2" s="951"/>
      <c r="IH2" s="951"/>
      <c r="II2" s="951"/>
      <c r="IJ2" s="951"/>
      <c r="IK2" s="951"/>
      <c r="IL2" s="951"/>
      <c r="IM2" s="951"/>
      <c r="IN2" s="951"/>
      <c r="IO2" s="951"/>
      <c r="IP2" s="951"/>
      <c r="IQ2" s="951"/>
      <c r="IR2" s="951"/>
    </row>
    <row r="3" spans="1:252" s="61" customFormat="1" ht="15.75" x14ac:dyDescent="0.2">
      <c r="A3" s="969" t="s">
        <v>745</v>
      </c>
      <c r="B3" s="969"/>
      <c r="C3" s="969"/>
      <c r="D3" s="969"/>
      <c r="E3" s="969"/>
      <c r="F3" s="969"/>
      <c r="G3" s="969"/>
      <c r="H3" s="969"/>
      <c r="I3" s="969"/>
      <c r="J3" s="969"/>
    </row>
    <row r="4" spans="1:252" s="61" customFormat="1" ht="15.75" x14ac:dyDescent="0.2">
      <c r="A4" s="969" t="s">
        <v>1310</v>
      </c>
      <c r="B4" s="969"/>
      <c r="C4" s="969"/>
      <c r="D4" s="969"/>
      <c r="E4" s="969"/>
      <c r="F4" s="969"/>
      <c r="G4" s="969"/>
      <c r="H4" s="969"/>
      <c r="I4" s="969"/>
      <c r="J4" s="969"/>
      <c r="K4" s="936"/>
      <c r="L4" s="936"/>
      <c r="M4" s="936"/>
      <c r="N4" s="936"/>
      <c r="O4" s="936"/>
      <c r="P4" s="936"/>
      <c r="Q4" s="936"/>
      <c r="R4" s="936"/>
      <c r="S4" s="936"/>
      <c r="T4" s="936"/>
      <c r="U4" s="936"/>
      <c r="V4" s="936"/>
      <c r="W4" s="936"/>
      <c r="X4" s="936"/>
      <c r="Y4" s="936"/>
      <c r="Z4" s="936"/>
      <c r="AA4" s="936"/>
      <c r="AB4" s="936"/>
      <c r="AC4" s="936"/>
      <c r="AD4" s="936"/>
      <c r="AE4" s="936"/>
      <c r="AF4" s="936"/>
      <c r="AG4" s="936"/>
      <c r="AH4" s="936"/>
      <c r="AI4" s="936"/>
      <c r="AJ4" s="936"/>
      <c r="AK4" s="936"/>
      <c r="AL4" s="936"/>
      <c r="AM4" s="936"/>
      <c r="AN4" s="936"/>
      <c r="AO4" s="936"/>
      <c r="AP4" s="936"/>
      <c r="AQ4" s="936"/>
      <c r="AR4" s="936"/>
      <c r="AS4" s="936"/>
      <c r="AT4" s="936"/>
      <c r="AU4" s="936"/>
      <c r="AV4" s="936"/>
      <c r="AW4" s="936"/>
      <c r="AX4" s="936"/>
      <c r="AY4" s="936"/>
      <c r="AZ4" s="936"/>
      <c r="BA4" s="936"/>
      <c r="BB4" s="936"/>
      <c r="BC4" s="936"/>
      <c r="BD4" s="936"/>
      <c r="BE4" s="936"/>
      <c r="BF4" s="936"/>
      <c r="BG4" s="936"/>
      <c r="BH4" s="936"/>
      <c r="BI4" s="936"/>
      <c r="BJ4" s="936"/>
      <c r="BK4" s="936"/>
      <c r="BL4" s="936"/>
      <c r="BM4" s="936"/>
      <c r="BN4" s="936"/>
      <c r="BO4" s="936"/>
      <c r="BP4" s="936"/>
      <c r="BQ4" s="936"/>
      <c r="BR4" s="936"/>
      <c r="BS4" s="936"/>
      <c r="BT4" s="936"/>
      <c r="BU4" s="936"/>
      <c r="BV4" s="936"/>
      <c r="BW4" s="936"/>
      <c r="BX4" s="936"/>
      <c r="BY4" s="936"/>
      <c r="BZ4" s="936"/>
      <c r="CA4" s="936"/>
      <c r="CB4" s="936"/>
      <c r="CC4" s="936"/>
      <c r="CD4" s="936"/>
      <c r="CE4" s="936"/>
      <c r="CF4" s="936"/>
      <c r="CG4" s="936"/>
      <c r="CH4" s="936"/>
      <c r="CI4" s="936"/>
      <c r="CJ4" s="936"/>
      <c r="CK4" s="936"/>
      <c r="CL4" s="936"/>
      <c r="CM4" s="936"/>
      <c r="CN4" s="936"/>
      <c r="CO4" s="936"/>
      <c r="CP4" s="936"/>
      <c r="CQ4" s="936"/>
      <c r="CR4" s="936"/>
      <c r="CS4" s="936"/>
      <c r="CT4" s="936"/>
      <c r="CU4" s="936"/>
      <c r="CV4" s="936"/>
      <c r="CW4" s="936"/>
      <c r="CX4" s="936"/>
      <c r="CY4" s="936"/>
      <c r="CZ4" s="936"/>
      <c r="DA4" s="936"/>
      <c r="DB4" s="936"/>
      <c r="DC4" s="936"/>
      <c r="DD4" s="936"/>
      <c r="DE4" s="936"/>
      <c r="DF4" s="936"/>
      <c r="DG4" s="936"/>
      <c r="DH4" s="936"/>
      <c r="DI4" s="936"/>
      <c r="DJ4" s="936"/>
      <c r="DK4" s="936"/>
      <c r="DL4" s="936"/>
      <c r="DM4" s="936"/>
      <c r="DN4" s="936"/>
      <c r="DO4" s="936"/>
      <c r="DP4" s="936"/>
      <c r="DQ4" s="936"/>
      <c r="DR4" s="936"/>
      <c r="DS4" s="936"/>
      <c r="DT4" s="936"/>
      <c r="DU4" s="936"/>
      <c r="DV4" s="936"/>
      <c r="DW4" s="936"/>
      <c r="DX4" s="936"/>
      <c r="DY4" s="936"/>
      <c r="DZ4" s="936"/>
      <c r="EA4" s="936"/>
      <c r="EB4" s="936"/>
      <c r="EC4" s="936"/>
      <c r="ED4" s="936"/>
      <c r="EE4" s="936"/>
      <c r="EF4" s="936"/>
      <c r="EG4" s="936"/>
      <c r="EH4" s="936"/>
      <c r="EI4" s="936"/>
      <c r="EJ4" s="936"/>
      <c r="EK4" s="936"/>
      <c r="EL4" s="936"/>
      <c r="EM4" s="936"/>
      <c r="EN4" s="936"/>
      <c r="EO4" s="936"/>
      <c r="EP4" s="936"/>
      <c r="EQ4" s="936"/>
      <c r="ER4" s="936"/>
      <c r="ES4" s="936"/>
      <c r="ET4" s="936"/>
      <c r="EU4" s="936"/>
      <c r="EV4" s="936"/>
      <c r="EW4" s="936"/>
      <c r="EX4" s="936"/>
      <c r="EY4" s="936"/>
      <c r="EZ4" s="936"/>
      <c r="FA4" s="936"/>
      <c r="FB4" s="936"/>
      <c r="FC4" s="936"/>
      <c r="FD4" s="936"/>
      <c r="FE4" s="936"/>
      <c r="FF4" s="936"/>
      <c r="FG4" s="936"/>
      <c r="FH4" s="936"/>
      <c r="FI4" s="936"/>
      <c r="FJ4" s="936"/>
      <c r="FK4" s="936"/>
      <c r="FL4" s="936"/>
      <c r="FM4" s="936"/>
      <c r="FN4" s="936"/>
      <c r="FO4" s="936"/>
      <c r="FP4" s="936"/>
      <c r="FQ4" s="936"/>
      <c r="FR4" s="936"/>
      <c r="FS4" s="936"/>
      <c r="FT4" s="936"/>
      <c r="FU4" s="936"/>
      <c r="FV4" s="936"/>
      <c r="FW4" s="936"/>
      <c r="FX4" s="936"/>
      <c r="FY4" s="936"/>
      <c r="FZ4" s="936"/>
      <c r="GA4" s="936"/>
      <c r="GB4" s="936"/>
      <c r="GC4" s="936"/>
      <c r="GD4" s="936"/>
      <c r="GE4" s="936"/>
      <c r="GF4" s="936"/>
      <c r="GG4" s="936"/>
      <c r="GH4" s="936"/>
      <c r="GI4" s="936"/>
      <c r="GJ4" s="936"/>
      <c r="GK4" s="936"/>
      <c r="GL4" s="936"/>
      <c r="GM4" s="936"/>
      <c r="GN4" s="936"/>
      <c r="GO4" s="936"/>
      <c r="GP4" s="936"/>
      <c r="GQ4" s="936"/>
      <c r="GR4" s="936"/>
      <c r="GS4" s="936"/>
      <c r="GT4" s="936"/>
      <c r="GU4" s="936"/>
      <c r="GV4" s="936"/>
      <c r="GW4" s="936"/>
      <c r="GX4" s="936"/>
      <c r="GY4" s="936"/>
      <c r="GZ4" s="936"/>
      <c r="HA4" s="936"/>
      <c r="HB4" s="936"/>
      <c r="HC4" s="936"/>
      <c r="HD4" s="936"/>
      <c r="HE4" s="936"/>
      <c r="HF4" s="936"/>
      <c r="HG4" s="936"/>
      <c r="HH4" s="936"/>
      <c r="HI4" s="936"/>
      <c r="HJ4" s="936"/>
      <c r="HK4" s="936"/>
      <c r="HL4" s="936"/>
      <c r="HM4" s="936"/>
      <c r="HN4" s="936"/>
      <c r="HO4" s="936"/>
      <c r="HP4" s="936"/>
      <c r="HQ4" s="936"/>
      <c r="HR4" s="936"/>
      <c r="HS4" s="936"/>
      <c r="HT4" s="936"/>
      <c r="HU4" s="936"/>
      <c r="HV4" s="936"/>
      <c r="HW4" s="936"/>
      <c r="HX4" s="936"/>
      <c r="HY4" s="936"/>
      <c r="HZ4" s="936"/>
      <c r="IA4" s="936"/>
      <c r="IB4" s="936"/>
      <c r="IC4" s="936"/>
      <c r="ID4" s="936"/>
      <c r="IE4" s="936"/>
      <c r="IF4" s="936"/>
      <c r="IG4" s="936"/>
      <c r="IH4" s="936"/>
      <c r="II4" s="936"/>
      <c r="IJ4" s="936"/>
      <c r="IK4" s="936"/>
      <c r="IL4" s="936"/>
      <c r="IM4" s="936"/>
      <c r="IN4" s="936"/>
      <c r="IO4" s="936"/>
      <c r="IP4" s="936"/>
      <c r="IQ4" s="936"/>
      <c r="IR4" s="936"/>
    </row>
    <row r="5" spans="1:252" s="61" customFormat="1" ht="15" customHeight="1" x14ac:dyDescent="0.2">
      <c r="A5" s="232" t="s">
        <v>522</v>
      </c>
      <c r="B5" s="228"/>
      <c r="C5" s="228"/>
      <c r="D5" s="228"/>
      <c r="E5" s="50"/>
      <c r="F5" s="229"/>
      <c r="G5" s="229"/>
      <c r="H5" s="229"/>
      <c r="I5" s="230"/>
      <c r="J5" s="233" t="s">
        <v>523</v>
      </c>
    </row>
    <row r="6" spans="1:252" ht="21" customHeight="1" x14ac:dyDescent="0.25">
      <c r="A6" s="970" t="s">
        <v>743</v>
      </c>
      <c r="B6" s="970"/>
      <c r="C6" s="1018" t="s">
        <v>443</v>
      </c>
      <c r="D6" s="1018"/>
      <c r="E6" s="1016" t="s">
        <v>1093</v>
      </c>
      <c r="F6" s="1017"/>
      <c r="G6" s="1018" t="s">
        <v>7</v>
      </c>
      <c r="H6" s="1018"/>
      <c r="I6" s="999" t="s">
        <v>1072</v>
      </c>
      <c r="J6" s="999"/>
    </row>
    <row r="7" spans="1:252" ht="21" customHeight="1" x14ac:dyDescent="0.2">
      <c r="A7" s="1011"/>
      <c r="B7" s="1011"/>
      <c r="C7" s="1027" t="s">
        <v>1071</v>
      </c>
      <c r="D7" s="1027"/>
      <c r="E7" s="995" t="s">
        <v>1069</v>
      </c>
      <c r="F7" s="995"/>
      <c r="G7" s="995" t="s">
        <v>8</v>
      </c>
      <c r="H7" s="995"/>
      <c r="I7" s="1000"/>
      <c r="J7" s="1000"/>
    </row>
    <row r="8" spans="1:252" ht="21" customHeight="1" x14ac:dyDescent="0.2">
      <c r="A8" s="1011"/>
      <c r="B8" s="1011"/>
      <c r="C8" s="324" t="s">
        <v>977</v>
      </c>
      <c r="D8" s="324" t="s">
        <v>978</v>
      </c>
      <c r="E8" s="324" t="s">
        <v>977</v>
      </c>
      <c r="F8" s="324" t="s">
        <v>978</v>
      </c>
      <c r="G8" s="324" t="s">
        <v>977</v>
      </c>
      <c r="H8" s="324" t="s">
        <v>978</v>
      </c>
      <c r="I8" s="1000"/>
      <c r="J8" s="1000"/>
    </row>
    <row r="9" spans="1:252" ht="21" customHeight="1" x14ac:dyDescent="0.2">
      <c r="A9" s="1012"/>
      <c r="B9" s="1012"/>
      <c r="C9" s="316" t="s">
        <v>88</v>
      </c>
      <c r="D9" s="316" t="s">
        <v>819</v>
      </c>
      <c r="E9" s="316" t="s">
        <v>88</v>
      </c>
      <c r="F9" s="316" t="s">
        <v>819</v>
      </c>
      <c r="G9" s="316" t="s">
        <v>88</v>
      </c>
      <c r="H9" s="316" t="s">
        <v>819</v>
      </c>
      <c r="I9" s="1001"/>
      <c r="J9" s="1001"/>
    </row>
    <row r="10" spans="1:252" ht="29.25" customHeight="1" thickBot="1" x14ac:dyDescent="0.25">
      <c r="A10" s="1028" t="s">
        <v>753</v>
      </c>
      <c r="B10" s="645" t="s">
        <v>9</v>
      </c>
      <c r="C10" s="308">
        <v>3292</v>
      </c>
      <c r="D10" s="308">
        <v>551</v>
      </c>
      <c r="E10" s="308">
        <v>5517</v>
      </c>
      <c r="F10" s="308">
        <v>16043</v>
      </c>
      <c r="G10" s="309">
        <f>C10+E10</f>
        <v>8809</v>
      </c>
      <c r="H10" s="309">
        <f>D10+F10</f>
        <v>16594</v>
      </c>
      <c r="I10" s="644" t="s">
        <v>516</v>
      </c>
      <c r="J10" s="967" t="s">
        <v>747</v>
      </c>
      <c r="N10" s="825"/>
      <c r="O10" s="825"/>
    </row>
    <row r="11" spans="1:252" ht="29.25" customHeight="1" thickBot="1" x14ac:dyDescent="0.25">
      <c r="A11" s="1029"/>
      <c r="B11" s="629" t="s">
        <v>515</v>
      </c>
      <c r="C11" s="277">
        <v>3728</v>
      </c>
      <c r="D11" s="277">
        <v>600</v>
      </c>
      <c r="E11" s="277">
        <v>4752</v>
      </c>
      <c r="F11" s="277">
        <v>14737</v>
      </c>
      <c r="G11" s="310">
        <f t="shared" ref="G11:H17" si="0">C11+E11</f>
        <v>8480</v>
      </c>
      <c r="H11" s="310">
        <f t="shared" si="0"/>
        <v>15337</v>
      </c>
      <c r="I11" s="627" t="s">
        <v>517</v>
      </c>
      <c r="J11" s="934"/>
      <c r="N11" s="825"/>
      <c r="O11" s="825"/>
    </row>
    <row r="12" spans="1:252" ht="29.25" customHeight="1" thickBot="1" x14ac:dyDescent="0.25">
      <c r="A12" s="944" t="s">
        <v>974</v>
      </c>
      <c r="B12" s="632" t="s">
        <v>9</v>
      </c>
      <c r="C12" s="275">
        <v>12644</v>
      </c>
      <c r="D12" s="275">
        <v>15392</v>
      </c>
      <c r="E12" s="275">
        <v>11264</v>
      </c>
      <c r="F12" s="275">
        <v>43087</v>
      </c>
      <c r="G12" s="276">
        <f t="shared" si="0"/>
        <v>23908</v>
      </c>
      <c r="H12" s="276">
        <f t="shared" si="0"/>
        <v>58479</v>
      </c>
      <c r="I12" s="630" t="s">
        <v>516</v>
      </c>
      <c r="J12" s="942" t="s">
        <v>3</v>
      </c>
      <c r="K12" s="140">
        <f>SUM(C12+C14+C16)</f>
        <v>26945</v>
      </c>
      <c r="L12" s="140">
        <f t="shared" ref="L12:N12" si="1">SUM(D12+D14+D16)</f>
        <v>29839</v>
      </c>
      <c r="M12" s="140">
        <f t="shared" si="1"/>
        <v>19342</v>
      </c>
      <c r="N12" s="140">
        <f t="shared" si="1"/>
        <v>68217</v>
      </c>
    </row>
    <row r="13" spans="1:252" ht="29.25" customHeight="1" thickBot="1" x14ac:dyDescent="0.25">
      <c r="A13" s="1026"/>
      <c r="B13" s="632" t="s">
        <v>515</v>
      </c>
      <c r="C13" s="275">
        <v>14478</v>
      </c>
      <c r="D13" s="275">
        <v>15993</v>
      </c>
      <c r="E13" s="275">
        <v>8483</v>
      </c>
      <c r="F13" s="275">
        <v>40244</v>
      </c>
      <c r="G13" s="276">
        <f t="shared" si="0"/>
        <v>22961</v>
      </c>
      <c r="H13" s="276">
        <f t="shared" si="0"/>
        <v>56237</v>
      </c>
      <c r="I13" s="630" t="s">
        <v>517</v>
      </c>
      <c r="J13" s="942"/>
      <c r="K13" s="140">
        <f>SUM(C13+C15+C17)</f>
        <v>31037</v>
      </c>
      <c r="L13" s="140">
        <f t="shared" ref="L13:N13" si="2">SUM(D13+D15+D17)</f>
        <v>30264</v>
      </c>
      <c r="M13" s="140">
        <f t="shared" si="2"/>
        <v>13190</v>
      </c>
      <c r="N13" s="140">
        <f t="shared" si="2"/>
        <v>63497</v>
      </c>
    </row>
    <row r="14" spans="1:252" ht="29.25" customHeight="1" thickBot="1" x14ac:dyDescent="0.25">
      <c r="A14" s="1002" t="s">
        <v>1269</v>
      </c>
      <c r="B14" s="629" t="s">
        <v>9</v>
      </c>
      <c r="C14" s="277">
        <v>7208</v>
      </c>
      <c r="D14" s="277">
        <v>7319</v>
      </c>
      <c r="E14" s="277">
        <v>4477</v>
      </c>
      <c r="F14" s="277">
        <v>14752</v>
      </c>
      <c r="G14" s="310">
        <f t="shared" si="0"/>
        <v>11685</v>
      </c>
      <c r="H14" s="310">
        <f t="shared" si="0"/>
        <v>22071</v>
      </c>
      <c r="I14" s="627" t="s">
        <v>516</v>
      </c>
      <c r="J14" s="1003" t="s">
        <v>1272</v>
      </c>
    </row>
    <row r="15" spans="1:252" ht="29.25" customHeight="1" thickBot="1" x14ac:dyDescent="0.25">
      <c r="A15" s="1002"/>
      <c r="B15" s="629" t="s">
        <v>515</v>
      </c>
      <c r="C15" s="277">
        <v>8272</v>
      </c>
      <c r="D15" s="277">
        <v>7299</v>
      </c>
      <c r="E15" s="277">
        <v>2892</v>
      </c>
      <c r="F15" s="277">
        <v>13596</v>
      </c>
      <c r="G15" s="310">
        <f t="shared" si="0"/>
        <v>11164</v>
      </c>
      <c r="H15" s="310">
        <f t="shared" si="0"/>
        <v>20895</v>
      </c>
      <c r="I15" s="627" t="s">
        <v>517</v>
      </c>
      <c r="J15" s="1003"/>
    </row>
    <row r="16" spans="1:252" ht="29.25" customHeight="1" thickBot="1" x14ac:dyDescent="0.25">
      <c r="A16" s="1004" t="s">
        <v>1270</v>
      </c>
      <c r="B16" s="632" t="s">
        <v>9</v>
      </c>
      <c r="C16" s="275">
        <v>7093</v>
      </c>
      <c r="D16" s="275">
        <v>7128</v>
      </c>
      <c r="E16" s="275">
        <v>3601</v>
      </c>
      <c r="F16" s="275">
        <v>10378</v>
      </c>
      <c r="G16" s="276">
        <f t="shared" si="0"/>
        <v>10694</v>
      </c>
      <c r="H16" s="276">
        <f t="shared" si="0"/>
        <v>17506</v>
      </c>
      <c r="I16" s="630" t="s">
        <v>516</v>
      </c>
      <c r="J16" s="1006" t="s">
        <v>1275</v>
      </c>
    </row>
    <row r="17" spans="1:20" ht="29.25" customHeight="1" x14ac:dyDescent="0.2">
      <c r="A17" s="1005"/>
      <c r="B17" s="635" t="s">
        <v>515</v>
      </c>
      <c r="C17" s="302">
        <v>8287</v>
      </c>
      <c r="D17" s="302">
        <v>6972</v>
      </c>
      <c r="E17" s="302">
        <v>1815</v>
      </c>
      <c r="F17" s="302">
        <v>9657</v>
      </c>
      <c r="G17" s="325">
        <f t="shared" si="0"/>
        <v>10102</v>
      </c>
      <c r="H17" s="325">
        <f t="shared" si="0"/>
        <v>16629</v>
      </c>
      <c r="I17" s="636" t="s">
        <v>517</v>
      </c>
      <c r="J17" s="1007"/>
    </row>
    <row r="18" spans="1:20" ht="20.100000000000001" customHeight="1" thickBot="1" x14ac:dyDescent="0.25">
      <c r="A18" s="979" t="s">
        <v>7</v>
      </c>
      <c r="B18" s="645" t="s">
        <v>9</v>
      </c>
      <c r="C18" s="326">
        <f t="shared" ref="C18:H19" si="3">SUM(C10+C12+C14+C16)</f>
        <v>30237</v>
      </c>
      <c r="D18" s="326">
        <f t="shared" si="3"/>
        <v>30390</v>
      </c>
      <c r="E18" s="326">
        <f t="shared" si="3"/>
        <v>24859</v>
      </c>
      <c r="F18" s="326">
        <f t="shared" si="3"/>
        <v>84260</v>
      </c>
      <c r="G18" s="326">
        <f t="shared" si="3"/>
        <v>55096</v>
      </c>
      <c r="H18" s="326">
        <f t="shared" si="3"/>
        <v>114650</v>
      </c>
      <c r="I18" s="644" t="s">
        <v>516</v>
      </c>
      <c r="J18" s="1023" t="s">
        <v>8</v>
      </c>
    </row>
    <row r="19" spans="1:20" ht="20.100000000000001" customHeight="1" thickBot="1" x14ac:dyDescent="0.25">
      <c r="A19" s="937"/>
      <c r="B19" s="629" t="s">
        <v>515</v>
      </c>
      <c r="C19" s="312">
        <f t="shared" si="3"/>
        <v>34765</v>
      </c>
      <c r="D19" s="312">
        <f t="shared" si="3"/>
        <v>30864</v>
      </c>
      <c r="E19" s="312">
        <f t="shared" si="3"/>
        <v>17942</v>
      </c>
      <c r="F19" s="312">
        <f t="shared" si="3"/>
        <v>78234</v>
      </c>
      <c r="G19" s="312">
        <f t="shared" si="3"/>
        <v>52707</v>
      </c>
      <c r="H19" s="312">
        <f t="shared" si="3"/>
        <v>109098</v>
      </c>
      <c r="I19" s="627" t="s">
        <v>517</v>
      </c>
      <c r="J19" s="1024"/>
    </row>
    <row r="20" spans="1:20" ht="20.100000000000001" customHeight="1" x14ac:dyDescent="0.2">
      <c r="A20" s="1022"/>
      <c r="B20" s="653" t="s">
        <v>7</v>
      </c>
      <c r="C20" s="313">
        <f t="shared" ref="C20:H20" si="4">C18+C19</f>
        <v>65002</v>
      </c>
      <c r="D20" s="313">
        <f t="shared" si="4"/>
        <v>61254</v>
      </c>
      <c r="E20" s="313">
        <f t="shared" si="4"/>
        <v>42801</v>
      </c>
      <c r="F20" s="313">
        <f t="shared" si="4"/>
        <v>162494</v>
      </c>
      <c r="G20" s="313">
        <f t="shared" si="4"/>
        <v>107803</v>
      </c>
      <c r="H20" s="313">
        <f t="shared" si="4"/>
        <v>223748</v>
      </c>
      <c r="I20" s="664" t="s">
        <v>8</v>
      </c>
      <c r="J20" s="1025"/>
    </row>
    <row r="21" spans="1:20" ht="12.75" x14ac:dyDescent="0.2">
      <c r="A21" s="1019" t="s">
        <v>751</v>
      </c>
      <c r="B21" s="1019"/>
      <c r="C21" s="323"/>
      <c r="D21" s="323"/>
      <c r="E21" s="323"/>
      <c r="F21" s="323"/>
      <c r="G21" s="323"/>
      <c r="H21" s="966" t="s">
        <v>1070</v>
      </c>
      <c r="I21" s="966"/>
      <c r="J21" s="966"/>
      <c r="T21" s="138"/>
    </row>
    <row r="22" spans="1:20" x14ac:dyDescent="0.2">
      <c r="A22" s="1019" t="s">
        <v>752</v>
      </c>
      <c r="B22" s="1019"/>
      <c r="C22" s="171"/>
      <c r="D22" s="171"/>
      <c r="E22" s="171"/>
      <c r="F22" s="51"/>
      <c r="G22" s="51"/>
      <c r="H22" s="265"/>
      <c r="I22" s="929" t="s">
        <v>750</v>
      </c>
      <c r="J22" s="929"/>
      <c r="T22" s="138"/>
    </row>
    <row r="23" spans="1:20" x14ac:dyDescent="0.2">
      <c r="A23" s="1019" t="s">
        <v>1274</v>
      </c>
      <c r="B23" s="1019"/>
      <c r="H23" s="265"/>
      <c r="I23" s="643"/>
      <c r="J23" s="643" t="s">
        <v>1178</v>
      </c>
      <c r="Q23" s="930"/>
      <c r="R23" s="930"/>
      <c r="S23" s="48"/>
      <c r="T23" s="48"/>
    </row>
    <row r="24" spans="1:20" ht="12.75" x14ac:dyDescent="0.2">
      <c r="A24" s="1019" t="s">
        <v>1174</v>
      </c>
      <c r="B24" s="1019"/>
      <c r="H24" s="929" t="s">
        <v>1175</v>
      </c>
      <c r="I24" s="929"/>
      <c r="J24" s="929"/>
      <c r="Q24" s="1020"/>
      <c r="R24" s="1020"/>
      <c r="S24" s="50"/>
      <c r="T24" s="50"/>
    </row>
    <row r="25" spans="1:20" ht="13.5" customHeight="1" x14ac:dyDescent="0.2">
      <c r="A25" s="47" t="s">
        <v>183</v>
      </c>
      <c r="C25" s="173"/>
      <c r="D25" s="173"/>
      <c r="E25" s="173"/>
      <c r="G25" s="173"/>
      <c r="H25" s="47"/>
      <c r="I25" s="647"/>
      <c r="L25" s="48"/>
      <c r="M25" s="48"/>
      <c r="N25" s="48"/>
      <c r="O25" s="48"/>
      <c r="P25" s="48"/>
      <c r="Q25" s="1020"/>
      <c r="R25" s="1020"/>
      <c r="S25" s="50"/>
      <c r="T25" s="50"/>
    </row>
    <row r="26" spans="1:20" ht="45" customHeight="1" x14ac:dyDescent="0.2">
      <c r="B26" s="142"/>
      <c r="C26" s="227" t="s">
        <v>444</v>
      </c>
      <c r="D26" s="174"/>
      <c r="E26" s="65" t="s">
        <v>181</v>
      </c>
      <c r="J26" s="50"/>
      <c r="K26" s="50"/>
      <c r="L26" s="50"/>
      <c r="M26" s="50"/>
      <c r="N26" s="50"/>
      <c r="O26" s="50"/>
      <c r="P26" s="50"/>
      <c r="Q26" s="50"/>
    </row>
    <row r="27" spans="1:20" ht="45" customHeight="1" x14ac:dyDescent="0.2">
      <c r="B27" s="142"/>
      <c r="C27" s="227" t="s">
        <v>128</v>
      </c>
      <c r="D27" s="227" t="s">
        <v>129</v>
      </c>
      <c r="E27" s="214" t="s">
        <v>128</v>
      </c>
      <c r="F27" s="214" t="s">
        <v>129</v>
      </c>
      <c r="H27" s="47"/>
      <c r="J27" s="65"/>
      <c r="K27" s="65"/>
      <c r="L27" s="65"/>
      <c r="M27" s="65"/>
      <c r="N27" s="65"/>
      <c r="O27" s="65"/>
      <c r="P27" s="65"/>
      <c r="Q27" s="65"/>
      <c r="R27" s="65"/>
    </row>
    <row r="28" spans="1:20" x14ac:dyDescent="0.2">
      <c r="B28" s="64" t="s">
        <v>362</v>
      </c>
      <c r="C28" s="143">
        <f>C18</f>
        <v>30237</v>
      </c>
      <c r="D28" s="65">
        <f t="shared" ref="D28:F29" si="5">D18</f>
        <v>30390</v>
      </c>
      <c r="E28" s="65">
        <f t="shared" si="5"/>
        <v>24859</v>
      </c>
      <c r="F28" s="65">
        <f t="shared" si="5"/>
        <v>84260</v>
      </c>
      <c r="H28" s="47"/>
      <c r="J28" s="65"/>
      <c r="K28" s="65"/>
      <c r="L28" s="65"/>
      <c r="M28" s="65"/>
      <c r="N28" s="65"/>
      <c r="O28" s="65"/>
      <c r="P28" s="65"/>
      <c r="Q28" s="65"/>
      <c r="R28" s="65"/>
    </row>
    <row r="29" spans="1:20" x14ac:dyDescent="0.2">
      <c r="B29" s="43" t="s">
        <v>476</v>
      </c>
      <c r="C29" s="143">
        <f>C19</f>
        <v>34765</v>
      </c>
      <c r="D29" s="65">
        <f t="shared" si="5"/>
        <v>30864</v>
      </c>
      <c r="E29" s="65">
        <f t="shared" si="5"/>
        <v>17942</v>
      </c>
      <c r="F29" s="65">
        <f t="shared" si="5"/>
        <v>78234</v>
      </c>
      <c r="H29" s="47"/>
      <c r="J29" s="65"/>
      <c r="K29" s="65"/>
      <c r="L29" s="65"/>
      <c r="M29" s="65"/>
      <c r="N29" s="65"/>
      <c r="O29" s="65"/>
      <c r="P29" s="65"/>
      <c r="Q29" s="65"/>
      <c r="R29" s="65"/>
    </row>
    <row r="30" spans="1:20" x14ac:dyDescent="0.2">
      <c r="H30" s="47"/>
      <c r="J30" s="65"/>
      <c r="K30" s="65"/>
      <c r="L30" s="65"/>
      <c r="M30" s="65"/>
      <c r="N30" s="65"/>
      <c r="O30" s="65"/>
      <c r="P30" s="65"/>
      <c r="Q30" s="65"/>
      <c r="R30" s="65"/>
    </row>
    <row r="31" spans="1:20" x14ac:dyDescent="0.2">
      <c r="A31" s="47" t="s">
        <v>182</v>
      </c>
      <c r="H31" s="47"/>
      <c r="J31" s="65"/>
      <c r="K31" s="65"/>
      <c r="L31" s="65"/>
      <c r="M31" s="65"/>
      <c r="N31" s="65"/>
      <c r="O31" s="65"/>
      <c r="P31" s="65"/>
      <c r="Q31" s="65"/>
      <c r="R31" s="65"/>
    </row>
    <row r="32" spans="1:20" ht="51" x14ac:dyDescent="0.2">
      <c r="C32" s="214" t="s">
        <v>1276</v>
      </c>
      <c r="E32" s="214" t="s">
        <v>1073</v>
      </c>
      <c r="G32" s="214" t="s">
        <v>478</v>
      </c>
      <c r="I32" s="214" t="s">
        <v>376</v>
      </c>
      <c r="J32" s="47"/>
      <c r="K32" s="731"/>
      <c r="L32" s="1020"/>
      <c r="M32" s="1020"/>
      <c r="N32" s="1020"/>
      <c r="O32" s="1020"/>
      <c r="P32" s="1020"/>
      <c r="Q32" s="1020"/>
      <c r="R32" s="65"/>
    </row>
    <row r="33" spans="2:18" ht="27" x14ac:dyDescent="0.2">
      <c r="C33" s="214" t="s">
        <v>128</v>
      </c>
      <c r="D33" s="214" t="s">
        <v>129</v>
      </c>
      <c r="E33" s="214" t="s">
        <v>128</v>
      </c>
      <c r="F33" s="214" t="s">
        <v>129</v>
      </c>
      <c r="G33" s="214" t="s">
        <v>128</v>
      </c>
      <c r="H33" s="214" t="s">
        <v>129</v>
      </c>
      <c r="I33" s="214" t="s">
        <v>128</v>
      </c>
      <c r="J33" s="293" t="s">
        <v>129</v>
      </c>
      <c r="K33" s="48"/>
      <c r="L33" s="48"/>
      <c r="M33" s="48"/>
      <c r="N33" s="48"/>
      <c r="O33" s="48"/>
      <c r="P33" s="48"/>
      <c r="Q33" s="48"/>
      <c r="R33" s="65"/>
    </row>
    <row r="34" spans="2:18" x14ac:dyDescent="0.2">
      <c r="B34" s="43" t="s">
        <v>362</v>
      </c>
      <c r="C34" s="143">
        <f>G10</f>
        <v>8809</v>
      </c>
      <c r="D34" s="143">
        <f>H10</f>
        <v>16594</v>
      </c>
      <c r="E34" s="143">
        <f>G12</f>
        <v>23908</v>
      </c>
      <c r="F34" s="65">
        <f>H12</f>
        <v>58479</v>
      </c>
      <c r="G34" s="65">
        <f>G14</f>
        <v>11685</v>
      </c>
      <c r="H34" s="65">
        <f>H14</f>
        <v>22071</v>
      </c>
      <c r="I34" s="65">
        <f>G16</f>
        <v>10694</v>
      </c>
      <c r="J34" s="738">
        <f>H16</f>
        <v>17506</v>
      </c>
      <c r="K34" s="65"/>
      <c r="L34" s="65"/>
      <c r="M34" s="65"/>
      <c r="N34" s="65"/>
      <c r="O34" s="65"/>
      <c r="P34" s="65"/>
      <c r="Q34" s="65"/>
      <c r="R34" s="65"/>
    </row>
    <row r="35" spans="2:18" x14ac:dyDescent="0.2">
      <c r="B35" s="43" t="s">
        <v>476</v>
      </c>
      <c r="C35" s="143">
        <f>G11</f>
        <v>8480</v>
      </c>
      <c r="D35" s="143">
        <f>H11</f>
        <v>15337</v>
      </c>
      <c r="E35" s="143">
        <f>G13</f>
        <v>22961</v>
      </c>
      <c r="F35" s="65">
        <f>H13</f>
        <v>56237</v>
      </c>
      <c r="G35" s="65">
        <f>G15</f>
        <v>11164</v>
      </c>
      <c r="H35" s="65">
        <f>H15</f>
        <v>20895</v>
      </c>
      <c r="I35" s="65">
        <f>G17</f>
        <v>10102</v>
      </c>
      <c r="J35" s="47">
        <f>H17</f>
        <v>16629</v>
      </c>
      <c r="K35" s="65"/>
      <c r="L35" s="65"/>
      <c r="M35" s="65"/>
      <c r="N35" s="65"/>
      <c r="O35" s="65"/>
      <c r="P35" s="65"/>
      <c r="Q35" s="65"/>
      <c r="R35" s="65"/>
    </row>
  </sheetData>
  <mergeCells count="71">
    <mergeCell ref="A24:B24"/>
    <mergeCell ref="H24:J24"/>
    <mergeCell ref="H21:J21"/>
    <mergeCell ref="A21:B21"/>
    <mergeCell ref="A23:B23"/>
    <mergeCell ref="A22:B22"/>
    <mergeCell ref="I22:J22"/>
    <mergeCell ref="Q23:R23"/>
    <mergeCell ref="Q24:R24"/>
    <mergeCell ref="Q25:R25"/>
    <mergeCell ref="L32:M32"/>
    <mergeCell ref="N32:O32"/>
    <mergeCell ref="P32:Q32"/>
    <mergeCell ref="BA4:BN4"/>
    <mergeCell ref="BO4:CB4"/>
    <mergeCell ref="CC4:CP4"/>
    <mergeCell ref="EU4:FH4"/>
    <mergeCell ref="CQ4:DD4"/>
    <mergeCell ref="AM4:AZ4"/>
    <mergeCell ref="J12:J13"/>
    <mergeCell ref="G7:H7"/>
    <mergeCell ref="J14:J15"/>
    <mergeCell ref="J16:J17"/>
    <mergeCell ref="A4:J4"/>
    <mergeCell ref="K4:X4"/>
    <mergeCell ref="Y4:AL4"/>
    <mergeCell ref="A16:A17"/>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FW2:GJ2"/>
    <mergeCell ref="HM2:HZ2"/>
    <mergeCell ref="GK2:GX2"/>
    <mergeCell ref="GY2:HL2"/>
    <mergeCell ref="DS2:EF2"/>
    <mergeCell ref="CQ2:DD2"/>
    <mergeCell ref="Y2:AL2"/>
    <mergeCell ref="K2:X2"/>
    <mergeCell ref="AM2:AZ2"/>
    <mergeCell ref="BA2:BN2"/>
    <mergeCell ref="BO2:CB2"/>
    <mergeCell ref="CC2:CP2"/>
    <mergeCell ref="A1:J1"/>
    <mergeCell ref="A2:J2"/>
    <mergeCell ref="C6:D6"/>
    <mergeCell ref="A10:A11"/>
    <mergeCell ref="A6:B9"/>
    <mergeCell ref="E7:F7"/>
    <mergeCell ref="A3:J3"/>
    <mergeCell ref="A18:A20"/>
    <mergeCell ref="A14:A15"/>
    <mergeCell ref="J18:J20"/>
    <mergeCell ref="A12:A13"/>
    <mergeCell ref="C7:D7"/>
    <mergeCell ref="J10:J11"/>
    <mergeCell ref="I6:J9"/>
    <mergeCell ref="E6:F6"/>
    <mergeCell ref="G6:H6"/>
  </mergeCells>
  <printOptions horizontalCentered="1" verticalCentered="1"/>
  <pageMargins left="0" right="0" top="0" bottom="0" header="0" footer="0"/>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7"/>
  <sheetViews>
    <sheetView rightToLeft="1" view="pageBreakPreview" zoomScaleNormal="100" zoomScaleSheetLayoutView="100" workbookViewId="0">
      <selection activeCell="G16" sqref="G16"/>
    </sheetView>
  </sheetViews>
  <sheetFormatPr defaultRowHeight="12.75" x14ac:dyDescent="0.2"/>
  <cols>
    <col min="1" max="1" width="15.42578125" customWidth="1"/>
    <col min="2" max="2" width="11.7109375" customWidth="1"/>
    <col min="3" max="8" width="8.5703125" customWidth="1"/>
    <col min="9" max="9" width="8.7109375" customWidth="1"/>
    <col min="10" max="10" width="8.5703125" customWidth="1"/>
    <col min="11" max="11" width="9.5703125" customWidth="1"/>
    <col min="12" max="12" width="10.140625" customWidth="1"/>
    <col min="13" max="13" width="10.42578125" customWidth="1"/>
    <col min="14" max="14" width="11.42578125" customWidth="1"/>
    <col min="15" max="15" width="15.42578125" customWidth="1"/>
  </cols>
  <sheetData>
    <row r="1" spans="1:15" ht="20.25" x14ac:dyDescent="0.3">
      <c r="A1" s="1038" t="s">
        <v>754</v>
      </c>
      <c r="B1" s="1038"/>
      <c r="C1" s="1038"/>
      <c r="D1" s="1038"/>
      <c r="E1" s="1038"/>
      <c r="F1" s="1038"/>
      <c r="G1" s="1038"/>
      <c r="H1" s="1038"/>
      <c r="I1" s="1038"/>
      <c r="J1" s="1038"/>
      <c r="K1" s="1038"/>
      <c r="L1" s="1038"/>
      <c r="M1" s="1038"/>
      <c r="N1" s="1038"/>
      <c r="O1" s="1038"/>
    </row>
    <row r="2" spans="1:15" ht="20.25" x14ac:dyDescent="0.2">
      <c r="A2" s="1039" t="s">
        <v>1313</v>
      </c>
      <c r="B2" s="1039"/>
      <c r="C2" s="1039"/>
      <c r="D2" s="1039"/>
      <c r="E2" s="1039"/>
      <c r="F2" s="1039"/>
      <c r="G2" s="1039"/>
      <c r="H2" s="1039"/>
      <c r="I2" s="1039"/>
      <c r="J2" s="1039"/>
      <c r="K2" s="1039"/>
      <c r="L2" s="1039"/>
      <c r="M2" s="1039"/>
      <c r="N2" s="1039"/>
      <c r="O2" s="1039"/>
    </row>
    <row r="3" spans="1:15" ht="20.25" customHeight="1" x14ac:dyDescent="0.2">
      <c r="A3" s="1032" t="s">
        <v>755</v>
      </c>
      <c r="B3" s="1032"/>
      <c r="C3" s="1032"/>
      <c r="D3" s="1032"/>
      <c r="E3" s="1032"/>
      <c r="F3" s="1032"/>
      <c r="G3" s="1032"/>
      <c r="H3" s="1032"/>
      <c r="I3" s="1032"/>
      <c r="J3" s="1032"/>
      <c r="K3" s="1032"/>
      <c r="L3" s="1032"/>
      <c r="M3" s="1032"/>
      <c r="N3" s="1032"/>
      <c r="O3" s="1032"/>
    </row>
    <row r="4" spans="1:15" ht="15.75" x14ac:dyDescent="0.2">
      <c r="A4" s="1033" t="s">
        <v>1310</v>
      </c>
      <c r="B4" s="1033"/>
      <c r="C4" s="1033"/>
      <c r="D4" s="1033"/>
      <c r="E4" s="1033"/>
      <c r="F4" s="1033"/>
      <c r="G4" s="1033"/>
      <c r="H4" s="1033"/>
      <c r="I4" s="1033"/>
      <c r="J4" s="1033"/>
      <c r="K4" s="1033"/>
      <c r="L4" s="1033"/>
      <c r="M4" s="1033"/>
      <c r="N4" s="1033"/>
      <c r="O4" s="1033"/>
    </row>
    <row r="5" spans="1:15" ht="15.75" x14ac:dyDescent="0.2">
      <c r="A5" s="240" t="s">
        <v>524</v>
      </c>
      <c r="B5" s="241"/>
      <c r="C5" s="241"/>
      <c r="D5" s="241"/>
      <c r="E5" s="241"/>
      <c r="F5" s="241"/>
      <c r="G5" s="241"/>
      <c r="H5" s="241"/>
      <c r="I5" s="242"/>
      <c r="J5" s="243"/>
      <c r="K5" s="243"/>
      <c r="L5" s="243"/>
      <c r="M5" s="243"/>
      <c r="N5" s="244"/>
      <c r="O5" s="245" t="s">
        <v>525</v>
      </c>
    </row>
    <row r="6" spans="1:15" ht="17.25" customHeight="1" x14ac:dyDescent="0.25">
      <c r="A6" s="1041" t="s">
        <v>763</v>
      </c>
      <c r="B6" s="1041" t="s">
        <v>764</v>
      </c>
      <c r="C6" s="1018" t="s">
        <v>443</v>
      </c>
      <c r="D6" s="1018"/>
      <c r="E6" s="1018"/>
      <c r="F6" s="1018"/>
      <c r="G6" s="1016" t="s">
        <v>1093</v>
      </c>
      <c r="H6" s="1034"/>
      <c r="I6" s="1034"/>
      <c r="J6" s="1017"/>
      <c r="K6" s="1050" t="s">
        <v>7</v>
      </c>
      <c r="L6" s="1050"/>
      <c r="M6" s="1052" t="s">
        <v>371</v>
      </c>
      <c r="N6" s="1044" t="s">
        <v>432</v>
      </c>
      <c r="O6" s="1046" t="s">
        <v>765</v>
      </c>
    </row>
    <row r="7" spans="1:15" ht="17.25" customHeight="1" x14ac:dyDescent="0.2">
      <c r="A7" s="1042"/>
      <c r="B7" s="1042"/>
      <c r="C7" s="1040" t="s">
        <v>1071</v>
      </c>
      <c r="D7" s="1040"/>
      <c r="E7" s="1040"/>
      <c r="F7" s="1040"/>
      <c r="G7" s="1040" t="s">
        <v>748</v>
      </c>
      <c r="H7" s="1040"/>
      <c r="I7" s="1040"/>
      <c r="J7" s="1040"/>
      <c r="K7" s="1051"/>
      <c r="L7" s="1051"/>
      <c r="M7" s="1053"/>
      <c r="N7" s="1045"/>
      <c r="O7" s="1047"/>
    </row>
    <row r="8" spans="1:15" ht="12.75" customHeight="1" x14ac:dyDescent="0.2">
      <c r="A8" s="1042"/>
      <c r="B8" s="1042"/>
      <c r="C8" s="1031" t="s">
        <v>977</v>
      </c>
      <c r="D8" s="1031"/>
      <c r="E8" s="1031" t="s">
        <v>980</v>
      </c>
      <c r="F8" s="1031"/>
      <c r="G8" s="1031" t="s">
        <v>977</v>
      </c>
      <c r="H8" s="1031"/>
      <c r="I8" s="1031" t="s">
        <v>980</v>
      </c>
      <c r="J8" s="1031"/>
      <c r="K8" s="1049" t="s">
        <v>8</v>
      </c>
      <c r="L8" s="1049"/>
      <c r="M8" s="1053"/>
      <c r="N8" s="1045"/>
      <c r="O8" s="1047"/>
    </row>
    <row r="9" spans="1:15" ht="12.75" customHeight="1" x14ac:dyDescent="0.2">
      <c r="A9" s="1042"/>
      <c r="B9" s="1042"/>
      <c r="C9" s="1035" t="s">
        <v>88</v>
      </c>
      <c r="D9" s="1035"/>
      <c r="E9" s="1035" t="s">
        <v>981</v>
      </c>
      <c r="F9" s="1035"/>
      <c r="G9" s="1035" t="s">
        <v>88</v>
      </c>
      <c r="H9" s="1035"/>
      <c r="I9" s="1035" t="s">
        <v>981</v>
      </c>
      <c r="J9" s="1035"/>
      <c r="K9" s="1049"/>
      <c r="L9" s="1049"/>
      <c r="M9" s="1053"/>
      <c r="N9" s="1045"/>
      <c r="O9" s="1047"/>
    </row>
    <row r="10" spans="1:15" ht="26.25" customHeight="1" x14ac:dyDescent="0.2">
      <c r="A10" s="1043"/>
      <c r="B10" s="1043"/>
      <c r="C10" s="656" t="s">
        <v>608</v>
      </c>
      <c r="D10" s="656" t="s">
        <v>609</v>
      </c>
      <c r="E10" s="656" t="s">
        <v>608</v>
      </c>
      <c r="F10" s="656" t="s">
        <v>609</v>
      </c>
      <c r="G10" s="656" t="s">
        <v>608</v>
      </c>
      <c r="H10" s="656" t="s">
        <v>609</v>
      </c>
      <c r="I10" s="656" t="s">
        <v>608</v>
      </c>
      <c r="J10" s="656" t="s">
        <v>609</v>
      </c>
      <c r="K10" s="327" t="s">
        <v>608</v>
      </c>
      <c r="L10" s="327" t="s">
        <v>609</v>
      </c>
      <c r="M10" s="1054"/>
      <c r="N10" s="1027"/>
      <c r="O10" s="1048"/>
    </row>
    <row r="11" spans="1:15" s="61" customFormat="1" ht="15.75" customHeight="1" thickBot="1" x14ac:dyDescent="0.25">
      <c r="A11" s="331" t="s">
        <v>753</v>
      </c>
      <c r="B11" s="328" t="s">
        <v>7</v>
      </c>
      <c r="C11" s="613">
        <v>3292</v>
      </c>
      <c r="D11" s="613">
        <v>3728</v>
      </c>
      <c r="E11" s="613">
        <v>551</v>
      </c>
      <c r="F11" s="613">
        <v>600</v>
      </c>
      <c r="G11" s="613">
        <v>5517</v>
      </c>
      <c r="H11" s="613">
        <v>4752</v>
      </c>
      <c r="I11" s="613">
        <v>16043</v>
      </c>
      <c r="J11" s="613">
        <v>14737</v>
      </c>
      <c r="K11" s="329">
        <f>C11+E11+G11+I11</f>
        <v>25403</v>
      </c>
      <c r="L11" s="329">
        <f>D11+F11+H11+J11</f>
        <v>23817</v>
      </c>
      <c r="M11" s="329">
        <f t="shared" ref="M11:M33" si="0">SUM(K11:L11)</f>
        <v>49220</v>
      </c>
      <c r="N11" s="673" t="s">
        <v>8</v>
      </c>
      <c r="O11" s="332" t="s">
        <v>747</v>
      </c>
    </row>
    <row r="12" spans="1:15" ht="15.75" customHeight="1" thickBot="1" x14ac:dyDescent="0.25">
      <c r="A12" s="1030" t="s">
        <v>979</v>
      </c>
      <c r="B12" s="334" t="s">
        <v>10</v>
      </c>
      <c r="C12" s="335">
        <v>2042</v>
      </c>
      <c r="D12" s="335">
        <v>2212</v>
      </c>
      <c r="E12" s="335">
        <v>2454</v>
      </c>
      <c r="F12" s="335">
        <v>2649</v>
      </c>
      <c r="G12" s="335">
        <v>2130</v>
      </c>
      <c r="H12" s="335">
        <v>1698</v>
      </c>
      <c r="I12" s="335">
        <v>8020</v>
      </c>
      <c r="J12" s="335">
        <v>7611</v>
      </c>
      <c r="K12" s="336">
        <f>SUM(C12+E12+G12+I12)</f>
        <v>14646</v>
      </c>
      <c r="L12" s="336">
        <f>SUM(D12+F12+H12+J12)</f>
        <v>14170</v>
      </c>
      <c r="M12" s="336">
        <f t="shared" si="0"/>
        <v>28816</v>
      </c>
      <c r="N12" s="337" t="s">
        <v>416</v>
      </c>
      <c r="O12" s="942" t="s">
        <v>293</v>
      </c>
    </row>
    <row r="13" spans="1:15" ht="15.75" customHeight="1" thickBot="1" x14ac:dyDescent="0.25">
      <c r="A13" s="1030"/>
      <c r="B13" s="665" t="s">
        <v>11</v>
      </c>
      <c r="C13" s="277">
        <v>2030</v>
      </c>
      <c r="D13" s="277">
        <v>2330</v>
      </c>
      <c r="E13" s="277">
        <v>2551</v>
      </c>
      <c r="F13" s="277">
        <v>2660</v>
      </c>
      <c r="G13" s="277">
        <v>1981</v>
      </c>
      <c r="H13" s="277">
        <v>1411</v>
      </c>
      <c r="I13" s="277">
        <v>7754</v>
      </c>
      <c r="J13" s="277">
        <v>7170</v>
      </c>
      <c r="K13" s="310">
        <f>C13+E13+G13+I13</f>
        <v>14316</v>
      </c>
      <c r="L13" s="310">
        <f>D13+F13+H13+J13</f>
        <v>13571</v>
      </c>
      <c r="M13" s="310">
        <f t="shared" si="0"/>
        <v>27887</v>
      </c>
      <c r="N13" s="668" t="s">
        <v>420</v>
      </c>
      <c r="O13" s="942"/>
    </row>
    <row r="14" spans="1:15" ht="15.75" customHeight="1" thickBot="1" x14ac:dyDescent="0.25">
      <c r="A14" s="1030"/>
      <c r="B14" s="661" t="s">
        <v>12</v>
      </c>
      <c r="C14" s="275">
        <v>2010</v>
      </c>
      <c r="D14" s="275">
        <v>2390</v>
      </c>
      <c r="E14" s="275">
        <v>2601</v>
      </c>
      <c r="F14" s="275">
        <v>2813</v>
      </c>
      <c r="G14" s="275">
        <v>1818</v>
      </c>
      <c r="H14" s="275">
        <v>1427</v>
      </c>
      <c r="I14" s="275">
        <v>7251</v>
      </c>
      <c r="J14" s="275">
        <v>6971</v>
      </c>
      <c r="K14" s="276">
        <f>SUM(C14+E14+G14+I14)</f>
        <v>13680</v>
      </c>
      <c r="L14" s="276">
        <f>SUM(D14+F14+H14+J14)</f>
        <v>13601</v>
      </c>
      <c r="M14" s="276">
        <f t="shared" si="0"/>
        <v>27281</v>
      </c>
      <c r="N14" s="660" t="s">
        <v>413</v>
      </c>
      <c r="O14" s="942"/>
    </row>
    <row r="15" spans="1:15" ht="15.75" customHeight="1" thickBot="1" x14ac:dyDescent="0.25">
      <c r="A15" s="1030"/>
      <c r="B15" s="665" t="s">
        <v>426</v>
      </c>
      <c r="C15" s="277">
        <v>2036</v>
      </c>
      <c r="D15" s="277">
        <v>2372</v>
      </c>
      <c r="E15" s="277">
        <v>2580</v>
      </c>
      <c r="F15" s="277">
        <v>2786</v>
      </c>
      <c r="G15" s="277">
        <v>1724</v>
      </c>
      <c r="H15" s="277">
        <v>1345</v>
      </c>
      <c r="I15" s="277">
        <v>7066</v>
      </c>
      <c r="J15" s="277">
        <v>6532</v>
      </c>
      <c r="K15" s="310">
        <f>C15+E15+G15+I15</f>
        <v>13406</v>
      </c>
      <c r="L15" s="310">
        <f>D15+F15+H15+J15</f>
        <v>13035</v>
      </c>
      <c r="M15" s="310">
        <f t="shared" si="0"/>
        <v>26441</v>
      </c>
      <c r="N15" s="668" t="s">
        <v>425</v>
      </c>
      <c r="O15" s="942"/>
    </row>
    <row r="16" spans="1:15" ht="15.75" customHeight="1" thickBot="1" x14ac:dyDescent="0.25">
      <c r="A16" s="1030"/>
      <c r="B16" s="661" t="s">
        <v>424</v>
      </c>
      <c r="C16" s="275">
        <v>2134</v>
      </c>
      <c r="D16" s="275">
        <v>2703</v>
      </c>
      <c r="E16" s="275">
        <v>2671</v>
      </c>
      <c r="F16" s="275">
        <v>2623</v>
      </c>
      <c r="G16" s="275">
        <v>1867</v>
      </c>
      <c r="H16" s="275">
        <v>1341</v>
      </c>
      <c r="I16" s="275">
        <v>6802</v>
      </c>
      <c r="J16" s="275">
        <v>6147</v>
      </c>
      <c r="K16" s="276">
        <f>SUM(C16+E16+G16+I16)</f>
        <v>13474</v>
      </c>
      <c r="L16" s="276">
        <f>SUM(D16+F16+H16+J16)</f>
        <v>12814</v>
      </c>
      <c r="M16" s="276">
        <f t="shared" si="0"/>
        <v>26288</v>
      </c>
      <c r="N16" s="660" t="s">
        <v>423</v>
      </c>
      <c r="O16" s="942"/>
    </row>
    <row r="17" spans="1:15" ht="15.75" customHeight="1" thickBot="1" x14ac:dyDescent="0.25">
      <c r="A17" s="1030"/>
      <c r="B17" s="472" t="s">
        <v>422</v>
      </c>
      <c r="C17" s="339">
        <v>2392</v>
      </c>
      <c r="D17" s="339">
        <v>2471</v>
      </c>
      <c r="E17" s="339">
        <v>2535</v>
      </c>
      <c r="F17" s="339">
        <v>2462</v>
      </c>
      <c r="G17" s="339">
        <v>1744</v>
      </c>
      <c r="H17" s="339">
        <v>1261</v>
      </c>
      <c r="I17" s="339">
        <v>6194</v>
      </c>
      <c r="J17" s="339">
        <v>5813</v>
      </c>
      <c r="K17" s="333">
        <f t="shared" ref="K17:L23" si="1">C17+E17+G17+I17</f>
        <v>12865</v>
      </c>
      <c r="L17" s="333">
        <f t="shared" si="1"/>
        <v>12007</v>
      </c>
      <c r="M17" s="333">
        <f t="shared" si="0"/>
        <v>24872</v>
      </c>
      <c r="N17" s="471" t="s">
        <v>421</v>
      </c>
      <c r="O17" s="942"/>
    </row>
    <row r="18" spans="1:15" ht="15.75" customHeight="1" thickBot="1" x14ac:dyDescent="0.25">
      <c r="A18" s="1030"/>
      <c r="B18" s="340" t="s">
        <v>7</v>
      </c>
      <c r="C18" s="330">
        <f>SUM(C12:C17)</f>
        <v>12644</v>
      </c>
      <c r="D18" s="330">
        <f t="shared" ref="D18:M18" si="2">SUM(D12:D17)</f>
        <v>14478</v>
      </c>
      <c r="E18" s="330">
        <f t="shared" si="2"/>
        <v>15392</v>
      </c>
      <c r="F18" s="330">
        <f t="shared" si="2"/>
        <v>15993</v>
      </c>
      <c r="G18" s="330">
        <f t="shared" si="2"/>
        <v>11264</v>
      </c>
      <c r="H18" s="330">
        <f t="shared" si="2"/>
        <v>8483</v>
      </c>
      <c r="I18" s="330">
        <f t="shared" si="2"/>
        <v>43087</v>
      </c>
      <c r="J18" s="330">
        <f t="shared" si="2"/>
        <v>40244</v>
      </c>
      <c r="K18" s="330">
        <f t="shared" si="2"/>
        <v>82387</v>
      </c>
      <c r="L18" s="330">
        <f t="shared" si="2"/>
        <v>79198</v>
      </c>
      <c r="M18" s="330">
        <f t="shared" si="2"/>
        <v>161585</v>
      </c>
      <c r="N18" s="341" t="s">
        <v>8</v>
      </c>
      <c r="O18" s="942"/>
    </row>
    <row r="19" spans="1:15" ht="15.75" customHeight="1" thickBot="1" x14ac:dyDescent="0.25">
      <c r="A19" s="1055" t="s">
        <v>452</v>
      </c>
      <c r="B19" s="666" t="s">
        <v>10</v>
      </c>
      <c r="C19" s="300">
        <v>2421</v>
      </c>
      <c r="D19" s="300">
        <v>2784</v>
      </c>
      <c r="E19" s="300">
        <v>2597</v>
      </c>
      <c r="F19" s="300">
        <v>2622</v>
      </c>
      <c r="G19" s="300">
        <v>1626</v>
      </c>
      <c r="H19" s="300">
        <v>1090</v>
      </c>
      <c r="I19" s="300">
        <v>5582</v>
      </c>
      <c r="J19" s="300">
        <v>5172</v>
      </c>
      <c r="K19" s="338">
        <f t="shared" ref="K19:L19" si="3">C19+E19+G19+I19</f>
        <v>12226</v>
      </c>
      <c r="L19" s="338">
        <f t="shared" si="3"/>
        <v>11668</v>
      </c>
      <c r="M19" s="338">
        <f t="shared" ref="M19:M21" si="4">SUM(K19:L19)</f>
        <v>23894</v>
      </c>
      <c r="N19" s="667" t="s">
        <v>416</v>
      </c>
      <c r="O19" s="1056" t="s">
        <v>147</v>
      </c>
    </row>
    <row r="20" spans="1:15" ht="15.75" customHeight="1" thickBot="1" x14ac:dyDescent="0.25">
      <c r="A20" s="1055"/>
      <c r="B20" s="661" t="s">
        <v>11</v>
      </c>
      <c r="C20" s="275">
        <v>2469</v>
      </c>
      <c r="D20" s="275">
        <v>2786</v>
      </c>
      <c r="E20" s="275">
        <v>2460</v>
      </c>
      <c r="F20" s="275">
        <v>2336</v>
      </c>
      <c r="G20" s="275">
        <v>1474</v>
      </c>
      <c r="H20" s="275">
        <v>927</v>
      </c>
      <c r="I20" s="275">
        <v>5004</v>
      </c>
      <c r="J20" s="275">
        <v>4526</v>
      </c>
      <c r="K20" s="276">
        <f>SUM(C20+E20+G20+I20)</f>
        <v>11407</v>
      </c>
      <c r="L20" s="276">
        <f>SUM(D20+F20+H20+J20)</f>
        <v>10575</v>
      </c>
      <c r="M20" s="276">
        <f t="shared" si="4"/>
        <v>21982</v>
      </c>
      <c r="N20" s="660" t="s">
        <v>420</v>
      </c>
      <c r="O20" s="1056"/>
    </row>
    <row r="21" spans="1:15" ht="15.75" customHeight="1" thickBot="1" x14ac:dyDescent="0.25">
      <c r="A21" s="1055"/>
      <c r="B21" s="472" t="s">
        <v>12</v>
      </c>
      <c r="C21" s="339">
        <v>2258</v>
      </c>
      <c r="D21" s="339">
        <v>2702</v>
      </c>
      <c r="E21" s="339">
        <v>2262</v>
      </c>
      <c r="F21" s="339">
        <v>2341</v>
      </c>
      <c r="G21" s="339">
        <v>1300</v>
      </c>
      <c r="H21" s="339">
        <v>870</v>
      </c>
      <c r="I21" s="339">
        <v>4158</v>
      </c>
      <c r="J21" s="339">
        <v>3890</v>
      </c>
      <c r="K21" s="333">
        <f>C21+E21+G21+I21</f>
        <v>9978</v>
      </c>
      <c r="L21" s="333">
        <f>D21+F21+H21+J21</f>
        <v>9803</v>
      </c>
      <c r="M21" s="333">
        <f t="shared" si="4"/>
        <v>19781</v>
      </c>
      <c r="N21" s="471" t="s">
        <v>413</v>
      </c>
      <c r="O21" s="1056"/>
    </row>
    <row r="22" spans="1:15" ht="15.75" customHeight="1" thickBot="1" x14ac:dyDescent="0.25">
      <c r="A22" s="1055"/>
      <c r="B22" s="340" t="s">
        <v>7</v>
      </c>
      <c r="C22" s="330">
        <f>SUM(C19:C21)</f>
        <v>7148</v>
      </c>
      <c r="D22" s="330">
        <f t="shared" ref="D22:M22" si="5">SUM(D19:D21)</f>
        <v>8272</v>
      </c>
      <c r="E22" s="330">
        <f t="shared" si="5"/>
        <v>7319</v>
      </c>
      <c r="F22" s="330">
        <f t="shared" si="5"/>
        <v>7299</v>
      </c>
      <c r="G22" s="330">
        <f t="shared" si="5"/>
        <v>4400</v>
      </c>
      <c r="H22" s="330">
        <f t="shared" si="5"/>
        <v>2887</v>
      </c>
      <c r="I22" s="330">
        <f t="shared" si="5"/>
        <v>14744</v>
      </c>
      <c r="J22" s="330">
        <f t="shared" si="5"/>
        <v>13588</v>
      </c>
      <c r="K22" s="330">
        <f t="shared" si="5"/>
        <v>33611</v>
      </c>
      <c r="L22" s="330">
        <f t="shared" si="5"/>
        <v>32046</v>
      </c>
      <c r="M22" s="330">
        <f t="shared" si="5"/>
        <v>65657</v>
      </c>
      <c r="N22" s="341" t="s">
        <v>8</v>
      </c>
      <c r="O22" s="1056"/>
    </row>
    <row r="23" spans="1:15" ht="15.75" customHeight="1" thickBot="1" x14ac:dyDescent="0.25">
      <c r="A23" s="1036" t="s">
        <v>1179</v>
      </c>
      <c r="B23" s="666" t="s">
        <v>10</v>
      </c>
      <c r="C23" s="300">
        <v>0</v>
      </c>
      <c r="D23" s="300">
        <v>0</v>
      </c>
      <c r="E23" s="300">
        <v>0</v>
      </c>
      <c r="F23" s="300">
        <v>0</v>
      </c>
      <c r="G23" s="300">
        <v>21</v>
      </c>
      <c r="H23" s="300">
        <v>0</v>
      </c>
      <c r="I23" s="300">
        <v>0</v>
      </c>
      <c r="J23" s="300">
        <v>0</v>
      </c>
      <c r="K23" s="338">
        <f t="shared" si="1"/>
        <v>21</v>
      </c>
      <c r="L23" s="338">
        <f t="shared" si="1"/>
        <v>0</v>
      </c>
      <c r="M23" s="338">
        <f t="shared" si="0"/>
        <v>21</v>
      </c>
      <c r="N23" s="667" t="s">
        <v>416</v>
      </c>
      <c r="O23" s="942" t="s">
        <v>1180</v>
      </c>
    </row>
    <row r="24" spans="1:15" ht="15.75" customHeight="1" thickBot="1" x14ac:dyDescent="0.25">
      <c r="A24" s="1036"/>
      <c r="B24" s="661" t="s">
        <v>11</v>
      </c>
      <c r="C24" s="275">
        <v>0</v>
      </c>
      <c r="D24" s="275">
        <v>0</v>
      </c>
      <c r="E24" s="275">
        <v>0</v>
      </c>
      <c r="F24" s="275">
        <v>0</v>
      </c>
      <c r="G24" s="275">
        <v>26</v>
      </c>
      <c r="H24" s="275">
        <v>2</v>
      </c>
      <c r="I24" s="275">
        <v>1</v>
      </c>
      <c r="J24" s="275">
        <v>4</v>
      </c>
      <c r="K24" s="276">
        <f>SUM(C24+E24+G24+I24)</f>
        <v>27</v>
      </c>
      <c r="L24" s="276">
        <f>SUM(D24+F24+H24+J24)</f>
        <v>6</v>
      </c>
      <c r="M24" s="276">
        <f t="shared" si="0"/>
        <v>33</v>
      </c>
      <c r="N24" s="660" t="s">
        <v>420</v>
      </c>
      <c r="O24" s="942"/>
    </row>
    <row r="25" spans="1:15" ht="15.75" customHeight="1" thickBot="1" x14ac:dyDescent="0.25">
      <c r="A25" s="1036"/>
      <c r="B25" s="472" t="s">
        <v>12</v>
      </c>
      <c r="C25" s="339">
        <v>60</v>
      </c>
      <c r="D25" s="339">
        <v>0</v>
      </c>
      <c r="E25" s="339">
        <v>0</v>
      </c>
      <c r="F25" s="339">
        <v>0</v>
      </c>
      <c r="G25" s="339">
        <v>30</v>
      </c>
      <c r="H25" s="339">
        <v>3</v>
      </c>
      <c r="I25" s="339">
        <v>7</v>
      </c>
      <c r="J25" s="339">
        <v>4</v>
      </c>
      <c r="K25" s="333">
        <f>C25+E25+G25+I25</f>
        <v>97</v>
      </c>
      <c r="L25" s="333">
        <f>D25+F25+H25+J25</f>
        <v>7</v>
      </c>
      <c r="M25" s="333">
        <f t="shared" si="0"/>
        <v>104</v>
      </c>
      <c r="N25" s="471" t="s">
        <v>413</v>
      </c>
      <c r="O25" s="942"/>
    </row>
    <row r="26" spans="1:15" ht="15.75" customHeight="1" thickBot="1" x14ac:dyDescent="0.25">
      <c r="A26" s="1036"/>
      <c r="B26" s="340" t="s">
        <v>7</v>
      </c>
      <c r="C26" s="330">
        <f>SUM(C23:C25)</f>
        <v>60</v>
      </c>
      <c r="D26" s="330">
        <f t="shared" ref="D26:M26" si="6">SUM(D23:D25)</f>
        <v>0</v>
      </c>
      <c r="E26" s="330">
        <f t="shared" si="6"/>
        <v>0</v>
      </c>
      <c r="F26" s="330">
        <f t="shared" si="6"/>
        <v>0</v>
      </c>
      <c r="G26" s="330">
        <f t="shared" si="6"/>
        <v>77</v>
      </c>
      <c r="H26" s="330">
        <f t="shared" si="6"/>
        <v>5</v>
      </c>
      <c r="I26" s="330">
        <f t="shared" si="6"/>
        <v>8</v>
      </c>
      <c r="J26" s="330">
        <f t="shared" si="6"/>
        <v>8</v>
      </c>
      <c r="K26" s="330">
        <f t="shared" si="6"/>
        <v>145</v>
      </c>
      <c r="L26" s="330">
        <f t="shared" si="6"/>
        <v>13</v>
      </c>
      <c r="M26" s="330">
        <f t="shared" si="6"/>
        <v>158</v>
      </c>
      <c r="N26" s="341" t="s">
        <v>8</v>
      </c>
      <c r="O26" s="942"/>
    </row>
    <row r="27" spans="1:15" ht="15.75" customHeight="1" thickBot="1" x14ac:dyDescent="0.25">
      <c r="A27" s="1055" t="s">
        <v>419</v>
      </c>
      <c r="B27" s="666" t="s">
        <v>10</v>
      </c>
      <c r="C27" s="300">
        <v>2061</v>
      </c>
      <c r="D27" s="300">
        <v>2615</v>
      </c>
      <c r="E27" s="300">
        <v>2299</v>
      </c>
      <c r="F27" s="300">
        <v>2301</v>
      </c>
      <c r="G27" s="300">
        <v>1081</v>
      </c>
      <c r="H27" s="300">
        <v>698</v>
      </c>
      <c r="I27" s="300">
        <v>3738</v>
      </c>
      <c r="J27" s="300">
        <v>3514</v>
      </c>
      <c r="K27" s="338">
        <f>C27+E27+G27+I27</f>
        <v>9179</v>
      </c>
      <c r="L27" s="338">
        <f>D27+F27+H27+J27</f>
        <v>9128</v>
      </c>
      <c r="M27" s="338">
        <f t="shared" si="0"/>
        <v>18307</v>
      </c>
      <c r="N27" s="667" t="s">
        <v>416</v>
      </c>
      <c r="O27" s="934" t="s">
        <v>1277</v>
      </c>
    </row>
    <row r="28" spans="1:15" ht="15.75" customHeight="1" thickBot="1" x14ac:dyDescent="0.25">
      <c r="A28" s="1055"/>
      <c r="B28" s="661" t="s">
        <v>415</v>
      </c>
      <c r="C28" s="275">
        <v>2204</v>
      </c>
      <c r="D28" s="275">
        <v>2846</v>
      </c>
      <c r="E28" s="275">
        <v>2389</v>
      </c>
      <c r="F28" s="275">
        <v>2342</v>
      </c>
      <c r="G28" s="275">
        <v>1005</v>
      </c>
      <c r="H28" s="275">
        <v>601</v>
      </c>
      <c r="I28" s="275">
        <v>3339</v>
      </c>
      <c r="J28" s="275">
        <v>3043</v>
      </c>
      <c r="K28" s="276">
        <f>SUM(C28+E28+G28+I28)</f>
        <v>8937</v>
      </c>
      <c r="L28" s="276">
        <f>SUM(D28+F28+H28+J28)</f>
        <v>8832</v>
      </c>
      <c r="M28" s="276">
        <f t="shared" si="0"/>
        <v>17769</v>
      </c>
      <c r="N28" s="660" t="s">
        <v>414</v>
      </c>
      <c r="O28" s="1056"/>
    </row>
    <row r="29" spans="1:15" ht="15.75" customHeight="1" thickBot="1" x14ac:dyDescent="0.25">
      <c r="A29" s="1055"/>
      <c r="B29" s="472" t="s">
        <v>418</v>
      </c>
      <c r="C29" s="339">
        <v>2152</v>
      </c>
      <c r="D29" s="339">
        <v>2639</v>
      </c>
      <c r="E29" s="339">
        <v>2336</v>
      </c>
      <c r="F29" s="339">
        <v>2310</v>
      </c>
      <c r="G29" s="339">
        <v>1021</v>
      </c>
      <c r="H29" s="339">
        <v>510</v>
      </c>
      <c r="I29" s="339">
        <v>3281</v>
      </c>
      <c r="J29" s="339">
        <v>3097</v>
      </c>
      <c r="K29" s="333">
        <f>C29+E29+G29+I29</f>
        <v>8790</v>
      </c>
      <c r="L29" s="333">
        <f>D29+F29+H29+J29</f>
        <v>8556</v>
      </c>
      <c r="M29" s="333">
        <f t="shared" si="0"/>
        <v>17346</v>
      </c>
      <c r="N29" s="471" t="s">
        <v>417</v>
      </c>
      <c r="O29" s="1056"/>
    </row>
    <row r="30" spans="1:15" ht="15.75" customHeight="1" thickBot="1" x14ac:dyDescent="0.25">
      <c r="A30" s="1055"/>
      <c r="B30" s="340" t="s">
        <v>7</v>
      </c>
      <c r="C30" s="330">
        <f t="shared" ref="C30:L30" si="7">SUM(C27:C29)</f>
        <v>6417</v>
      </c>
      <c r="D30" s="330">
        <f t="shared" si="7"/>
        <v>8100</v>
      </c>
      <c r="E30" s="330">
        <f t="shared" si="7"/>
        <v>7024</v>
      </c>
      <c r="F30" s="330">
        <f t="shared" si="7"/>
        <v>6953</v>
      </c>
      <c r="G30" s="330">
        <f t="shared" si="7"/>
        <v>3107</v>
      </c>
      <c r="H30" s="330">
        <f t="shared" si="7"/>
        <v>1809</v>
      </c>
      <c r="I30" s="330">
        <f t="shared" si="7"/>
        <v>10358</v>
      </c>
      <c r="J30" s="330">
        <f t="shared" si="7"/>
        <v>9654</v>
      </c>
      <c r="K30" s="330">
        <f t="shared" si="7"/>
        <v>26906</v>
      </c>
      <c r="L30" s="330">
        <f t="shared" si="7"/>
        <v>26516</v>
      </c>
      <c r="M30" s="330">
        <f>SUM(M27:M29)</f>
        <v>53422</v>
      </c>
      <c r="N30" s="341" t="s">
        <v>8</v>
      </c>
      <c r="O30" s="1056"/>
    </row>
    <row r="31" spans="1:15" ht="15.75" customHeight="1" thickBot="1" x14ac:dyDescent="0.25">
      <c r="A31" s="1036" t="s">
        <v>329</v>
      </c>
      <c r="B31" s="666" t="s">
        <v>10</v>
      </c>
      <c r="C31" s="300">
        <v>242</v>
      </c>
      <c r="D31" s="300">
        <v>117</v>
      </c>
      <c r="E31" s="300">
        <v>48</v>
      </c>
      <c r="F31" s="300">
        <v>17</v>
      </c>
      <c r="G31" s="300">
        <v>197</v>
      </c>
      <c r="H31" s="300">
        <v>2</v>
      </c>
      <c r="I31" s="300">
        <v>10</v>
      </c>
      <c r="J31" s="300">
        <v>1</v>
      </c>
      <c r="K31" s="338">
        <f>C31+E31+G31+I31</f>
        <v>497</v>
      </c>
      <c r="L31" s="338">
        <f>D31+F31+H31+J31</f>
        <v>137</v>
      </c>
      <c r="M31" s="338">
        <f t="shared" si="0"/>
        <v>634</v>
      </c>
      <c r="N31" s="667" t="s">
        <v>416</v>
      </c>
      <c r="O31" s="942" t="s">
        <v>756</v>
      </c>
    </row>
    <row r="32" spans="1:15" ht="13.5" thickBot="1" x14ac:dyDescent="0.25">
      <c r="A32" s="1036"/>
      <c r="B32" s="661" t="s">
        <v>415</v>
      </c>
      <c r="C32" s="275">
        <v>250</v>
      </c>
      <c r="D32" s="275">
        <v>37</v>
      </c>
      <c r="E32" s="275">
        <v>42</v>
      </c>
      <c r="F32" s="275">
        <v>2</v>
      </c>
      <c r="G32" s="275">
        <v>170</v>
      </c>
      <c r="H32" s="275">
        <v>4</v>
      </c>
      <c r="I32" s="275">
        <v>6</v>
      </c>
      <c r="J32" s="275">
        <v>2</v>
      </c>
      <c r="K32" s="276">
        <f>C32+E32+G32+I32</f>
        <v>468</v>
      </c>
      <c r="L32" s="276">
        <f>SUM(D32+F32+H32+J32)</f>
        <v>45</v>
      </c>
      <c r="M32" s="276">
        <f t="shared" si="0"/>
        <v>513</v>
      </c>
      <c r="N32" s="660" t="s">
        <v>414</v>
      </c>
      <c r="O32" s="942"/>
    </row>
    <row r="33" spans="1:15" ht="13.5" thickBot="1" x14ac:dyDescent="0.25">
      <c r="A33" s="1036"/>
      <c r="B33" s="472" t="s">
        <v>12</v>
      </c>
      <c r="C33" s="339">
        <v>184</v>
      </c>
      <c r="D33" s="339">
        <v>33</v>
      </c>
      <c r="E33" s="339">
        <v>14</v>
      </c>
      <c r="F33" s="339">
        <v>0</v>
      </c>
      <c r="G33" s="339">
        <v>127</v>
      </c>
      <c r="H33" s="339">
        <v>0</v>
      </c>
      <c r="I33" s="339">
        <v>4</v>
      </c>
      <c r="J33" s="339">
        <v>0</v>
      </c>
      <c r="K33" s="333">
        <f>C33+E33+G33+I33</f>
        <v>329</v>
      </c>
      <c r="L33" s="333">
        <f>D33+F33+H33+J33</f>
        <v>33</v>
      </c>
      <c r="M33" s="333">
        <f t="shared" si="0"/>
        <v>362</v>
      </c>
      <c r="N33" s="471" t="s">
        <v>413</v>
      </c>
      <c r="O33" s="942"/>
    </row>
    <row r="34" spans="1:15" ht="15.75" customHeight="1" x14ac:dyDescent="0.2">
      <c r="A34" s="1037"/>
      <c r="B34" s="580" t="s">
        <v>7</v>
      </c>
      <c r="C34" s="330">
        <f t="shared" ref="C34:L34" si="8">SUM(C31:C33)</f>
        <v>676</v>
      </c>
      <c r="D34" s="330">
        <f t="shared" si="8"/>
        <v>187</v>
      </c>
      <c r="E34" s="330">
        <f t="shared" si="8"/>
        <v>104</v>
      </c>
      <c r="F34" s="330">
        <f t="shared" si="8"/>
        <v>19</v>
      </c>
      <c r="G34" s="330">
        <f t="shared" si="8"/>
        <v>494</v>
      </c>
      <c r="H34" s="330">
        <f t="shared" si="8"/>
        <v>6</v>
      </c>
      <c r="I34" s="330">
        <f t="shared" si="8"/>
        <v>20</v>
      </c>
      <c r="J34" s="330">
        <f t="shared" si="8"/>
        <v>3</v>
      </c>
      <c r="K34" s="330">
        <f t="shared" si="8"/>
        <v>1294</v>
      </c>
      <c r="L34" s="330">
        <f t="shared" si="8"/>
        <v>215</v>
      </c>
      <c r="M34" s="330">
        <f>SUM(M31:M33)</f>
        <v>1509</v>
      </c>
      <c r="N34" s="581" t="s">
        <v>8</v>
      </c>
      <c r="O34" s="958"/>
    </row>
    <row r="35" spans="1:15" ht="15.75" customHeight="1" x14ac:dyDescent="0.2">
      <c r="A35" s="1057" t="s">
        <v>13</v>
      </c>
      <c r="B35" s="1057"/>
      <c r="C35" s="790">
        <f>C11+C18+C22+C26+C30+C34</f>
        <v>30237</v>
      </c>
      <c r="D35" s="790">
        <f t="shared" ref="D35:M35" si="9">D11+D18+D22+D26+D30+D34</f>
        <v>34765</v>
      </c>
      <c r="E35" s="790">
        <f t="shared" si="9"/>
        <v>30390</v>
      </c>
      <c r="F35" s="790">
        <f t="shared" si="9"/>
        <v>30864</v>
      </c>
      <c r="G35" s="790">
        <f t="shared" si="9"/>
        <v>24859</v>
      </c>
      <c r="H35" s="790">
        <f t="shared" si="9"/>
        <v>17942</v>
      </c>
      <c r="I35" s="790">
        <f t="shared" si="9"/>
        <v>84260</v>
      </c>
      <c r="J35" s="790">
        <f t="shared" si="9"/>
        <v>78234</v>
      </c>
      <c r="K35" s="790">
        <f t="shared" si="9"/>
        <v>169746</v>
      </c>
      <c r="L35" s="790">
        <f t="shared" si="9"/>
        <v>161805</v>
      </c>
      <c r="M35" s="790">
        <f t="shared" si="9"/>
        <v>331551</v>
      </c>
      <c r="N35" s="1058" t="s">
        <v>14</v>
      </c>
      <c r="O35" s="1058"/>
    </row>
    <row r="36" spans="1:15" x14ac:dyDescent="0.2">
      <c r="A36" s="1059" t="s">
        <v>751</v>
      </c>
      <c r="B36" s="1059"/>
      <c r="C36" s="554"/>
      <c r="D36" s="554"/>
      <c r="E36" s="554"/>
      <c r="F36" s="554"/>
      <c r="G36" s="554"/>
      <c r="H36" s="554"/>
      <c r="I36" s="554"/>
      <c r="J36" s="554"/>
      <c r="K36" s="554"/>
      <c r="L36" s="1060" t="s">
        <v>749</v>
      </c>
      <c r="M36" s="1060"/>
      <c r="N36" s="1060"/>
      <c r="O36" s="1060"/>
    </row>
    <row r="37" spans="1:15" x14ac:dyDescent="0.2">
      <c r="A37" s="1059" t="s">
        <v>752</v>
      </c>
      <c r="B37" s="1059"/>
      <c r="C37" s="555"/>
      <c r="D37" s="555"/>
      <c r="E37" s="555"/>
      <c r="F37" s="555"/>
      <c r="G37" s="555"/>
      <c r="H37" s="555"/>
      <c r="I37" s="555"/>
      <c r="J37" s="555"/>
      <c r="K37" s="555"/>
      <c r="L37" s="1061" t="s">
        <v>750</v>
      </c>
      <c r="M37" s="1061"/>
      <c r="N37" s="1061"/>
      <c r="O37" s="1061"/>
    </row>
  </sheetData>
  <mergeCells count="39">
    <mergeCell ref="A35:B35"/>
    <mergeCell ref="N35:O35"/>
    <mergeCell ref="A36:B36"/>
    <mergeCell ref="L36:O36"/>
    <mergeCell ref="A37:B37"/>
    <mergeCell ref="L37:O37"/>
    <mergeCell ref="A19:A22"/>
    <mergeCell ref="A27:A30"/>
    <mergeCell ref="O19:O22"/>
    <mergeCell ref="O27:O30"/>
    <mergeCell ref="A23:A26"/>
    <mergeCell ref="O23:O26"/>
    <mergeCell ref="A31:A34"/>
    <mergeCell ref="O31:O34"/>
    <mergeCell ref="A1:O1"/>
    <mergeCell ref="A2:O2"/>
    <mergeCell ref="C7:F7"/>
    <mergeCell ref="G7:J7"/>
    <mergeCell ref="A6:A10"/>
    <mergeCell ref="B6:B10"/>
    <mergeCell ref="N6:N10"/>
    <mergeCell ref="O6:O10"/>
    <mergeCell ref="G8:H8"/>
    <mergeCell ref="I8:J8"/>
    <mergeCell ref="K8:L9"/>
    <mergeCell ref="C9:D9"/>
    <mergeCell ref="K6:L7"/>
    <mergeCell ref="M6:M10"/>
    <mergeCell ref="A12:A18"/>
    <mergeCell ref="O12:O18"/>
    <mergeCell ref="C8:D8"/>
    <mergeCell ref="E8:F8"/>
    <mergeCell ref="A3:O3"/>
    <mergeCell ref="A4:O4"/>
    <mergeCell ref="C6:F6"/>
    <mergeCell ref="G6:J6"/>
    <mergeCell ref="E9:F9"/>
    <mergeCell ref="G9:H9"/>
    <mergeCell ref="I9:J9"/>
  </mergeCells>
  <printOptions horizontalCentered="1" verticalCentered="1"/>
  <pageMargins left="0" right="0" top="0" bottom="0" header="0" footer="0"/>
  <pageSetup paperSize="9"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35"/>
  <sheetViews>
    <sheetView showGridLines="0" rightToLeft="1" view="pageBreakPreview" zoomScaleNormal="100" zoomScaleSheetLayoutView="100" workbookViewId="0">
      <selection activeCell="B32" sqref="B32:M32"/>
    </sheetView>
  </sheetViews>
  <sheetFormatPr defaultColWidth="9.140625" defaultRowHeight="12.75" x14ac:dyDescent="0.2"/>
  <cols>
    <col min="1" max="1" width="25.28515625" style="43" customWidth="1"/>
    <col min="2" max="13" width="8.28515625" style="43" customWidth="1"/>
    <col min="14" max="14" width="27.140625" style="43" customWidth="1"/>
    <col min="15" max="15" width="20.42578125" style="43" customWidth="1"/>
    <col min="16" max="16384" width="9.140625" style="61"/>
  </cols>
  <sheetData>
    <row r="1" spans="1:15" s="62" customFormat="1" ht="20.25" x14ac:dyDescent="0.3">
      <c r="A1" s="948" t="s">
        <v>916</v>
      </c>
      <c r="B1" s="948"/>
      <c r="C1" s="948"/>
      <c r="D1" s="948"/>
      <c r="E1" s="948"/>
      <c r="F1" s="948"/>
      <c r="G1" s="948"/>
      <c r="H1" s="948"/>
      <c r="I1" s="948"/>
      <c r="J1" s="948"/>
      <c r="K1" s="948"/>
      <c r="L1" s="948"/>
      <c r="M1" s="948"/>
      <c r="N1" s="948"/>
      <c r="O1" s="76"/>
    </row>
    <row r="2" spans="1:15" s="78" customFormat="1" ht="20.25" x14ac:dyDescent="0.3">
      <c r="A2" s="951" t="s">
        <v>1313</v>
      </c>
      <c r="B2" s="951"/>
      <c r="C2" s="951"/>
      <c r="D2" s="951"/>
      <c r="E2" s="951"/>
      <c r="F2" s="951"/>
      <c r="G2" s="951"/>
      <c r="H2" s="951"/>
      <c r="I2" s="951"/>
      <c r="J2" s="951"/>
      <c r="K2" s="951"/>
      <c r="L2" s="951"/>
      <c r="M2" s="951"/>
      <c r="N2" s="951"/>
      <c r="O2" s="76"/>
    </row>
    <row r="3" spans="1:15" ht="20.100000000000001" customHeight="1" x14ac:dyDescent="0.2">
      <c r="A3" s="1062" t="s">
        <v>762</v>
      </c>
      <c r="B3" s="1062"/>
      <c r="C3" s="1062"/>
      <c r="D3" s="1062"/>
      <c r="E3" s="1062"/>
      <c r="F3" s="1062"/>
      <c r="G3" s="1062"/>
      <c r="H3" s="1062"/>
      <c r="I3" s="1062"/>
      <c r="J3" s="1062"/>
      <c r="K3" s="1062"/>
      <c r="L3" s="1062"/>
      <c r="M3" s="1062"/>
      <c r="N3" s="1062"/>
      <c r="O3" s="658"/>
    </row>
    <row r="4" spans="1:15" ht="15.75" x14ac:dyDescent="0.2">
      <c r="A4" s="936" t="s">
        <v>1310</v>
      </c>
      <c r="B4" s="936"/>
      <c r="C4" s="936"/>
      <c r="D4" s="936"/>
      <c r="E4" s="936"/>
      <c r="F4" s="936"/>
      <c r="G4" s="936"/>
      <c r="H4" s="936"/>
      <c r="I4" s="936"/>
      <c r="J4" s="936"/>
      <c r="K4" s="936"/>
      <c r="L4" s="936"/>
      <c r="M4" s="936"/>
      <c r="N4" s="936"/>
      <c r="O4" s="658"/>
    </row>
    <row r="5" spans="1:15" ht="15.75" x14ac:dyDescent="0.2">
      <c r="A5" s="10" t="s">
        <v>526</v>
      </c>
      <c r="B5" s="74"/>
      <c r="C5" s="74"/>
      <c r="D5" s="74"/>
      <c r="E5" s="74"/>
      <c r="F5" s="74"/>
      <c r="G5" s="74"/>
      <c r="H5" s="74"/>
      <c r="I5" s="74"/>
      <c r="J5" s="74"/>
      <c r="K5" s="74"/>
      <c r="L5" s="74"/>
      <c r="M5" s="74"/>
      <c r="N5" s="14" t="s">
        <v>527</v>
      </c>
      <c r="O5" s="61"/>
    </row>
    <row r="6" spans="1:15" s="136" customFormat="1" ht="19.5" customHeight="1" x14ac:dyDescent="0.25">
      <c r="A6" s="1063" t="s">
        <v>912</v>
      </c>
      <c r="B6" s="1016" t="s">
        <v>1094</v>
      </c>
      <c r="C6" s="1017"/>
      <c r="D6" s="1018" t="s">
        <v>36</v>
      </c>
      <c r="E6" s="1018"/>
      <c r="F6" s="1018" t="s">
        <v>456</v>
      </c>
      <c r="G6" s="1018"/>
      <c r="H6" s="1018" t="s">
        <v>1181</v>
      </c>
      <c r="I6" s="1018"/>
      <c r="J6" s="1018" t="s">
        <v>760</v>
      </c>
      <c r="K6" s="1018"/>
      <c r="L6" s="1018" t="s">
        <v>759</v>
      </c>
      <c r="M6" s="1018"/>
      <c r="N6" s="1066" t="s">
        <v>913</v>
      </c>
    </row>
    <row r="7" spans="1:15" s="136" customFormat="1" ht="23.25" customHeight="1" x14ac:dyDescent="0.2">
      <c r="A7" s="1064"/>
      <c r="B7" s="1070" t="s">
        <v>747</v>
      </c>
      <c r="C7" s="1070"/>
      <c r="D7" s="995" t="s">
        <v>293</v>
      </c>
      <c r="E7" s="995"/>
      <c r="F7" s="995" t="s">
        <v>147</v>
      </c>
      <c r="G7" s="995"/>
      <c r="H7" s="995" t="s">
        <v>1180</v>
      </c>
      <c r="I7" s="995"/>
      <c r="J7" s="995" t="s">
        <v>761</v>
      </c>
      <c r="K7" s="995"/>
      <c r="L7" s="995" t="s">
        <v>756</v>
      </c>
      <c r="M7" s="995"/>
      <c r="N7" s="1067"/>
    </row>
    <row r="8" spans="1:15" s="136" customFormat="1" ht="14.25" customHeight="1" x14ac:dyDescent="0.2">
      <c r="A8" s="1064"/>
      <c r="B8" s="556" t="s">
        <v>9</v>
      </c>
      <c r="C8" s="556" t="s">
        <v>515</v>
      </c>
      <c r="D8" s="556" t="s">
        <v>9</v>
      </c>
      <c r="E8" s="556" t="s">
        <v>515</v>
      </c>
      <c r="F8" s="556" t="s">
        <v>9</v>
      </c>
      <c r="G8" s="556" t="s">
        <v>515</v>
      </c>
      <c r="H8" s="556" t="s">
        <v>9</v>
      </c>
      <c r="I8" s="556" t="s">
        <v>515</v>
      </c>
      <c r="J8" s="556" t="s">
        <v>9</v>
      </c>
      <c r="K8" s="556" t="s">
        <v>515</v>
      </c>
      <c r="L8" s="556" t="s">
        <v>9</v>
      </c>
      <c r="M8" s="556" t="s">
        <v>515</v>
      </c>
      <c r="N8" s="1067"/>
    </row>
    <row r="9" spans="1:15" s="136" customFormat="1" x14ac:dyDescent="0.2">
      <c r="A9" s="1065"/>
      <c r="B9" s="269" t="s">
        <v>516</v>
      </c>
      <c r="C9" s="269" t="s">
        <v>517</v>
      </c>
      <c r="D9" s="269" t="s">
        <v>516</v>
      </c>
      <c r="E9" s="269" t="s">
        <v>517</v>
      </c>
      <c r="F9" s="269" t="s">
        <v>516</v>
      </c>
      <c r="G9" s="269" t="s">
        <v>517</v>
      </c>
      <c r="H9" s="269" t="s">
        <v>516</v>
      </c>
      <c r="I9" s="269" t="s">
        <v>517</v>
      </c>
      <c r="J9" s="269" t="s">
        <v>516</v>
      </c>
      <c r="K9" s="269" t="s">
        <v>517</v>
      </c>
      <c r="L9" s="269" t="s">
        <v>516</v>
      </c>
      <c r="M9" s="269" t="s">
        <v>517</v>
      </c>
      <c r="N9" s="1068"/>
    </row>
    <row r="10" spans="1:15" ht="15.75" customHeight="1" thickBot="1" x14ac:dyDescent="0.25">
      <c r="A10" s="557" t="s">
        <v>188</v>
      </c>
      <c r="B10" s="476">
        <v>1270</v>
      </c>
      <c r="C10" s="558">
        <v>1170</v>
      </c>
      <c r="D10" s="558">
        <v>0</v>
      </c>
      <c r="E10" s="558">
        <v>0</v>
      </c>
      <c r="F10" s="558" t="s">
        <v>757</v>
      </c>
      <c r="G10" s="558" t="s">
        <v>757</v>
      </c>
      <c r="H10" s="558" t="s">
        <v>757</v>
      </c>
      <c r="I10" s="558" t="s">
        <v>757</v>
      </c>
      <c r="J10" s="558" t="s">
        <v>757</v>
      </c>
      <c r="K10" s="558" t="s">
        <v>757</v>
      </c>
      <c r="L10" s="558" t="s">
        <v>757</v>
      </c>
      <c r="M10" s="558" t="s">
        <v>757</v>
      </c>
      <c r="N10" s="559" t="s">
        <v>188</v>
      </c>
      <c r="O10" s="61"/>
    </row>
    <row r="11" spans="1:15" ht="16.5" customHeight="1" thickTop="1" thickBot="1" x14ac:dyDescent="0.25">
      <c r="A11" s="560">
        <v>3</v>
      </c>
      <c r="B11" s="480">
        <v>5132</v>
      </c>
      <c r="C11" s="561">
        <v>4850</v>
      </c>
      <c r="D11" s="561">
        <v>0</v>
      </c>
      <c r="E11" s="561">
        <v>0</v>
      </c>
      <c r="F11" s="561" t="s">
        <v>757</v>
      </c>
      <c r="G11" s="561" t="s">
        <v>757</v>
      </c>
      <c r="H11" s="561" t="s">
        <v>757</v>
      </c>
      <c r="I11" s="561" t="s">
        <v>757</v>
      </c>
      <c r="J11" s="561" t="s">
        <v>757</v>
      </c>
      <c r="K11" s="561" t="s">
        <v>757</v>
      </c>
      <c r="L11" s="561" t="s">
        <v>757</v>
      </c>
      <c r="M11" s="561" t="s">
        <v>757</v>
      </c>
      <c r="N11" s="562">
        <v>3</v>
      </c>
      <c r="O11" s="61"/>
    </row>
    <row r="12" spans="1:15" ht="16.5" customHeight="1" thickTop="1" thickBot="1" x14ac:dyDescent="0.25">
      <c r="A12" s="563">
        <v>4</v>
      </c>
      <c r="B12" s="484">
        <v>10993</v>
      </c>
      <c r="C12" s="564">
        <v>10526</v>
      </c>
      <c r="D12" s="564">
        <v>87</v>
      </c>
      <c r="E12" s="564">
        <v>80</v>
      </c>
      <c r="F12" s="564" t="s">
        <v>757</v>
      </c>
      <c r="G12" s="564" t="s">
        <v>757</v>
      </c>
      <c r="H12" s="564" t="s">
        <v>757</v>
      </c>
      <c r="I12" s="564" t="s">
        <v>757</v>
      </c>
      <c r="J12" s="564" t="s">
        <v>757</v>
      </c>
      <c r="K12" s="564" t="s">
        <v>757</v>
      </c>
      <c r="L12" s="564" t="s">
        <v>757</v>
      </c>
      <c r="M12" s="564" t="s">
        <v>757</v>
      </c>
      <c r="N12" s="565">
        <v>4</v>
      </c>
      <c r="O12" s="61"/>
    </row>
    <row r="13" spans="1:15" ht="16.5" customHeight="1" thickTop="1" thickBot="1" x14ac:dyDescent="0.25">
      <c r="A13" s="560">
        <v>5</v>
      </c>
      <c r="B13" s="480">
        <v>7864</v>
      </c>
      <c r="C13" s="561">
        <v>7175</v>
      </c>
      <c r="D13" s="561">
        <v>4623</v>
      </c>
      <c r="E13" s="561">
        <v>4632</v>
      </c>
      <c r="F13" s="561" t="s">
        <v>757</v>
      </c>
      <c r="G13" s="561" t="s">
        <v>757</v>
      </c>
      <c r="H13" s="561" t="s">
        <v>757</v>
      </c>
      <c r="I13" s="561" t="s">
        <v>757</v>
      </c>
      <c r="J13" s="561" t="s">
        <v>757</v>
      </c>
      <c r="K13" s="561" t="s">
        <v>757</v>
      </c>
      <c r="L13" s="561" t="s">
        <v>757</v>
      </c>
      <c r="M13" s="561" t="s">
        <v>757</v>
      </c>
      <c r="N13" s="562">
        <v>5</v>
      </c>
      <c r="O13" s="61"/>
    </row>
    <row r="14" spans="1:15" ht="16.5" customHeight="1" thickTop="1" thickBot="1" x14ac:dyDescent="0.25">
      <c r="A14" s="563">
        <v>6</v>
      </c>
      <c r="B14" s="484">
        <v>144</v>
      </c>
      <c r="C14" s="564">
        <v>94</v>
      </c>
      <c r="D14" s="564">
        <v>14017</v>
      </c>
      <c r="E14" s="564">
        <v>13522</v>
      </c>
      <c r="F14" s="564" t="s">
        <v>757</v>
      </c>
      <c r="G14" s="564" t="s">
        <v>757</v>
      </c>
      <c r="H14" s="564" t="s">
        <v>757</v>
      </c>
      <c r="I14" s="564" t="s">
        <v>757</v>
      </c>
      <c r="J14" s="564" t="s">
        <v>757</v>
      </c>
      <c r="K14" s="564" t="s">
        <v>757</v>
      </c>
      <c r="L14" s="564" t="s">
        <v>757</v>
      </c>
      <c r="M14" s="564" t="s">
        <v>757</v>
      </c>
      <c r="N14" s="565">
        <v>6</v>
      </c>
      <c r="O14" s="61"/>
    </row>
    <row r="15" spans="1:15" ht="16.5" customHeight="1" thickTop="1" thickBot="1" x14ac:dyDescent="0.25">
      <c r="A15" s="560">
        <v>7</v>
      </c>
      <c r="B15" s="480">
        <v>0</v>
      </c>
      <c r="C15" s="561">
        <v>2</v>
      </c>
      <c r="D15" s="561">
        <v>13957</v>
      </c>
      <c r="E15" s="561">
        <v>13536</v>
      </c>
      <c r="F15" s="561" t="s">
        <v>757</v>
      </c>
      <c r="G15" s="561" t="s">
        <v>757</v>
      </c>
      <c r="H15" s="561" t="s">
        <v>757</v>
      </c>
      <c r="I15" s="561" t="s">
        <v>757</v>
      </c>
      <c r="J15" s="561" t="s">
        <v>757</v>
      </c>
      <c r="K15" s="561" t="s">
        <v>757</v>
      </c>
      <c r="L15" s="561" t="s">
        <v>757</v>
      </c>
      <c r="M15" s="561" t="s">
        <v>757</v>
      </c>
      <c r="N15" s="562">
        <v>7</v>
      </c>
      <c r="O15" s="61"/>
    </row>
    <row r="16" spans="1:15" ht="16.5" customHeight="1" thickTop="1" thickBot="1" x14ac:dyDescent="0.25">
      <c r="A16" s="563">
        <v>8</v>
      </c>
      <c r="B16" s="484" t="s">
        <v>757</v>
      </c>
      <c r="C16" s="564" t="s">
        <v>757</v>
      </c>
      <c r="D16" s="564">
        <v>13513</v>
      </c>
      <c r="E16" s="564">
        <v>13353</v>
      </c>
      <c r="F16" s="564" t="s">
        <v>757</v>
      </c>
      <c r="G16" s="564" t="s">
        <v>757</v>
      </c>
      <c r="H16" s="564" t="s">
        <v>757</v>
      </c>
      <c r="I16" s="564" t="s">
        <v>757</v>
      </c>
      <c r="J16" s="564" t="s">
        <v>757</v>
      </c>
      <c r="K16" s="564" t="s">
        <v>757</v>
      </c>
      <c r="L16" s="564" t="s">
        <v>757</v>
      </c>
      <c r="M16" s="564" t="s">
        <v>757</v>
      </c>
      <c r="N16" s="565">
        <v>8</v>
      </c>
      <c r="O16" s="61"/>
    </row>
    <row r="17" spans="1:15" ht="16.5" customHeight="1" thickTop="1" thickBot="1" x14ac:dyDescent="0.25">
      <c r="A17" s="560">
        <v>9</v>
      </c>
      <c r="B17" s="480" t="s">
        <v>757</v>
      </c>
      <c r="C17" s="561" t="s">
        <v>757</v>
      </c>
      <c r="D17" s="561">
        <v>13265</v>
      </c>
      <c r="E17" s="561">
        <v>12858</v>
      </c>
      <c r="F17" s="561" t="s">
        <v>757</v>
      </c>
      <c r="G17" s="561" t="s">
        <v>757</v>
      </c>
      <c r="H17" s="561" t="s">
        <v>757</v>
      </c>
      <c r="I17" s="561" t="s">
        <v>757</v>
      </c>
      <c r="J17" s="561" t="s">
        <v>757</v>
      </c>
      <c r="K17" s="561" t="s">
        <v>757</v>
      </c>
      <c r="L17" s="561" t="s">
        <v>757</v>
      </c>
      <c r="M17" s="561" t="s">
        <v>757</v>
      </c>
      <c r="N17" s="562">
        <v>9</v>
      </c>
      <c r="O17" s="61"/>
    </row>
    <row r="18" spans="1:15" ht="16.5" customHeight="1" thickTop="1" thickBot="1" x14ac:dyDescent="0.25">
      <c r="A18" s="563">
        <v>10</v>
      </c>
      <c r="B18" s="564" t="s">
        <v>757</v>
      </c>
      <c r="C18" s="564" t="s">
        <v>757</v>
      </c>
      <c r="D18" s="564">
        <v>12825</v>
      </c>
      <c r="E18" s="564">
        <v>12270</v>
      </c>
      <c r="F18" s="564">
        <v>37</v>
      </c>
      <c r="G18" s="564">
        <v>61</v>
      </c>
      <c r="H18" s="564">
        <v>0</v>
      </c>
      <c r="I18" s="564">
        <v>0</v>
      </c>
      <c r="J18" s="564" t="s">
        <v>757</v>
      </c>
      <c r="K18" s="564" t="s">
        <v>757</v>
      </c>
      <c r="L18" s="564" t="s">
        <v>757</v>
      </c>
      <c r="M18" s="564" t="s">
        <v>757</v>
      </c>
      <c r="N18" s="565">
        <v>10</v>
      </c>
      <c r="O18" s="61"/>
    </row>
    <row r="19" spans="1:15" ht="16.5" customHeight="1" thickTop="1" thickBot="1" x14ac:dyDescent="0.25">
      <c r="A19" s="560">
        <v>11</v>
      </c>
      <c r="B19" s="480" t="s">
        <v>757</v>
      </c>
      <c r="C19" s="561" t="s">
        <v>757</v>
      </c>
      <c r="D19" s="561">
        <v>8524</v>
      </c>
      <c r="E19" s="561">
        <v>8037</v>
      </c>
      <c r="F19" s="561">
        <v>3729</v>
      </c>
      <c r="G19" s="561">
        <v>3657</v>
      </c>
      <c r="H19" s="561">
        <v>5</v>
      </c>
      <c r="I19" s="561">
        <v>0</v>
      </c>
      <c r="J19" s="561" t="s">
        <v>757</v>
      </c>
      <c r="K19" s="561" t="s">
        <v>757</v>
      </c>
      <c r="L19" s="561" t="s">
        <v>757</v>
      </c>
      <c r="M19" s="561" t="s">
        <v>757</v>
      </c>
      <c r="N19" s="562">
        <v>11</v>
      </c>
      <c r="O19" s="61"/>
    </row>
    <row r="20" spans="1:15" ht="16.5" customHeight="1" thickTop="1" thickBot="1" x14ac:dyDescent="0.25">
      <c r="A20" s="563">
        <v>12</v>
      </c>
      <c r="B20" s="484" t="s">
        <v>757</v>
      </c>
      <c r="C20" s="564" t="s">
        <v>757</v>
      </c>
      <c r="D20" s="564">
        <v>1181</v>
      </c>
      <c r="E20" s="564">
        <v>745</v>
      </c>
      <c r="F20" s="564">
        <v>10342</v>
      </c>
      <c r="G20" s="564">
        <v>10384</v>
      </c>
      <c r="H20" s="564">
        <v>21</v>
      </c>
      <c r="I20" s="564">
        <v>0</v>
      </c>
      <c r="J20" s="564" t="s">
        <v>757</v>
      </c>
      <c r="K20" s="564" t="s">
        <v>757</v>
      </c>
      <c r="L20" s="564" t="s">
        <v>757</v>
      </c>
      <c r="M20" s="564" t="s">
        <v>757</v>
      </c>
      <c r="N20" s="565">
        <v>12</v>
      </c>
      <c r="O20" s="61"/>
    </row>
    <row r="21" spans="1:15" ht="16.5" customHeight="1" thickTop="1" thickBot="1" x14ac:dyDescent="0.25">
      <c r="A21" s="560">
        <v>13</v>
      </c>
      <c r="B21" s="480" t="s">
        <v>757</v>
      </c>
      <c r="C21" s="561" t="s">
        <v>757</v>
      </c>
      <c r="D21" s="561">
        <v>243</v>
      </c>
      <c r="E21" s="561">
        <v>129</v>
      </c>
      <c r="F21" s="561">
        <v>10299</v>
      </c>
      <c r="G21" s="561">
        <v>9931</v>
      </c>
      <c r="H21" s="561">
        <v>58</v>
      </c>
      <c r="I21" s="561">
        <v>5</v>
      </c>
      <c r="J21" s="561" t="s">
        <v>757</v>
      </c>
      <c r="K21" s="561" t="s">
        <v>757</v>
      </c>
      <c r="L21" s="561" t="s">
        <v>757</v>
      </c>
      <c r="M21" s="561" t="s">
        <v>757</v>
      </c>
      <c r="N21" s="562">
        <v>13</v>
      </c>
      <c r="O21" s="61"/>
    </row>
    <row r="22" spans="1:15" ht="16.5" customHeight="1" thickTop="1" thickBot="1" x14ac:dyDescent="0.25">
      <c r="A22" s="563">
        <v>14</v>
      </c>
      <c r="B22" s="484" t="s">
        <v>757</v>
      </c>
      <c r="C22" s="564" t="s">
        <v>757</v>
      </c>
      <c r="D22" s="564">
        <v>88</v>
      </c>
      <c r="E22" s="564">
        <v>25</v>
      </c>
      <c r="F22" s="564">
        <v>6936</v>
      </c>
      <c r="G22" s="564">
        <v>6809</v>
      </c>
      <c r="H22" s="564">
        <v>56</v>
      </c>
      <c r="I22" s="564">
        <v>8</v>
      </c>
      <c r="J22" s="564">
        <v>2551</v>
      </c>
      <c r="K22" s="564">
        <v>2785</v>
      </c>
      <c r="L22" s="564">
        <v>156</v>
      </c>
      <c r="M22" s="564">
        <v>44</v>
      </c>
      <c r="N22" s="565">
        <v>14</v>
      </c>
      <c r="O22" s="61"/>
    </row>
    <row r="23" spans="1:15" ht="16.5" customHeight="1" thickTop="1" thickBot="1" x14ac:dyDescent="0.25">
      <c r="A23" s="560">
        <v>15</v>
      </c>
      <c r="B23" s="480" t="s">
        <v>757</v>
      </c>
      <c r="C23" s="561" t="s">
        <v>757</v>
      </c>
      <c r="D23" s="561">
        <v>40</v>
      </c>
      <c r="E23" s="561">
        <v>6</v>
      </c>
      <c r="F23" s="561">
        <v>1546</v>
      </c>
      <c r="G23" s="561">
        <v>907</v>
      </c>
      <c r="H23" s="561">
        <v>4</v>
      </c>
      <c r="I23" s="561">
        <v>0</v>
      </c>
      <c r="J23" s="561">
        <v>7425</v>
      </c>
      <c r="K23" s="561">
        <v>7901</v>
      </c>
      <c r="L23" s="561">
        <v>411</v>
      </c>
      <c r="M23" s="561">
        <v>102</v>
      </c>
      <c r="N23" s="562">
        <v>15</v>
      </c>
      <c r="O23" s="61"/>
    </row>
    <row r="24" spans="1:15" ht="16.5" customHeight="1" thickTop="1" thickBot="1" x14ac:dyDescent="0.25">
      <c r="A24" s="563">
        <v>16</v>
      </c>
      <c r="B24" s="564" t="s">
        <v>757</v>
      </c>
      <c r="C24" s="564" t="s">
        <v>757</v>
      </c>
      <c r="D24" s="564">
        <v>18</v>
      </c>
      <c r="E24" s="564">
        <v>1</v>
      </c>
      <c r="F24" s="564">
        <v>494</v>
      </c>
      <c r="G24" s="564">
        <v>203</v>
      </c>
      <c r="H24" s="564">
        <v>1</v>
      </c>
      <c r="I24" s="564">
        <v>0</v>
      </c>
      <c r="J24" s="564">
        <v>7780</v>
      </c>
      <c r="K24" s="564">
        <v>7993</v>
      </c>
      <c r="L24" s="564">
        <v>418</v>
      </c>
      <c r="M24" s="564">
        <v>44</v>
      </c>
      <c r="N24" s="565">
        <v>16</v>
      </c>
      <c r="O24" s="61"/>
    </row>
    <row r="25" spans="1:15" ht="16.5" customHeight="1" thickTop="1" thickBot="1" x14ac:dyDescent="0.25">
      <c r="A25" s="560">
        <v>17</v>
      </c>
      <c r="B25" s="480" t="s">
        <v>757</v>
      </c>
      <c r="C25" s="561" t="s">
        <v>757</v>
      </c>
      <c r="D25" s="561">
        <v>6</v>
      </c>
      <c r="E25" s="561">
        <v>3</v>
      </c>
      <c r="F25" s="561">
        <v>177</v>
      </c>
      <c r="G25" s="561">
        <v>59</v>
      </c>
      <c r="H25" s="561">
        <v>0</v>
      </c>
      <c r="I25" s="561">
        <v>0</v>
      </c>
      <c r="J25" s="561">
        <v>6145</v>
      </c>
      <c r="K25" s="561">
        <v>5840</v>
      </c>
      <c r="L25" s="561">
        <v>227</v>
      </c>
      <c r="M25" s="561">
        <v>23</v>
      </c>
      <c r="N25" s="562">
        <v>17</v>
      </c>
      <c r="O25" s="61"/>
    </row>
    <row r="26" spans="1:15" ht="16.5" customHeight="1" thickTop="1" thickBot="1" x14ac:dyDescent="0.25">
      <c r="A26" s="563">
        <v>18</v>
      </c>
      <c r="B26" s="484" t="s">
        <v>757</v>
      </c>
      <c r="C26" s="564" t="s">
        <v>757</v>
      </c>
      <c r="D26" s="564">
        <v>0</v>
      </c>
      <c r="E26" s="564">
        <v>1</v>
      </c>
      <c r="F26" s="564">
        <v>46</v>
      </c>
      <c r="G26" s="564">
        <v>25</v>
      </c>
      <c r="H26" s="564">
        <v>0</v>
      </c>
      <c r="I26" s="564">
        <v>0</v>
      </c>
      <c r="J26" s="564">
        <v>1944</v>
      </c>
      <c r="K26" s="564">
        <v>1282</v>
      </c>
      <c r="L26" s="564">
        <v>49</v>
      </c>
      <c r="M26" s="564">
        <v>1</v>
      </c>
      <c r="N26" s="565">
        <v>18</v>
      </c>
      <c r="O26" s="61"/>
    </row>
    <row r="27" spans="1:15" ht="16.5" customHeight="1" thickTop="1" thickBot="1" x14ac:dyDescent="0.25">
      <c r="A27" s="560">
        <v>19</v>
      </c>
      <c r="B27" s="480" t="s">
        <v>757</v>
      </c>
      <c r="C27" s="561" t="s">
        <v>757</v>
      </c>
      <c r="D27" s="561">
        <v>0</v>
      </c>
      <c r="E27" s="561">
        <v>0</v>
      </c>
      <c r="F27" s="561">
        <v>5</v>
      </c>
      <c r="G27" s="561">
        <v>9</v>
      </c>
      <c r="H27" s="561">
        <v>0</v>
      </c>
      <c r="I27" s="561">
        <v>0</v>
      </c>
      <c r="J27" s="561">
        <v>713</v>
      </c>
      <c r="K27" s="561">
        <v>450</v>
      </c>
      <c r="L27" s="561">
        <v>28</v>
      </c>
      <c r="M27" s="561">
        <v>0</v>
      </c>
      <c r="N27" s="562">
        <v>19</v>
      </c>
      <c r="O27" s="61"/>
    </row>
    <row r="28" spans="1:15" ht="16.5" customHeight="1" thickTop="1" thickBot="1" x14ac:dyDescent="0.25">
      <c r="A28" s="563">
        <v>20</v>
      </c>
      <c r="B28" s="484" t="s">
        <v>757</v>
      </c>
      <c r="C28" s="564" t="s">
        <v>757</v>
      </c>
      <c r="D28" s="564">
        <v>0</v>
      </c>
      <c r="E28" s="564">
        <v>0</v>
      </c>
      <c r="F28" s="564">
        <v>0</v>
      </c>
      <c r="G28" s="564">
        <v>0</v>
      </c>
      <c r="H28" s="564">
        <v>0</v>
      </c>
      <c r="I28" s="564">
        <v>0</v>
      </c>
      <c r="J28" s="564">
        <v>265</v>
      </c>
      <c r="K28" s="564">
        <v>177</v>
      </c>
      <c r="L28" s="564">
        <v>5</v>
      </c>
      <c r="M28" s="564">
        <v>1</v>
      </c>
      <c r="N28" s="565">
        <v>20</v>
      </c>
      <c r="O28" s="61"/>
    </row>
    <row r="29" spans="1:15" ht="16.5" customHeight="1" thickTop="1" thickBot="1" x14ac:dyDescent="0.25">
      <c r="A29" s="560">
        <v>21</v>
      </c>
      <c r="B29" s="480" t="s">
        <v>757</v>
      </c>
      <c r="C29" s="561" t="s">
        <v>757</v>
      </c>
      <c r="D29" s="561">
        <v>0</v>
      </c>
      <c r="E29" s="561">
        <v>0</v>
      </c>
      <c r="F29" s="561">
        <v>0</v>
      </c>
      <c r="G29" s="561">
        <v>1</v>
      </c>
      <c r="H29" s="561">
        <v>0</v>
      </c>
      <c r="I29" s="561">
        <v>0</v>
      </c>
      <c r="J29" s="561">
        <v>70</v>
      </c>
      <c r="K29" s="561">
        <v>65</v>
      </c>
      <c r="L29" s="561">
        <v>0</v>
      </c>
      <c r="M29" s="561">
        <v>0</v>
      </c>
      <c r="N29" s="562">
        <v>21</v>
      </c>
      <c r="O29" s="61"/>
    </row>
    <row r="30" spans="1:15" ht="16.5" customHeight="1" thickTop="1" thickBot="1" x14ac:dyDescent="0.25">
      <c r="A30" s="566">
        <v>22</v>
      </c>
      <c r="B30" s="564" t="s">
        <v>757</v>
      </c>
      <c r="C30" s="564" t="s">
        <v>757</v>
      </c>
      <c r="D30" s="567">
        <v>0</v>
      </c>
      <c r="E30" s="567">
        <v>0</v>
      </c>
      <c r="F30" s="567">
        <v>0</v>
      </c>
      <c r="G30" s="567">
        <v>0</v>
      </c>
      <c r="H30" s="567">
        <v>0</v>
      </c>
      <c r="I30" s="567">
        <v>0</v>
      </c>
      <c r="J30" s="567">
        <v>13</v>
      </c>
      <c r="K30" s="567">
        <v>23</v>
      </c>
      <c r="L30" s="567">
        <v>0</v>
      </c>
      <c r="M30" s="567">
        <v>0</v>
      </c>
      <c r="N30" s="568">
        <v>22</v>
      </c>
      <c r="O30" s="61"/>
    </row>
    <row r="31" spans="1:15" ht="16.5" customHeight="1" thickTop="1" x14ac:dyDescent="0.2">
      <c r="A31" s="569" t="s">
        <v>187</v>
      </c>
      <c r="B31" s="488" t="s">
        <v>757</v>
      </c>
      <c r="C31" s="570" t="s">
        <v>757</v>
      </c>
      <c r="D31" s="570">
        <v>0</v>
      </c>
      <c r="E31" s="570">
        <v>0</v>
      </c>
      <c r="F31" s="570">
        <v>0</v>
      </c>
      <c r="G31" s="570">
        <v>0</v>
      </c>
      <c r="H31" s="570">
        <v>0</v>
      </c>
      <c r="I31" s="570">
        <v>0</v>
      </c>
      <c r="J31" s="570">
        <v>0</v>
      </c>
      <c r="K31" s="570">
        <v>0</v>
      </c>
      <c r="L31" s="570">
        <v>0</v>
      </c>
      <c r="M31" s="570">
        <v>0</v>
      </c>
      <c r="N31" s="571" t="s">
        <v>186</v>
      </c>
      <c r="O31" s="61"/>
    </row>
    <row r="32" spans="1:15" s="50" customFormat="1" ht="22.5" customHeight="1" x14ac:dyDescent="0.2">
      <c r="A32" s="572" t="s">
        <v>7</v>
      </c>
      <c r="B32" s="573">
        <f>SUM(B10:B31)</f>
        <v>25403</v>
      </c>
      <c r="C32" s="573">
        <f t="shared" ref="C32:M32" si="0">SUM(C10:C31)</f>
        <v>23817</v>
      </c>
      <c r="D32" s="573">
        <f t="shared" si="0"/>
        <v>82387</v>
      </c>
      <c r="E32" s="573">
        <f t="shared" si="0"/>
        <v>79198</v>
      </c>
      <c r="F32" s="573">
        <f t="shared" si="0"/>
        <v>33611</v>
      </c>
      <c r="G32" s="573">
        <f t="shared" si="0"/>
        <v>32046</v>
      </c>
      <c r="H32" s="573">
        <f t="shared" si="0"/>
        <v>145</v>
      </c>
      <c r="I32" s="573">
        <f t="shared" si="0"/>
        <v>13</v>
      </c>
      <c r="J32" s="573">
        <f t="shared" si="0"/>
        <v>26906</v>
      </c>
      <c r="K32" s="573">
        <f t="shared" si="0"/>
        <v>26516</v>
      </c>
      <c r="L32" s="573">
        <f t="shared" si="0"/>
        <v>1294</v>
      </c>
      <c r="M32" s="573">
        <f t="shared" si="0"/>
        <v>215</v>
      </c>
      <c r="N32" s="574" t="s">
        <v>8</v>
      </c>
    </row>
    <row r="33" spans="1:14" x14ac:dyDescent="0.2">
      <c r="A33" s="646" t="s">
        <v>751</v>
      </c>
      <c r="M33" s="1069" t="s">
        <v>749</v>
      </c>
      <c r="N33" s="1069"/>
    </row>
    <row r="34" spans="1:14" x14ac:dyDescent="0.2">
      <c r="A34" s="646" t="s">
        <v>758</v>
      </c>
      <c r="M34" s="966" t="s">
        <v>750</v>
      </c>
      <c r="N34" s="966"/>
    </row>
    <row r="35" spans="1:14" x14ac:dyDescent="0.2">
      <c r="A35" s="176"/>
    </row>
  </sheetData>
  <mergeCells count="20">
    <mergeCell ref="M33:N33"/>
    <mergeCell ref="M34:N34"/>
    <mergeCell ref="B7:C7"/>
    <mergeCell ref="D7:E7"/>
    <mergeCell ref="F7:G7"/>
    <mergeCell ref="H7:I7"/>
    <mergeCell ref="J7:K7"/>
    <mergeCell ref="A1:N1"/>
    <mergeCell ref="A2:N2"/>
    <mergeCell ref="A3:N3"/>
    <mergeCell ref="A4:N4"/>
    <mergeCell ref="L6:M6"/>
    <mergeCell ref="A6:A9"/>
    <mergeCell ref="B6:C6"/>
    <mergeCell ref="D6:E6"/>
    <mergeCell ref="F6:G6"/>
    <mergeCell ref="J6:K6"/>
    <mergeCell ref="N6:N9"/>
    <mergeCell ref="L7:M7"/>
    <mergeCell ref="H6:I6"/>
  </mergeCells>
  <printOptions horizontalCentered="1" verticalCentered="1"/>
  <pageMargins left="0" right="0" top="0" bottom="0" header="0" footer="0"/>
  <pageSetup paperSize="9" scale="95"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التعليم الفصل الرابع 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التعليم الفصل الرابع 2020</Description_Ar>
    <Enabled xmlns="1b323878-974e-4c19-bf08-965c80d4ad54">true</Enabled>
    <PublishingDate xmlns="1b323878-974e-4c19-bf08-965c80d4ad54">2022-08-28T07:24:46+00:00</PublishingDate>
    <CategoryDescription xmlns="http://schemas.microsoft.com/sharepoint.v3">Education Statistics Chapter  4 - 2020</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726FCA-A6DC-44F4-884D-26301C4C423F}">
  <ds:schemaRefs>
    <ds:schemaRef ds:uri="http://schemas.microsoft.com/sharepoint/v3/contenttype/forms"/>
  </ds:schemaRefs>
</ds:datastoreItem>
</file>

<file path=customXml/itemProps2.xml><?xml version="1.0" encoding="utf-8"?>
<ds:datastoreItem xmlns:ds="http://schemas.openxmlformats.org/officeDocument/2006/customXml" ds:itemID="{AD9B0AE5-B5B9-4472-BFB7-AD34ED842115}">
  <ds:schemaRefs>
    <ds:schemaRef ds:uri="http://schemas.openxmlformats.org/package/2006/metadata/core-properties"/>
    <ds:schemaRef ds:uri="http://schemas.microsoft.com/sharepoint/v3"/>
    <ds:schemaRef ds:uri="423524d6-f9d7-4b47-aadf-7b8f6888b7b0"/>
    <ds:schemaRef ds:uri="http://schemas.microsoft.com/office/2006/documentManagement/types"/>
    <ds:schemaRef ds:uri="http://purl.org/dc/elements/1.1/"/>
    <ds:schemaRef ds:uri="http://schemas.microsoft.com/office/infopath/2007/PartnerControls"/>
    <ds:schemaRef ds:uri="http://purl.org/dc/dcmitype/"/>
    <ds:schemaRef ds:uri="http://purl.org/dc/terms/"/>
    <ds:schemaRef ds:uri="b1657202-86a7-46c3-ba71-02bb0da5a392"/>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FE1E676-81BE-4159-AD4D-886982EDF124}"/>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39</vt:i4>
      </vt:variant>
      <vt:variant>
        <vt:lpstr>Charts</vt:lpstr>
      </vt:variant>
      <vt:variant>
        <vt:i4>7</vt:i4>
      </vt:variant>
      <vt:variant>
        <vt:lpstr>Named Ranges</vt:lpstr>
      </vt:variant>
      <vt:variant>
        <vt:i4>44</vt:i4>
      </vt:variant>
    </vt:vector>
  </HeadingPairs>
  <TitlesOfParts>
    <vt:vector size="90" baseType="lpstr">
      <vt:lpstr>Cover</vt:lpstr>
      <vt:lpstr>المحتويات</vt:lpstr>
      <vt:lpstr>التقديم </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GR_26</vt:lpstr>
      <vt:lpstr>GR_27</vt:lpstr>
      <vt:lpstr>GR_28</vt:lpstr>
      <vt:lpstr>GR_29</vt:lpstr>
      <vt:lpstr>GR_30</vt:lpstr>
      <vt:lpstr>GR_31</vt:lpstr>
      <vt:lpstr>GR_32</vt:lpstr>
      <vt:lpstr>'59'!Print_Area</vt:lpstr>
      <vt:lpstr>'60'!Print_Area</vt:lpstr>
      <vt:lpstr>'61'!Print_Area</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Cover!Print_Area</vt:lpstr>
      <vt:lpstr>'التقديم '!Print_Area</vt:lpstr>
      <vt:lpstr>'78'!Print_Titles</vt:lpstr>
      <vt:lpstr>'79'!Print_Titles</vt:lpstr>
      <vt:lpstr>'87'!Print_Titles</vt:lpstr>
      <vt:lpstr>'89'!Print_Titles</vt:lpstr>
      <vt:lpstr>'92'!Print_Titles</vt:lpstr>
      <vt:lpstr>'93'!Print_Titles</vt:lpstr>
    </vt:vector>
  </TitlesOfParts>
  <Company>Central Statistical 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Education Statistics Chapter  4 - 2020</dc:title>
  <dc:creator>Mr. Sabir</dc:creator>
  <cp:keywords>Qatar; Planning and Statistics Authority; PSA; Statistics; SocialStatistics</cp:keywords>
  <cp:lastModifiedBy>Amjad Ahmed Abdelwahab</cp:lastModifiedBy>
  <cp:lastPrinted>2023-02-19T06:24:17Z</cp:lastPrinted>
  <dcterms:created xsi:type="dcterms:W3CDTF">1998-01-05T07:20:42Z</dcterms:created>
  <dcterms:modified xsi:type="dcterms:W3CDTF">2023-02-20T07:29:12Z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179;#Qatar|f05dbc2b-1feb-4985-afc3-58e9ce18885a;#178;#Planning and Statistics Authority|e65649f4-24d1-441c-884c-448bd6b7a8f9;#643;#PSA|0e57c6e0-7d64-49c5-8339-fa33dddca9a5;#640;#Statistics|43e67556-4a22-4c31-b67a-99a39b12edc5;#648;#SocialStatistics|2b73b922-b446-405e-be2d-f6a1ac6e9092</vt:lpwstr>
  </property>
  <property fmtid="{D5CDD505-2E9C-101B-9397-08002B2CF9AE}" pid="4" name="MSIP_Label_0b46f0c7-1e5b-43db-99eb-3257df1e5bf6_Enabled">
    <vt:lpwstr>True</vt:lpwstr>
  </property>
  <property fmtid="{D5CDD505-2E9C-101B-9397-08002B2CF9AE}" pid="5" name="MSIP_Label_0b46f0c7-1e5b-43db-99eb-3257df1e5bf6_SiteId">
    <vt:lpwstr>2dcae639-d4a4-4454-82c7-592ab66fc7bd</vt:lpwstr>
  </property>
  <property fmtid="{D5CDD505-2E9C-101B-9397-08002B2CF9AE}" pid="6" name="MSIP_Label_0b46f0c7-1e5b-43db-99eb-3257df1e5bf6_Owner">
    <vt:lpwstr>g.alsabagh0101@education.qa</vt:lpwstr>
  </property>
  <property fmtid="{D5CDD505-2E9C-101B-9397-08002B2CF9AE}" pid="7" name="MSIP_Label_0b46f0c7-1e5b-43db-99eb-3257df1e5bf6_SetDate">
    <vt:lpwstr>2020-03-17T19:18:59.6490902Z</vt:lpwstr>
  </property>
  <property fmtid="{D5CDD505-2E9C-101B-9397-08002B2CF9AE}" pid="8" name="MSIP_Label_0b46f0c7-1e5b-43db-99eb-3257df1e5bf6_Name">
    <vt:lpwstr>Public</vt:lpwstr>
  </property>
  <property fmtid="{D5CDD505-2E9C-101B-9397-08002B2CF9AE}" pid="9" name="MSIP_Label_0b46f0c7-1e5b-43db-99eb-3257df1e5bf6_Application">
    <vt:lpwstr>Microsoft Azure Information Protection</vt:lpwstr>
  </property>
  <property fmtid="{D5CDD505-2E9C-101B-9397-08002B2CF9AE}" pid="10" name="MSIP_Label_0b46f0c7-1e5b-43db-99eb-3257df1e5bf6_ActionId">
    <vt:lpwstr>4c69854c-49f2-4aaf-8c45-add0584f7a91</vt:lpwstr>
  </property>
  <property fmtid="{D5CDD505-2E9C-101B-9397-08002B2CF9AE}" pid="11" name="MSIP_Label_0b46f0c7-1e5b-43db-99eb-3257df1e5bf6_Extended_MSFT_Method">
    <vt:lpwstr>Automatic</vt:lpwstr>
  </property>
  <property fmtid="{D5CDD505-2E9C-101B-9397-08002B2CF9AE}" pid="12" name="Sensitivity">
    <vt:lpwstr>Public</vt:lpwstr>
  </property>
  <property fmtid="{D5CDD505-2E9C-101B-9397-08002B2CF9AE}" pid="13" name="CategoryDescription">
    <vt:lpwstr>Education Statistics Chapter&amp;nbsp; 4 - 2021</vt:lpwstr>
  </property>
  <property fmtid="{D5CDD505-2E9C-101B-9397-08002B2CF9AE}" pid="14" name="Hashtags">
    <vt:lpwstr>58;#StatisticalAbstract|c2f418c2-a295-4bd1-af99-d5d586494613</vt:lpwstr>
  </property>
</Properties>
</file>