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1.xml" ContentType="application/vnd.openxmlformats-officedocument.spreadsheetml.worksheet+xml"/>
  <Override PartName="/xl/drawings/drawing38.xml" ContentType="application/vnd.openxmlformats-officedocument.drawing+xml"/>
  <Override PartName="/xl/charts/chart5.xml" ContentType="application/vnd.openxmlformats-officedocument.drawingml.chart+xml"/>
  <Override PartName="/xl/drawings/drawing18.xml" ContentType="application/vnd.openxmlformats-officedocument.drawing+xml"/>
  <Override PartName="/xl/drawings/drawing17.xml" ContentType="application/vnd.openxmlformats-officedocument.drawing+xml"/>
  <Override PartName="/xl/worksheets/sheet10.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drawings/drawing20.xml" ContentType="application/vnd.openxmlformats-officedocument.drawing+xml"/>
  <Override PartName="/xl/worksheets/sheet15.xml" ContentType="application/vnd.openxmlformats-officedocument.spreadsheetml.worksheet+xml"/>
  <Override PartName="/xl/chartsheets/sheet7.xml" ContentType="application/vnd.openxmlformats-officedocument.spreadsheetml.chartsheet+xml"/>
  <Override PartName="/xl/charts/chart6.xml" ContentType="application/vnd.openxmlformats-officedocument.drawingml.chart+xml"/>
  <Override PartName="/xl/drawings/drawing21.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15.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worksheets/sheet14.xml" ContentType="application/vnd.openxmlformats-officedocument.spreadsheetml.worksheet+xml"/>
  <Override PartName="/xl/drawings/drawing11.xml" ContentType="application/vnd.openxmlformats-officedocument.drawing+xml"/>
  <Override PartName="/xl/drawings/drawing5.xml" ContentType="application/vnd.openxmlformats-officedocument.drawing+xml"/>
  <Override PartName="/xl/drawings/drawing14.xml" ContentType="application/vnd.openxmlformats-officedocument.drawing+xml"/>
  <Override PartName="/xl/worksheets/sheet13.xml" ContentType="application/vnd.openxmlformats-officedocument.spreadsheetml.worksheet+xml"/>
  <Override PartName="/xl/charts/chart3.xml" ContentType="application/vnd.openxmlformats-officedocument.drawingml.chart+xml"/>
  <Override PartName="/xl/drawings/drawing12.xml" ContentType="application/vnd.openxmlformats-officedocument.drawing+xml"/>
  <Override PartName="/xl/drawings/drawing23.xml" ContentType="application/vnd.openxmlformats-officedocument.drawing+xml"/>
  <Override PartName="/xl/charts/chart7.xml" ContentType="application/vnd.openxmlformats-officedocument.drawingml.chart+xml"/>
  <Override PartName="/xl/chartsheets/sheet10.xml" ContentType="application/vnd.openxmlformats-officedocument.spreadsheetml.chartsheet+xml"/>
  <Override PartName="/xl/drawings/drawing34.xml" ContentType="application/vnd.openxmlformats-officedocument.drawing+xml"/>
  <Override PartName="/xl/theme/theme1.xml" ContentType="application/vnd.openxmlformats-officedocument.theme+xml"/>
  <Override PartName="/xl/drawings/drawing33.xml" ContentType="application/vnd.openxmlformats-officedocument.drawing+xml"/>
  <Override PartName="/xl/styles.xml" ContentType="application/vnd.openxmlformats-officedocument.spreadsheetml.styles+xml"/>
  <Override PartName="/xl/drawings/drawing24.xml" ContentType="application/vnd.openxmlformats-officedocument.drawing+xml"/>
  <Override PartName="/xl/worksheets/sheet20.xml" ContentType="application/vnd.openxmlformats-officedocument.spreadsheetml.worksheet+xml"/>
  <Override PartName="/xl/chartsheets/sheet9.xml" ContentType="application/vnd.openxmlformats-officedocument.spreadsheetml.chartsheet+xml"/>
  <Override PartName="/xl/worksheets/sheet19.xml" ContentType="application/vnd.openxmlformats-officedocument.spreadsheetml.worksheet+xml"/>
  <Override PartName="/xl/charts/chart9.xml" ContentType="application/vnd.openxmlformats-officedocument.drawingml.chart+xml"/>
  <Override PartName="/xl/worksheets/sheet17.xml" ContentType="application/vnd.openxmlformats-officedocument.spreadsheetml.worksheet+xml"/>
  <Override PartName="/xl/drawings/drawing36.xml" ContentType="application/vnd.openxmlformats-officedocument.drawing+xml"/>
  <Override PartName="/xl/worksheets/sheet18.xml" ContentType="application/vnd.openxmlformats-officedocument.spreadsheetml.worksheet+xml"/>
  <Override PartName="/xl/drawings/drawing35.xml" ContentType="application/vnd.openxmlformats-officedocument.drawing+xml"/>
  <Override PartName="/xl/sharedStrings.xml" ContentType="application/vnd.openxmlformats-officedocument.spreadsheetml.sharedStrings+xml"/>
  <Override PartName="/xl/drawings/drawing32.xml" ContentType="application/vnd.openxmlformats-officedocument.drawing+xml"/>
  <Override PartName="/xl/worksheets/sheet11.xml" ContentType="application/vnd.openxmlformats-officedocument.spreadsheetml.worksheet+xml"/>
  <Override PartName="/xl/drawings/drawing31.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xml" ContentType="application/vnd.openxmlformats-officedocument.drawing+xml"/>
  <Override PartName="/xl/chartsheets/sheet6.xml" ContentType="application/vnd.openxmlformats-officedocument.spreadsheetml.chartsheet+xml"/>
  <Override PartName="/xl/charts/chart8.xml" ContentType="application/vnd.openxmlformats-officedocument.drawingml.chart+xml"/>
  <Override PartName="/xl/drawings/drawing29.xml" ContentType="application/vnd.openxmlformats-officedocument.drawing+xml"/>
  <Override PartName="/xl/drawings/drawing30.xml" ContentType="application/vnd.openxmlformats-officedocument.drawing+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940" windowWidth="14625" windowHeight="6000" tabRatio="895"/>
  </bookViews>
  <sheets>
    <sheet name="المقدمة" sheetId="30" r:id="rId1"/>
    <sheet name="تقديم" sheetId="19" r:id="rId2"/>
    <sheet name="1" sheetId="31" r:id="rId3"/>
    <sheet name="2" sheetId="1" r:id="rId4"/>
    <sheet name="3" sheetId="2" r:id="rId5"/>
    <sheet name="Gr.1" sheetId="20" r:id="rId6"/>
    <sheet name="4" sheetId="3" r:id="rId7"/>
    <sheet name="Gr.2" sheetId="21" r:id="rId8"/>
    <sheet name="5" sheetId="4" r:id="rId9"/>
    <sheet name="Gr.3" sheetId="22" r:id="rId10"/>
    <sheet name="6" sheetId="5" r:id="rId11"/>
    <sheet name="Gr.4" sheetId="23" r:id="rId12"/>
    <sheet name="7" sheetId="6" r:id="rId13"/>
    <sheet name="Gr.5" sheetId="24" r:id="rId14"/>
    <sheet name="8" sheetId="7" r:id="rId15"/>
    <sheet name="Gr.6" sheetId="25" r:id="rId16"/>
    <sheet name="9" sheetId="8" r:id="rId17"/>
    <sheet name="Gr.7" sheetId="26" r:id="rId18"/>
    <sheet name="10" sheetId="9" r:id="rId19"/>
    <sheet name="Gr.8" sheetId="27" r:id="rId20"/>
    <sheet name="11" sheetId="10" r:id="rId21"/>
    <sheet name="12" sheetId="11" r:id="rId22"/>
    <sheet name="13" sheetId="12" r:id="rId23"/>
    <sheet name="14" sheetId="13" r:id="rId24"/>
    <sheet name="15" sheetId="14" r:id="rId25"/>
    <sheet name="16" sheetId="15" r:id="rId26"/>
    <sheet name="17" sheetId="16" r:id="rId27"/>
    <sheet name="Gr.9" sheetId="28" r:id="rId28"/>
    <sheet name="18" sheetId="17" r:id="rId29"/>
    <sheet name="Gr.10" sheetId="29" r:id="rId30"/>
  </sheets>
  <definedNames>
    <definedName name="_xlnm._FilterDatabase" localSheetId="16" hidden="1">'9'!$A$3:$K$3</definedName>
    <definedName name="_xlnm.Print_Area" localSheetId="2">'1'!$A$1:$P$16</definedName>
    <definedName name="_xlnm.Print_Area" localSheetId="18">'10'!$A$1:$H$16</definedName>
    <definedName name="_xlnm.Print_Area" localSheetId="20">'11'!$A$1:$L$30</definedName>
    <definedName name="_xlnm.Print_Area" localSheetId="21">'12'!$A$1:$L$30</definedName>
    <definedName name="_xlnm.Print_Area" localSheetId="22">'13'!$A$1:$L$30</definedName>
    <definedName name="_xlnm.Print_Area" localSheetId="23">'14'!$A$1:$J$18</definedName>
    <definedName name="_xlnm.Print_Area" localSheetId="24">'15'!$A$1:$J$18</definedName>
    <definedName name="_xlnm.Print_Area" localSheetId="25">'16'!$A$1:$J$17</definedName>
    <definedName name="_xlnm.Print_Area" localSheetId="26">'17'!$A$1:$K$14</definedName>
    <definedName name="_xlnm.Print_Area" localSheetId="28">'18'!$A$1:$K$16</definedName>
    <definedName name="_xlnm.Print_Area" localSheetId="3">'2'!$A$1:$K$14</definedName>
    <definedName name="_xlnm.Print_Area" localSheetId="4">'3'!$A$1:$K$19</definedName>
    <definedName name="_xlnm.Print_Area" localSheetId="6">'4'!$A$1:$K$21</definedName>
    <definedName name="_xlnm.Print_Area" localSheetId="8">'5'!$A$1:$K$20</definedName>
    <definedName name="_xlnm.Print_Area" localSheetId="10">'6'!$A$1:$K$31</definedName>
    <definedName name="_xlnm.Print_Area" localSheetId="12">'7'!$A$1:$K$17</definedName>
    <definedName name="_xlnm.Print_Area" localSheetId="14">'8'!$A$1:$H$18</definedName>
    <definedName name="_xlnm.Print_Area" localSheetId="16">'9'!$A$1:$H$30</definedName>
    <definedName name="_xlnm.Print_Area" localSheetId="0">المقدمة!$A$1:$A$19</definedName>
    <definedName name="_xlnm.Print_Area" localSheetId="1">تقديم!$A$1:$C$8</definedName>
    <definedName name="_xlnm.Print_Titles" localSheetId="18">'10'!$1:$3</definedName>
    <definedName name="_xlnm.Print_Titles" localSheetId="20">'11'!$1:$3</definedName>
    <definedName name="_xlnm.Print_Titles" localSheetId="21">'12'!$1:$3</definedName>
    <definedName name="_xlnm.Print_Titles" localSheetId="22">'13'!$1:$3</definedName>
    <definedName name="_xlnm.Print_Titles" localSheetId="23">'14'!$1:$7</definedName>
    <definedName name="_xlnm.Print_Titles" localSheetId="24">'15'!$1:$7</definedName>
    <definedName name="_xlnm.Print_Titles" localSheetId="25">'16'!$1:$7</definedName>
    <definedName name="_xlnm.Print_Titles" localSheetId="3">'2'!$1:$3</definedName>
    <definedName name="_xlnm.Print_Titles" localSheetId="4">'3'!$1:$3</definedName>
    <definedName name="_xlnm.Print_Titles" localSheetId="6">'4'!$1:$3</definedName>
    <definedName name="_xlnm.Print_Titles" localSheetId="8">'5'!$1:$3</definedName>
    <definedName name="_xlnm.Print_Titles" localSheetId="10">'6'!$1:$8</definedName>
    <definedName name="_xlnm.Print_Titles" localSheetId="12">'7'!$1:$3</definedName>
    <definedName name="_xlnm.Print_Titles" localSheetId="14">'8'!$1:$3</definedName>
    <definedName name="_xlnm.Print_Titles" localSheetId="16">'9'!$1:$7</definedName>
  </definedNames>
  <calcPr calcId="145621"/>
</workbook>
</file>

<file path=xl/calcChain.xml><?xml version="1.0" encoding="utf-8"?>
<calcChain xmlns="http://schemas.openxmlformats.org/spreadsheetml/2006/main">
  <c r="D18" i="4" l="1"/>
  <c r="G18" i="4"/>
  <c r="K8" i="11"/>
  <c r="F14" i="9"/>
  <c r="F11" i="9"/>
  <c r="F12" i="9"/>
  <c r="F13" i="9"/>
  <c r="F10" i="9"/>
  <c r="F9" i="9"/>
  <c r="F8" i="9"/>
  <c r="F11" i="8"/>
  <c r="F12" i="8"/>
  <c r="F13" i="8"/>
  <c r="F14" i="8"/>
  <c r="F15" i="8"/>
  <c r="F16" i="8"/>
  <c r="F17" i="8"/>
  <c r="F18" i="8"/>
  <c r="F19" i="8"/>
  <c r="F20" i="8"/>
  <c r="F21" i="8"/>
  <c r="F22" i="8"/>
  <c r="F23" i="8"/>
  <c r="F24" i="8"/>
  <c r="F25" i="8"/>
  <c r="F26" i="8"/>
  <c r="F27" i="8"/>
  <c r="F10" i="8"/>
  <c r="F9" i="8"/>
  <c r="F28" i="8"/>
  <c r="F8" i="8"/>
  <c r="F16" i="6"/>
  <c r="F10" i="4"/>
  <c r="E10" i="4"/>
  <c r="B19" i="4"/>
  <c r="F16" i="7"/>
  <c r="F11" i="7"/>
  <c r="F12" i="7"/>
  <c r="F13" i="7"/>
  <c r="F14" i="7"/>
  <c r="F15" i="7"/>
  <c r="F10" i="7"/>
  <c r="F9" i="7"/>
  <c r="F8" i="7"/>
  <c r="C46" i="8" l="1"/>
  <c r="B46" i="8"/>
  <c r="C45" i="8"/>
  <c r="B45" i="8"/>
  <c r="C44" i="8"/>
  <c r="B44" i="8"/>
  <c r="C43" i="8"/>
  <c r="B43" i="8"/>
  <c r="C42" i="8"/>
  <c r="B42" i="8"/>
  <c r="C41" i="8"/>
  <c r="B41" i="8"/>
  <c r="C40" i="8"/>
  <c r="B40" i="8"/>
  <c r="C39" i="8"/>
  <c r="B39" i="8"/>
  <c r="C38" i="8"/>
  <c r="B38" i="8"/>
  <c r="C37" i="8"/>
  <c r="B37" i="8"/>
  <c r="C36" i="8"/>
  <c r="B36" i="8"/>
  <c r="C35" i="8"/>
  <c r="B35" i="8"/>
  <c r="C34" i="8"/>
  <c r="B34" i="8"/>
  <c r="C16" i="17" l="1"/>
  <c r="E16" i="17"/>
  <c r="F16" i="17"/>
  <c r="B16" i="17"/>
  <c r="H10" i="17"/>
  <c r="I10" i="17"/>
  <c r="H11" i="17"/>
  <c r="I11" i="17"/>
  <c r="H12" i="17"/>
  <c r="I12" i="17"/>
  <c r="H13" i="17"/>
  <c r="I13" i="17"/>
  <c r="H14" i="17"/>
  <c r="I14" i="17"/>
  <c r="H15" i="17"/>
  <c r="I15" i="17"/>
  <c r="G10" i="17"/>
  <c r="G11" i="17"/>
  <c r="G12" i="17"/>
  <c r="G13" i="17"/>
  <c r="G14" i="17"/>
  <c r="G15" i="17"/>
  <c r="D10" i="17"/>
  <c r="D11" i="17"/>
  <c r="D12" i="17"/>
  <c r="D13" i="17"/>
  <c r="D14" i="17"/>
  <c r="D15" i="17"/>
  <c r="I9" i="17"/>
  <c r="H9" i="17"/>
  <c r="G9" i="17"/>
  <c r="D9" i="17"/>
  <c r="C14" i="16"/>
  <c r="E14" i="16"/>
  <c r="F14" i="16"/>
  <c r="B14" i="16"/>
  <c r="H10" i="16"/>
  <c r="I10" i="16"/>
  <c r="H11" i="16"/>
  <c r="I11" i="16"/>
  <c r="H12" i="16"/>
  <c r="I12" i="16"/>
  <c r="H13" i="16"/>
  <c r="I13" i="16"/>
  <c r="I9" i="16"/>
  <c r="H9" i="16"/>
  <c r="G10" i="16"/>
  <c r="G11" i="16"/>
  <c r="G12" i="16"/>
  <c r="G13" i="16"/>
  <c r="D10" i="16"/>
  <c r="D11" i="16"/>
  <c r="D12" i="16"/>
  <c r="D13" i="16"/>
  <c r="G9" i="16"/>
  <c r="D9" i="16"/>
  <c r="D15" i="9"/>
  <c r="B15" i="9"/>
  <c r="D29" i="8"/>
  <c r="B29" i="8"/>
  <c r="D17" i="7"/>
  <c r="B17" i="7"/>
  <c r="C16" i="6"/>
  <c r="E16" i="6"/>
  <c r="B16" i="6"/>
  <c r="H10" i="6"/>
  <c r="I10" i="6"/>
  <c r="H11" i="6"/>
  <c r="I11" i="6"/>
  <c r="H12" i="6"/>
  <c r="I12" i="6"/>
  <c r="H13" i="6"/>
  <c r="I13" i="6"/>
  <c r="H14" i="6"/>
  <c r="I14" i="6"/>
  <c r="H15" i="6"/>
  <c r="I15" i="6"/>
  <c r="I9" i="6"/>
  <c r="H9" i="6"/>
  <c r="G10" i="6"/>
  <c r="G11" i="6"/>
  <c r="G12" i="6"/>
  <c r="G13" i="6"/>
  <c r="G14" i="6"/>
  <c r="G15" i="6"/>
  <c r="G9" i="6"/>
  <c r="D10" i="6"/>
  <c r="D11" i="6"/>
  <c r="B21" i="6" s="1"/>
  <c r="D12" i="6"/>
  <c r="D13" i="6"/>
  <c r="D14" i="6"/>
  <c r="D15" i="6"/>
  <c r="D9" i="6"/>
  <c r="B23" i="6" s="1"/>
  <c r="C30" i="5"/>
  <c r="E30" i="5"/>
  <c r="F30" i="5"/>
  <c r="B30"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I9" i="5"/>
  <c r="H9" i="5"/>
  <c r="G10" i="5"/>
  <c r="G11" i="5"/>
  <c r="G12" i="5"/>
  <c r="G13" i="5"/>
  <c r="G14" i="5"/>
  <c r="G15" i="5"/>
  <c r="G16" i="5"/>
  <c r="G17" i="5"/>
  <c r="G18" i="5"/>
  <c r="G19" i="5"/>
  <c r="G20" i="5"/>
  <c r="G21" i="5"/>
  <c r="G22" i="5"/>
  <c r="G23" i="5"/>
  <c r="G24" i="5"/>
  <c r="G25" i="5"/>
  <c r="G26" i="5"/>
  <c r="G27" i="5"/>
  <c r="G28" i="5"/>
  <c r="G29" i="5"/>
  <c r="D10" i="5"/>
  <c r="D11" i="5"/>
  <c r="D12" i="5"/>
  <c r="D13" i="5"/>
  <c r="D14" i="5"/>
  <c r="D15" i="5"/>
  <c r="D16" i="5"/>
  <c r="D17" i="5"/>
  <c r="D18" i="5"/>
  <c r="D19" i="5"/>
  <c r="D20" i="5"/>
  <c r="D21" i="5"/>
  <c r="D22" i="5"/>
  <c r="D23" i="5"/>
  <c r="D24" i="5"/>
  <c r="D25" i="5"/>
  <c r="D26" i="5"/>
  <c r="D27" i="5"/>
  <c r="D28" i="5"/>
  <c r="D29" i="5"/>
  <c r="G9" i="5"/>
  <c r="D9" i="5"/>
  <c r="H10" i="4"/>
  <c r="I10" i="4"/>
  <c r="H11" i="4"/>
  <c r="I11" i="4"/>
  <c r="H12" i="4"/>
  <c r="I12" i="4"/>
  <c r="H13" i="4"/>
  <c r="I13" i="4"/>
  <c r="H14" i="4"/>
  <c r="I14" i="4"/>
  <c r="H15" i="4"/>
  <c r="I15" i="4"/>
  <c r="H16" i="4"/>
  <c r="I16" i="4"/>
  <c r="H17" i="4"/>
  <c r="I17" i="4"/>
  <c r="H18" i="4"/>
  <c r="I18" i="4"/>
  <c r="C19" i="4"/>
  <c r="E19" i="4"/>
  <c r="F19" i="4"/>
  <c r="I9" i="4"/>
  <c r="H9" i="4"/>
  <c r="D10" i="4"/>
  <c r="D11" i="4"/>
  <c r="D12" i="4"/>
  <c r="D13" i="4"/>
  <c r="D14" i="4"/>
  <c r="D15" i="4"/>
  <c r="D16" i="4"/>
  <c r="D17" i="4"/>
  <c r="G10" i="4"/>
  <c r="G11" i="4"/>
  <c r="G12" i="4"/>
  <c r="G13" i="4"/>
  <c r="G14" i="4"/>
  <c r="G15" i="4"/>
  <c r="G16" i="4"/>
  <c r="G17" i="4"/>
  <c r="G9" i="4"/>
  <c r="D9" i="4"/>
  <c r="C20" i="3"/>
  <c r="E20" i="3"/>
  <c r="F20" i="3"/>
  <c r="B20" i="3"/>
  <c r="G10" i="3"/>
  <c r="G11" i="3"/>
  <c r="G12" i="3"/>
  <c r="G13" i="3"/>
  <c r="G14" i="3"/>
  <c r="G15" i="3"/>
  <c r="G16" i="3"/>
  <c r="G17" i="3"/>
  <c r="G18" i="3"/>
  <c r="G19" i="3"/>
  <c r="G9" i="3"/>
  <c r="D10" i="3"/>
  <c r="D11" i="3"/>
  <c r="D12" i="3"/>
  <c r="D13" i="3"/>
  <c r="D14" i="3"/>
  <c r="D15" i="3"/>
  <c r="D16" i="3"/>
  <c r="D17" i="3"/>
  <c r="D18" i="3"/>
  <c r="D19" i="3"/>
  <c r="D9" i="3"/>
  <c r="C18" i="2"/>
  <c r="E18" i="2"/>
  <c r="F18" i="2"/>
  <c r="B18" i="2"/>
  <c r="H10" i="2"/>
  <c r="I10" i="2"/>
  <c r="C28" i="2" s="1"/>
  <c r="H11" i="2"/>
  <c r="I11" i="2"/>
  <c r="C26" i="2" s="1"/>
  <c r="H12" i="2"/>
  <c r="I12" i="2"/>
  <c r="C25" i="2" s="1"/>
  <c r="H13" i="2"/>
  <c r="I13" i="2"/>
  <c r="C27" i="2" s="1"/>
  <c r="H14" i="2"/>
  <c r="B23" i="2" s="1"/>
  <c r="I14" i="2"/>
  <c r="C23" i="2" s="1"/>
  <c r="H15" i="2"/>
  <c r="I15" i="2"/>
  <c r="C31" i="2" s="1"/>
  <c r="H16" i="2"/>
  <c r="I16" i="2"/>
  <c r="C29" i="2" s="1"/>
  <c r="H17" i="2"/>
  <c r="I17" i="2"/>
  <c r="C30" i="2" s="1"/>
  <c r="I9" i="2"/>
  <c r="H9" i="2"/>
  <c r="B24" i="2" s="1"/>
  <c r="G10" i="2"/>
  <c r="G11" i="2"/>
  <c r="G12" i="2"/>
  <c r="G13" i="2"/>
  <c r="G14" i="2"/>
  <c r="G15" i="2"/>
  <c r="G16" i="2"/>
  <c r="G17" i="2"/>
  <c r="G9" i="2"/>
  <c r="D10" i="2"/>
  <c r="D11" i="2"/>
  <c r="D12" i="2"/>
  <c r="D13" i="2"/>
  <c r="D14" i="2"/>
  <c r="D15" i="2"/>
  <c r="D16" i="2"/>
  <c r="D17" i="2"/>
  <c r="D9" i="2"/>
  <c r="C13" i="1"/>
  <c r="E13" i="1"/>
  <c r="F13" i="1"/>
  <c r="B13" i="1"/>
  <c r="H10" i="1"/>
  <c r="I10" i="1"/>
  <c r="H11" i="1"/>
  <c r="I11" i="1"/>
  <c r="H12" i="1"/>
  <c r="I12" i="1"/>
  <c r="I9" i="1"/>
  <c r="H9" i="1"/>
  <c r="J9" i="1" s="1"/>
  <c r="B21" i="9"/>
  <c r="C21" i="9"/>
  <c r="B22" i="9"/>
  <c r="C22" i="9"/>
  <c r="B23" i="9"/>
  <c r="C23" i="9"/>
  <c r="B24" i="9"/>
  <c r="C24" i="9"/>
  <c r="B25" i="9"/>
  <c r="C25" i="9"/>
  <c r="B26" i="9"/>
  <c r="C26" i="9"/>
  <c r="C20" i="9"/>
  <c r="B20" i="9"/>
  <c r="L15" i="31"/>
  <c r="K15" i="31"/>
  <c r="J15" i="31"/>
  <c r="I15" i="31"/>
  <c r="H15" i="31"/>
  <c r="F15" i="31"/>
  <c r="E15" i="31"/>
  <c r="D15" i="31"/>
  <c r="C15" i="31"/>
  <c r="L14" i="31"/>
  <c r="K14" i="31"/>
  <c r="J14" i="31"/>
  <c r="I14" i="31"/>
  <c r="H14" i="31"/>
  <c r="F14" i="31"/>
  <c r="E14" i="31"/>
  <c r="D14" i="31"/>
  <c r="C14" i="31"/>
  <c r="L13" i="31"/>
  <c r="K13" i="31"/>
  <c r="J13" i="31"/>
  <c r="I13" i="31"/>
  <c r="H13" i="31"/>
  <c r="F13" i="31"/>
  <c r="E13" i="31"/>
  <c r="D13" i="31"/>
  <c r="C13" i="31"/>
  <c r="M12" i="31"/>
  <c r="G12" i="31"/>
  <c r="M11" i="31"/>
  <c r="G11" i="31"/>
  <c r="L10" i="31"/>
  <c r="K10" i="31"/>
  <c r="J10" i="31"/>
  <c r="I10" i="31"/>
  <c r="H10" i="31"/>
  <c r="F10" i="31"/>
  <c r="F16" i="31" s="1"/>
  <c r="E10" i="31"/>
  <c r="D10" i="31"/>
  <c r="C10" i="31"/>
  <c r="M9" i="31"/>
  <c r="G9" i="31"/>
  <c r="M8" i="31"/>
  <c r="G8" i="31"/>
  <c r="B26" i="7"/>
  <c r="C26" i="7"/>
  <c r="C27" i="7"/>
  <c r="C24" i="7"/>
  <c r="C23" i="7"/>
  <c r="C21" i="7"/>
  <c r="C28" i="7"/>
  <c r="C25" i="7"/>
  <c r="C29" i="7"/>
  <c r="C22" i="7"/>
  <c r="B24" i="7"/>
  <c r="B23" i="7"/>
  <c r="B21" i="7"/>
  <c r="B28" i="7"/>
  <c r="B25" i="7"/>
  <c r="B27" i="7"/>
  <c r="B29" i="7"/>
  <c r="B22" i="7"/>
  <c r="J15" i="6" l="1"/>
  <c r="F29" i="8"/>
  <c r="J13" i="16"/>
  <c r="F15" i="9"/>
  <c r="G18" i="2"/>
  <c r="J17" i="2"/>
  <c r="J16" i="2"/>
  <c r="J15" i="2"/>
  <c r="J14" i="2"/>
  <c r="J13" i="2"/>
  <c r="J12" i="2"/>
  <c r="J11" i="2"/>
  <c r="I18" i="2"/>
  <c r="J10" i="2"/>
  <c r="C24" i="2"/>
  <c r="B30" i="2"/>
  <c r="B29" i="2"/>
  <c r="B31" i="2"/>
  <c r="B27" i="2"/>
  <c r="B25" i="2"/>
  <c r="B26" i="2"/>
  <c r="D18" i="2"/>
  <c r="B28" i="2"/>
  <c r="G16" i="17"/>
  <c r="J14" i="17"/>
  <c r="J13" i="17"/>
  <c r="J11" i="17"/>
  <c r="H16" i="17"/>
  <c r="J9" i="17"/>
  <c r="J11" i="16"/>
  <c r="G14" i="16"/>
  <c r="J12" i="16"/>
  <c r="D14" i="16"/>
  <c r="J14" i="6"/>
  <c r="J12" i="6"/>
  <c r="J10" i="6"/>
  <c r="G16" i="6"/>
  <c r="J13" i="6"/>
  <c r="D16" i="6"/>
  <c r="J22" i="5"/>
  <c r="J16" i="5"/>
  <c r="G30" i="5"/>
  <c r="J27" i="5"/>
  <c r="J26" i="5"/>
  <c r="J23" i="5"/>
  <c r="J20" i="5"/>
  <c r="J18" i="5"/>
  <c r="J14" i="5"/>
  <c r="J13" i="5"/>
  <c r="J11" i="5"/>
  <c r="J10" i="5"/>
  <c r="J21" i="5"/>
  <c r="J17" i="5"/>
  <c r="J15" i="5"/>
  <c r="H30" i="5"/>
  <c r="D30" i="5"/>
  <c r="J16" i="4"/>
  <c r="G19" i="4"/>
  <c r="J11" i="4"/>
  <c r="J18" i="4"/>
  <c r="J17" i="4"/>
  <c r="J15" i="4"/>
  <c r="J14" i="4"/>
  <c r="J13" i="4"/>
  <c r="J12" i="4"/>
  <c r="I19" i="4"/>
  <c r="D19" i="4"/>
  <c r="H19" i="4"/>
  <c r="G20" i="3"/>
  <c r="D20" i="3"/>
  <c r="F17" i="7"/>
  <c r="J12" i="1"/>
  <c r="J11" i="1"/>
  <c r="J10" i="1"/>
  <c r="I13" i="1"/>
  <c r="I16" i="31"/>
  <c r="M14" i="31"/>
  <c r="J12" i="17"/>
  <c r="J10" i="17"/>
  <c r="D16" i="17"/>
  <c r="J10" i="16"/>
  <c r="J9" i="16"/>
  <c r="I14" i="16"/>
  <c r="I16" i="6"/>
  <c r="H16" i="6"/>
  <c r="J9" i="6"/>
  <c r="J11" i="6"/>
  <c r="I30" i="5"/>
  <c r="J25" i="5"/>
  <c r="J9" i="5"/>
  <c r="J28" i="5"/>
  <c r="J19" i="5"/>
  <c r="J29" i="5"/>
  <c r="J24" i="5"/>
  <c r="J12" i="5"/>
  <c r="J9" i="4"/>
  <c r="H18" i="2"/>
  <c r="J9" i="2"/>
  <c r="H13" i="1"/>
  <c r="L16" i="31"/>
  <c r="G14" i="31"/>
  <c r="C16" i="31"/>
  <c r="J15" i="17"/>
  <c r="I16" i="17"/>
  <c r="H14" i="16"/>
  <c r="J10" i="4"/>
  <c r="K16" i="31"/>
  <c r="N9" i="31"/>
  <c r="D16" i="31"/>
  <c r="M10" i="31"/>
  <c r="N12" i="31"/>
  <c r="G15" i="31"/>
  <c r="G13" i="31"/>
  <c r="M13" i="31"/>
  <c r="M15" i="31"/>
  <c r="E16" i="31"/>
  <c r="J16" i="31"/>
  <c r="N11" i="31"/>
  <c r="N8" i="31"/>
  <c r="G10" i="31"/>
  <c r="H16" i="31"/>
  <c r="C27" i="17"/>
  <c r="B27" i="17"/>
  <c r="C26" i="17"/>
  <c r="B26" i="17"/>
  <c r="C25" i="17"/>
  <c r="B25" i="17"/>
  <c r="C24" i="17"/>
  <c r="B24" i="17"/>
  <c r="C23" i="17"/>
  <c r="B23" i="17"/>
  <c r="C22" i="17"/>
  <c r="B22" i="17"/>
  <c r="C21" i="17"/>
  <c r="B21" i="17"/>
  <c r="C24" i="16"/>
  <c r="B24" i="16"/>
  <c r="C23" i="16"/>
  <c r="B23" i="16"/>
  <c r="C22" i="16"/>
  <c r="B22" i="16"/>
  <c r="C21" i="16"/>
  <c r="B21" i="16"/>
  <c r="C20" i="16"/>
  <c r="B20" i="16"/>
  <c r="H16" i="15"/>
  <c r="G16" i="15"/>
  <c r="F16" i="15"/>
  <c r="E16" i="15"/>
  <c r="D16" i="15"/>
  <c r="C16" i="15"/>
  <c r="B16" i="15"/>
  <c r="I15" i="15"/>
  <c r="I14" i="15"/>
  <c r="I13" i="15"/>
  <c r="I12" i="15"/>
  <c r="I11" i="15"/>
  <c r="I10" i="15"/>
  <c r="I9" i="15"/>
  <c r="I8" i="15"/>
  <c r="H17" i="14"/>
  <c r="G17" i="14"/>
  <c r="F17" i="14"/>
  <c r="E17" i="14"/>
  <c r="D17" i="14"/>
  <c r="C17" i="14"/>
  <c r="B17" i="14"/>
  <c r="I16" i="14"/>
  <c r="I15" i="14"/>
  <c r="I14" i="14"/>
  <c r="I13" i="14"/>
  <c r="I12" i="14"/>
  <c r="I11" i="14"/>
  <c r="I10" i="14"/>
  <c r="I9" i="14"/>
  <c r="I8" i="14"/>
  <c r="H17" i="13"/>
  <c r="G17" i="13"/>
  <c r="F17" i="13"/>
  <c r="E17" i="13"/>
  <c r="D17" i="13"/>
  <c r="C17" i="13"/>
  <c r="B17" i="13"/>
  <c r="I16" i="13"/>
  <c r="I15" i="13"/>
  <c r="I14" i="13"/>
  <c r="I13" i="13"/>
  <c r="I12" i="13"/>
  <c r="I11" i="13"/>
  <c r="I10" i="13"/>
  <c r="I9" i="13"/>
  <c r="I8" i="13"/>
  <c r="J29" i="12"/>
  <c r="I29" i="12"/>
  <c r="H29" i="12"/>
  <c r="G29" i="12"/>
  <c r="F29" i="12"/>
  <c r="E29" i="12"/>
  <c r="D29" i="12"/>
  <c r="C29" i="12"/>
  <c r="B29" i="12"/>
  <c r="K28" i="12"/>
  <c r="K27" i="12"/>
  <c r="K26" i="12"/>
  <c r="K25" i="12"/>
  <c r="K24" i="12"/>
  <c r="K23" i="12"/>
  <c r="K22" i="12"/>
  <c r="K21" i="12"/>
  <c r="K20" i="12"/>
  <c r="K19" i="12"/>
  <c r="K18" i="12"/>
  <c r="K17" i="12"/>
  <c r="K16" i="12"/>
  <c r="K15" i="12"/>
  <c r="K14" i="12"/>
  <c r="K13" i="12"/>
  <c r="K12" i="12"/>
  <c r="K11" i="12"/>
  <c r="K10" i="12"/>
  <c r="K9" i="12"/>
  <c r="K8" i="12"/>
  <c r="J29" i="11"/>
  <c r="I29" i="11"/>
  <c r="H29" i="11"/>
  <c r="G29" i="11"/>
  <c r="F29" i="11"/>
  <c r="E29" i="11"/>
  <c r="D29" i="11"/>
  <c r="C29" i="11"/>
  <c r="B29" i="11"/>
  <c r="K28" i="11"/>
  <c r="K27" i="11"/>
  <c r="K26" i="11"/>
  <c r="K25" i="11"/>
  <c r="K24" i="11"/>
  <c r="K23" i="11"/>
  <c r="K22" i="11"/>
  <c r="K21" i="11"/>
  <c r="K20" i="11"/>
  <c r="K19" i="11"/>
  <c r="K18" i="11"/>
  <c r="K17" i="11"/>
  <c r="K16" i="11"/>
  <c r="K15" i="11"/>
  <c r="K14" i="11"/>
  <c r="K13" i="11"/>
  <c r="K12" i="11"/>
  <c r="K11" i="11"/>
  <c r="K10" i="11"/>
  <c r="K9"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9" i="10"/>
  <c r="K8" i="10"/>
  <c r="C24" i="6"/>
  <c r="B24" i="6"/>
  <c r="C25" i="6"/>
  <c r="B25" i="6"/>
  <c r="C21" i="6"/>
  <c r="C22" i="6"/>
  <c r="B22" i="6"/>
  <c r="C23" i="6"/>
  <c r="C47" i="5"/>
  <c r="B47" i="5"/>
  <c r="C38" i="5"/>
  <c r="B38" i="5"/>
  <c r="B39" i="5"/>
  <c r="C44" i="5"/>
  <c r="B44" i="5"/>
  <c r="C42" i="5"/>
  <c r="B42" i="5"/>
  <c r="C36" i="5"/>
  <c r="B36" i="5"/>
  <c r="C37" i="5"/>
  <c r="B37" i="5"/>
  <c r="C40" i="5"/>
  <c r="B40" i="5"/>
  <c r="C41" i="5"/>
  <c r="B41" i="5"/>
  <c r="C48" i="5"/>
  <c r="B48" i="5"/>
  <c r="C49" i="5"/>
  <c r="B49" i="5"/>
  <c r="C46" i="5"/>
  <c r="B46" i="5"/>
  <c r="C45" i="5"/>
  <c r="B45" i="5"/>
  <c r="C43" i="5"/>
  <c r="B43" i="5"/>
  <c r="C27" i="4"/>
  <c r="C26" i="4"/>
  <c r="C24" i="4"/>
  <c r="I19" i="3"/>
  <c r="C34" i="3" s="1"/>
  <c r="H19" i="3"/>
  <c r="I18" i="3"/>
  <c r="C33" i="3" s="1"/>
  <c r="H18" i="3"/>
  <c r="I17" i="3"/>
  <c r="C32" i="3" s="1"/>
  <c r="H17" i="3"/>
  <c r="I16" i="3"/>
  <c r="C31" i="3" s="1"/>
  <c r="H16" i="3"/>
  <c r="I15" i="3"/>
  <c r="C30" i="3" s="1"/>
  <c r="H15" i="3"/>
  <c r="I14" i="3"/>
  <c r="C29" i="3" s="1"/>
  <c r="H14" i="3"/>
  <c r="I13" i="3"/>
  <c r="C28" i="3" s="1"/>
  <c r="H13" i="3"/>
  <c r="I12" i="3"/>
  <c r="C27" i="3" s="1"/>
  <c r="H12" i="3"/>
  <c r="I11" i="3"/>
  <c r="C26" i="3" s="1"/>
  <c r="H11" i="3"/>
  <c r="I10" i="3"/>
  <c r="C25" i="3" s="1"/>
  <c r="H10" i="3"/>
  <c r="I9" i="3"/>
  <c r="H9" i="3"/>
  <c r="G12" i="1"/>
  <c r="D12" i="1"/>
  <c r="G11" i="1"/>
  <c r="D11" i="1"/>
  <c r="G10" i="1"/>
  <c r="D10" i="1"/>
  <c r="G9" i="1"/>
  <c r="D9" i="1"/>
  <c r="J18" i="2" l="1"/>
  <c r="J16" i="17"/>
  <c r="J14" i="16"/>
  <c r="J16" i="6"/>
  <c r="J19" i="4"/>
  <c r="G13" i="1"/>
  <c r="J13" i="1"/>
  <c r="D13" i="1"/>
  <c r="J30" i="5"/>
  <c r="B24" i="3"/>
  <c r="H20" i="3"/>
  <c r="J9" i="3"/>
  <c r="B26" i="3"/>
  <c r="J11" i="3"/>
  <c r="B28" i="3"/>
  <c r="J13" i="3"/>
  <c r="B30" i="3"/>
  <c r="J15" i="3"/>
  <c r="B32" i="3"/>
  <c r="J17" i="3"/>
  <c r="B34" i="3"/>
  <c r="J19" i="3"/>
  <c r="B25" i="3"/>
  <c r="J10" i="3"/>
  <c r="B27" i="3"/>
  <c r="J12" i="3"/>
  <c r="B29" i="3"/>
  <c r="J14" i="3"/>
  <c r="B31" i="3"/>
  <c r="J16" i="3"/>
  <c r="B33" i="3"/>
  <c r="J18" i="3"/>
  <c r="C24" i="3"/>
  <c r="I20" i="3"/>
  <c r="N13" i="31"/>
  <c r="N15" i="31"/>
  <c r="B23" i="4"/>
  <c r="B24" i="4"/>
  <c r="C23" i="4"/>
  <c r="B25" i="4"/>
  <c r="B26" i="4"/>
  <c r="M16" i="31"/>
  <c r="G16" i="31"/>
  <c r="N14" i="31"/>
  <c r="N10" i="31"/>
  <c r="N16" i="31" s="1"/>
  <c r="C25" i="4"/>
  <c r="B27" i="4"/>
  <c r="D39" i="5"/>
  <c r="C39" i="5"/>
  <c r="D38" i="5"/>
  <c r="D37" i="5"/>
  <c r="D36" i="5"/>
  <c r="D42" i="5"/>
  <c r="D44" i="5"/>
  <c r="D49" i="5"/>
  <c r="D48" i="5"/>
  <c r="D41" i="5"/>
  <c r="D40" i="5"/>
  <c r="K29" i="11"/>
  <c r="I17" i="13"/>
  <c r="I17" i="14"/>
  <c r="I16" i="15"/>
  <c r="D45" i="5"/>
  <c r="D46" i="5"/>
  <c r="D47" i="5"/>
  <c r="K29" i="10"/>
  <c r="K29" i="12"/>
  <c r="J20" i="3" l="1"/>
  <c r="D43" i="5"/>
</calcChain>
</file>

<file path=xl/sharedStrings.xml><?xml version="1.0" encoding="utf-8"?>
<sst xmlns="http://schemas.openxmlformats.org/spreadsheetml/2006/main" count="963" uniqueCount="337">
  <si>
    <t>الحالة العملية</t>
  </si>
  <si>
    <t xml:space="preserve"> Employment Status</t>
  </si>
  <si>
    <r>
      <t xml:space="preserve">قطريون
</t>
    </r>
    <r>
      <rPr>
        <sz val="12"/>
        <rFont val="Arial"/>
        <family val="2"/>
      </rPr>
      <t>Qatari</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</si>
  <si>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</si>
  <si>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</si>
  <si>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</si>
  <si>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</si>
  <si>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</si>
  <si>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</si>
  <si>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</si>
  <si>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</si>
  <si>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</si>
  <si>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يعمل لدى ذويه بدون أجر</t>
  </si>
  <si>
    <t>Unpaid Family Worker</t>
  </si>
  <si>
    <t>المجموع</t>
  </si>
  <si>
    <t>Total</t>
  </si>
  <si>
    <t>لا يشمل المتعطلين الذين لم يسبق لهم العمل</t>
  </si>
  <si>
    <t>Not including persons seeking work for the first time</t>
  </si>
  <si>
    <t xml:space="preserve">المهنــــة </t>
  </si>
  <si>
    <t xml:space="preserve">Occupation </t>
  </si>
  <si>
    <t>المشرعون وموظفو الادارة العليا والمديرون</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</si>
  <si>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</si>
  <si>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</si>
  <si>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</si>
  <si>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</si>
  <si>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</si>
  <si>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</si>
  <si>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</si>
  <si>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</si>
  <si>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</si>
  <si>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</si>
  <si>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</si>
  <si>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العاملون في الحرف وما اليها من المهن</t>
  </si>
  <si>
    <t>Craft And Related Trades Workers</t>
  </si>
  <si>
    <t>مشغلو الالات والمعدات ومجمعوها</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</si>
  <si>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</si>
  <si>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</si>
  <si>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</si>
  <si>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</si>
  <si>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</si>
  <si>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</si>
  <si>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</si>
  <si>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</si>
  <si>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</si>
  <si>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</si>
  <si>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</si>
  <si>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</si>
  <si>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</si>
  <si>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</si>
  <si>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</si>
  <si>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</si>
  <si>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</si>
  <si>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</si>
  <si>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 xml:space="preserve">أمى </t>
  </si>
  <si>
    <t>Illiterate</t>
  </si>
  <si>
    <t>يقرأ ويكتب</t>
  </si>
  <si>
    <t>Read &amp; Write</t>
  </si>
  <si>
    <t>ابتدائية</t>
  </si>
  <si>
    <t>Primary</t>
  </si>
  <si>
    <t>إعدادية</t>
  </si>
  <si>
    <t>Preparatory</t>
  </si>
  <si>
    <t>ثانوية</t>
  </si>
  <si>
    <t>Secondary</t>
  </si>
  <si>
    <t>دبلوم أقل من الجامعة</t>
  </si>
  <si>
    <t>Pre.U. Diploma</t>
  </si>
  <si>
    <t>بكالوريوس</t>
  </si>
  <si>
    <t>University</t>
  </si>
  <si>
    <t>دبلوم عالى</t>
  </si>
  <si>
    <t>Higher Diploma</t>
  </si>
  <si>
    <t>ماجستير</t>
  </si>
  <si>
    <t>M.A / M.Sc.</t>
  </si>
  <si>
    <t>دكتوراه</t>
  </si>
  <si>
    <t>Ph.D.</t>
  </si>
  <si>
    <t>جامعي فما فوق</t>
  </si>
  <si>
    <t>النشاط الاقتصادي</t>
  </si>
  <si>
    <t>Economic Activity</t>
  </si>
  <si>
    <r>
      <t xml:space="preserve">قطريون  </t>
    </r>
    <r>
      <rPr>
        <sz val="12"/>
        <rFont val="Arial"/>
        <family val="2"/>
      </rPr>
      <t>Qatari</t>
    </r>
  </si>
  <si>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</si>
  <si>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</si>
  <si>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</si>
  <si>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</si>
  <si>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</si>
  <si>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</si>
  <si>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</si>
  <si>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</si>
  <si>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</si>
  <si>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</si>
  <si>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</si>
  <si>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</si>
  <si>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</si>
  <si>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</si>
  <si>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</si>
  <si>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</si>
  <si>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</si>
  <si>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</si>
  <si>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</si>
  <si>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</si>
  <si>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</si>
  <si>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</si>
  <si>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</si>
  <si>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</si>
  <si>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</si>
  <si>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</si>
  <si>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</si>
  <si>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</si>
  <si>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</si>
  <si>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</si>
  <si>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</si>
  <si>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</si>
  <si>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</si>
  <si>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</si>
  <si>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</si>
  <si>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</si>
  <si>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</si>
  <si>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</si>
  <si>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</si>
  <si>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</si>
  <si>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</si>
  <si>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</si>
  <si>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</si>
  <si>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</si>
  <si>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</si>
  <si>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</si>
  <si>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</si>
  <si>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</si>
  <si>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</si>
  <si>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</si>
  <si>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</si>
  <si>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</si>
  <si>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دبلوماسى / دولى / اقليمى </t>
  </si>
  <si>
    <t xml:space="preserve">Diplomatic/International/Regional </t>
  </si>
  <si>
    <t>غير ربحي</t>
  </si>
  <si>
    <t>Non profit</t>
  </si>
  <si>
    <t>منزلى</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</si>
  <si>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</si>
  <si>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</si>
  <si>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</si>
  <si>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</si>
  <si>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</si>
  <si>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</si>
  <si>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</si>
  <si>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</si>
  <si>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</si>
  <si>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</si>
  <si>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</si>
  <si>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</si>
  <si>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</si>
  <si>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</si>
  <si>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</si>
  <si>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</si>
  <si>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</si>
  <si>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</si>
  <si>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</si>
  <si>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</si>
  <si>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</si>
  <si>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</si>
  <si>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</si>
  <si>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</si>
  <si>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</si>
  <si>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</si>
  <si>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</si>
  <si>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</si>
  <si>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</si>
  <si>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</si>
  <si>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</si>
  <si>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Table No. (1)</t>
  </si>
  <si>
    <t>جدول رقم (1)</t>
  </si>
  <si>
    <t>Table No. (2)</t>
  </si>
  <si>
    <t>Table No. (3)</t>
  </si>
  <si>
    <t>Table No. (4)</t>
  </si>
  <si>
    <t>Table No. (5)</t>
  </si>
  <si>
    <t>Table No. (6)</t>
  </si>
  <si>
    <t>Table No. (7)</t>
  </si>
  <si>
    <t>Table No. (8)</t>
  </si>
  <si>
    <t>Table No. (9)</t>
  </si>
  <si>
    <t>Table No. (10)</t>
  </si>
  <si>
    <t>Table No. (11)</t>
  </si>
  <si>
    <t>Table No. (12)</t>
  </si>
  <si>
    <t>Table No. (13)</t>
  </si>
  <si>
    <t>Table No. (14)</t>
  </si>
  <si>
    <t>Table No. (15)</t>
  </si>
  <si>
    <t>Table No. (16)</t>
  </si>
  <si>
    <t>Table No. (17)</t>
  </si>
  <si>
    <t>جدول رقم (17)</t>
  </si>
  <si>
    <t>جدول رقم (16)</t>
  </si>
  <si>
    <t>جدول رقم (15)</t>
  </si>
  <si>
    <t>جدول رقم (14)</t>
  </si>
  <si>
    <t>جدول رقم (13)</t>
  </si>
  <si>
    <t>جدول رقم (12)</t>
  </si>
  <si>
    <t>جدول رقم (11)</t>
  </si>
  <si>
    <t>جدول رقم (10)</t>
  </si>
  <si>
    <t>جدول رقم (9)</t>
  </si>
  <si>
    <t>جدول رقم (8)</t>
  </si>
  <si>
    <t>جدول رقم (7)</t>
  </si>
  <si>
    <t>جدول رقم (6)</t>
  </si>
  <si>
    <t>جدول رقم (5)</t>
  </si>
  <si>
    <t>جدول رقم (4)</t>
  </si>
  <si>
    <t>جدول رقم (3)</t>
  </si>
  <si>
    <t>جدول رقم (2)</t>
  </si>
  <si>
    <t>القوى العاملـــة</t>
  </si>
  <si>
    <t>LABOUR FORCE</t>
  </si>
  <si>
    <t xml:space="preserve">تماشيا مع النمو المطرد الذي شهدنه البلاد في شتى نواحي الحياة الاقتصادية والاجتماعية وما واكب ذلك من طلب متزايد على القوى العاملة كان لابد من نمو مماثل في إحصاءات القوى العاملة التي تعكس عرض القوى العاملة والطلب عليها والتي تعتبر ذات أهمية جوهرية </t>
  </si>
  <si>
    <t>Consistent with the steady growth witnessed in the country in various  aspects of economic and social life, accompanied by a growing demand for manpower , there has to be a similar development in laborforce statistics that reflect the labour  supply and demand which is of fundamental importance</t>
  </si>
  <si>
    <t>ذكور Male</t>
  </si>
  <si>
    <t>اناث Female</t>
  </si>
  <si>
    <t>المديرون     Managers</t>
  </si>
  <si>
    <t>الاختصاصيون Professionals</t>
  </si>
  <si>
    <t>الكتبة Clerks</t>
  </si>
  <si>
    <t>العاملون في الخدمات والباعة Service Workers And Shop</t>
  </si>
  <si>
    <t>مشغلو الالات والمعدات Plant And Machine</t>
  </si>
  <si>
    <t xml:space="preserve">الفنيون Technicians </t>
  </si>
  <si>
    <t>اقل من الابتدائي Less than primary</t>
  </si>
  <si>
    <t>الابتدائي  Primary</t>
  </si>
  <si>
    <t xml:space="preserve">الاعدادي والثانوي Preparatory &amp; Secondary </t>
  </si>
  <si>
    <t>دبلوم اقل من الجامعة Pre.U. Diploma</t>
  </si>
  <si>
    <t>جامعي فما فوق University and above</t>
  </si>
  <si>
    <t>التعدين واستغلال المحاجر Mining and quarrying</t>
  </si>
  <si>
    <t>الصناعة التحويلية  Manufacturing</t>
  </si>
  <si>
    <t>التشييد  Construction</t>
  </si>
  <si>
    <t>التجارة  Trade</t>
  </si>
  <si>
    <t>النقل والتخزين  Transportation and storage</t>
  </si>
  <si>
    <t>اشطة الاقامة والطعام  Accommodation and food service activities</t>
  </si>
  <si>
    <t>الانشطة المالية  Financial activities</t>
  </si>
  <si>
    <t>الانشطة العقارية Real estate activities</t>
  </si>
  <si>
    <t xml:space="preserve">الخدمات الادارية Administrative service </t>
  </si>
  <si>
    <t>الادارة العامة  Public administration</t>
  </si>
  <si>
    <t>التعليم  Education</t>
  </si>
  <si>
    <t>الصحة والعمل الجماعي Human health and social work activities</t>
  </si>
  <si>
    <t>المجموع Total</t>
  </si>
  <si>
    <t>انشطة الاسر التي تخدم افرادا households Activities</t>
  </si>
  <si>
    <t xml:space="preserve">إدارة حكومية  Government Department </t>
  </si>
  <si>
    <t xml:space="preserve">مؤسسة / شركة حكومية  Government Company/ Corporation  </t>
  </si>
  <si>
    <t xml:space="preserve">مختلط  Mixed </t>
  </si>
  <si>
    <t xml:space="preserve">خاص  Private </t>
  </si>
  <si>
    <t>منزلي Domestic</t>
  </si>
  <si>
    <t>القطريون Qataris</t>
  </si>
  <si>
    <t>غير القطريون Non-Qataris</t>
  </si>
  <si>
    <t>العاملون في الخدمات والباعة
Service Workers And Shop</t>
  </si>
  <si>
    <t>مشغلو الالات والمعدات
Plant And Machine</t>
  </si>
  <si>
    <t>العاملون في الحرف
Craft  Workers</t>
  </si>
  <si>
    <t>الانشطة المالية Financial activities</t>
  </si>
  <si>
    <t>التعليم Education</t>
  </si>
  <si>
    <t>أنشطة الاقامة والطعام Accommodation and food service activities</t>
  </si>
  <si>
    <t>النقل والتخزين Transportation and storage</t>
  </si>
  <si>
    <t>الانشطة الاخرى Other activities</t>
  </si>
  <si>
    <t>الادارة العامة Public administration</t>
  </si>
  <si>
    <t>الصناعة التحويلية Manufacturing</t>
  </si>
  <si>
    <t>التجارة Trade</t>
  </si>
  <si>
    <t>التشييد Construction</t>
  </si>
  <si>
    <t>العمال المهرة في الزراعة وصيدالاسماك
Agricultural And Fishery Workers</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</si>
  <si>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</si>
  <si>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</si>
  <si>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</si>
  <si>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</si>
  <si>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</si>
  <si>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</si>
  <si>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</si>
  <si>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غير قطريين</t>
    </r>
    <r>
      <rPr>
        <sz val="12"/>
        <rFont val="Arial"/>
        <family val="2"/>
      </rPr>
      <t xml:space="preserve">
 Non-Qatari</t>
    </r>
  </si>
  <si>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</si>
  <si>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</si>
  <si>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</si>
  <si>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</si>
  <si>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</si>
  <si>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</si>
  <si>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</si>
  <si>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</si>
  <si>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العمال المهرة في الزراعة وصيدالاسماك   Agricultural And Fishery Workers</t>
  </si>
  <si>
    <t>المديرون Managers</t>
  </si>
  <si>
    <t>المهن العادية  Elementary Occupations</t>
  </si>
  <si>
    <t>العاملون في الحرف Craft  Workers</t>
  </si>
  <si>
    <t xml:space="preserve">السكان النشيطون إقتصاديا (15 سنة فأكثر) حسب الجنسية والنوع والحالة العملية </t>
  </si>
  <si>
    <t xml:space="preserve">السكان النشيطون إقتصاديا (15 سنة فأكثر) حسب الجنسية والنوع والمهنـــة </t>
  </si>
  <si>
    <t xml:space="preserve">السكان النشيطون إقتصاديا (15 سنة فأكثر) حسب الجنسية والنوع وفئات العمر </t>
  </si>
  <si>
    <t>المشتغلون بأجر (15 سنة فأكثر) حسب متوسط الأجر الشهري (بالريال القطري) والنوع والمهنة</t>
  </si>
  <si>
    <t xml:space="preserve">السكان النشيطون اقتصاديا (15 سنة فأكثر) حسب الجنسية والنوع والقطاع </t>
  </si>
  <si>
    <t xml:space="preserve">السكان النشيطون إقتصاديا (15 سنة فأكثر) حسب الجنسية والنوع والنشاط الإقتصادى </t>
  </si>
  <si>
    <t xml:space="preserve">السكان النشيطون إقتصاديا (15 سنة فأكثر) حسب الجنسية والنوع والحالة التعليميـة </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</si>
  <si>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</si>
  <si>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</si>
  <si>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</si>
  <si>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</si>
  <si>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</si>
  <si>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</si>
  <si>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</si>
  <si>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</si>
  <si>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</si>
  <si>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</si>
  <si>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</si>
  <si>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</si>
  <si>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متقاعد يبحث عن عمل
</t>
    </r>
    <r>
      <rPr>
        <sz val="10"/>
        <rFont val="Arial"/>
        <family val="2"/>
      </rPr>
      <t>Retired</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</si>
  <si>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</si>
  <si>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</si>
  <si>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</si>
  <si>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</si>
  <si>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</si>
  <si>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r>
      <t xml:space="preserve">أخرى
</t>
    </r>
    <r>
      <rPr>
        <sz val="10"/>
        <color indexed="8"/>
        <rFont val="Arial"/>
        <family val="2"/>
      </rPr>
      <t>Other</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</si>
  <si>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</si>
  <si>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</si>
  <si>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</si>
  <si>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</si>
  <si>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</si>
  <si>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</si>
  <si>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</si>
  <si>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</si>
  <si>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</si>
  <si>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</si>
  <si>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</si>
  <si>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</si>
  <si>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</si>
  <si>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</si>
  <si>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t>الصحة والعمل الإجتماعي Human health and social work activities</t>
  </si>
  <si>
    <r>
      <t xml:space="preserve">الجنسية والنوع
</t>
    </r>
    <r>
      <rPr>
        <sz val="12"/>
        <rFont val="Arial"/>
        <family val="2"/>
      </rPr>
      <t>Nationality &amp; Gender</t>
    </r>
  </si>
  <si>
    <r>
      <rPr>
        <b/>
        <sz val="12"/>
        <rFont val="Arial"/>
        <family val="2"/>
      </rPr>
      <t>المجموع</t>
    </r>
    <r>
      <rPr>
        <b/>
        <sz val="14"/>
        <rFont val="Arial"/>
        <family val="2"/>
      </rPr>
      <t xml:space="preserve">
</t>
    </r>
    <r>
      <rPr>
        <b/>
        <sz val="10"/>
        <rFont val="Arial"/>
        <family val="2"/>
      </rPr>
      <t>Total</t>
    </r>
  </si>
  <si>
    <r>
      <t xml:space="preserve">الجنسية والنوع  </t>
    </r>
    <r>
      <rPr>
        <sz val="12"/>
        <rFont val="Arial"/>
        <family val="2"/>
      </rPr>
      <t>Nationality &amp; Gender</t>
    </r>
  </si>
  <si>
    <r>
      <t xml:space="preserve">غير قطريين  </t>
    </r>
    <r>
      <rPr>
        <sz val="12"/>
        <rFont val="Arial"/>
        <family val="2"/>
      </rPr>
      <t xml:space="preserve"> Non-Qatari</t>
    </r>
  </si>
  <si>
    <r>
      <rPr>
        <b/>
        <sz val="12"/>
        <rFont val="Arial"/>
        <family val="2"/>
      </rPr>
      <t xml:space="preserve">المجموع  </t>
    </r>
    <r>
      <rPr>
        <b/>
        <sz val="10"/>
        <rFont val="Arial"/>
        <family val="2"/>
      </rPr>
      <t>Total</t>
    </r>
  </si>
  <si>
    <r>
      <rPr>
        <b/>
        <sz val="12"/>
        <rFont val="Arial"/>
        <family val="2"/>
      </rPr>
      <t>المجموع</t>
    </r>
    <r>
      <rPr>
        <b/>
        <sz val="14"/>
        <rFont val="Arial"/>
        <family val="2"/>
      </rPr>
      <t xml:space="preserve"> </t>
    </r>
    <r>
      <rPr>
        <b/>
        <sz val="10"/>
        <rFont val="Arial"/>
        <family val="2"/>
      </rPr>
      <t>Total</t>
    </r>
  </si>
  <si>
    <t xml:space="preserve">This chapter presents the labor force statistics taken from the Labor Force Sample Survey 2013 which was conducted by the MDPS. Data are collected on a monthly basis, whereas the  labor force characteristics are published on a quarterly basis. 
</t>
  </si>
  <si>
    <t xml:space="preserve">نعرض في هذا الفصل إحصاءات القوى العاملة من واقع بيانات مسح القوى العاملة بالعينة 2013 والذي نفذته وزارة التخطيط التنموي والاحصاء  ،حيث تم جمع البيانات بشكل شهري ويتم نشر خصائص القوى العاملة بشكل ربعي.
</t>
  </si>
  <si>
    <t>POPULATION (15 YEARS AND ABOVE) BY RELATION TO LABOUR FORCE, NATIONALITY &amp; GENDER</t>
  </si>
  <si>
    <t>ECONOMICALLY ACTIVE POPULATION (15 YEARS AND ABOVE) BY NATIONALITY, GENDER &amp; OCCUPATION</t>
  </si>
  <si>
    <t>ECONOMICALLY ACTIVE POPULATION (15 YEARS AND ABOVE) BY NATIONALITY, 
GENDER &amp; EDUCATIONAL STATUS</t>
  </si>
  <si>
    <t>ECONOMICALLY ACTIVE POPULATION (15 YEARS AND ABOVE) BY NATIONALITY,
 GENDER &amp; AGE GROUPS</t>
  </si>
  <si>
    <t xml:space="preserve">ECONOMICALLY ACTIVE POPULATION (15 YEARS AND ABOVE) BY NATIONALITY, GENDER
 &amp; EMPLOYMENT STATUS  </t>
  </si>
  <si>
    <t>ECONOMICALLY ACTIVE POPULATION (15 YEARS AND ABOVE) BY NATIONALITY, GENDER &amp; ECONOMIC ACTIVITY</t>
  </si>
  <si>
    <t>ECONOMICALLY ACTIVE POPULATION (15YEARS AND ABOVE) BY NATIONALITY, GENDER &amp; SECTOR</t>
  </si>
  <si>
    <t>WORKERS IN PAID EMPLOYMENT (15 YEARS AND ABOVE) BY MONTHLY AVERAGE WAGE (Q.R.), 
GENDR &amp; OCCUPATION</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</si>
  <si>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</si>
  <si>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</si>
  <si>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</si>
  <si>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</si>
  <si>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</si>
  <si>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</si>
  <si>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</si>
  <si>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</si>
  <si>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</si>
  <si>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UNEMPLOYED (15 YEARS &amp; ABOVE) BY NATIONALITY, GENDER &amp; AGE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</si>
</sst>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_ ;\-#,##0\ "/>
  </numFmts>
  <fonts count="37">
    <font>
      <sz val="10"/>
      <name val="Arial"/>
      <charset val="178"/>
    </font>
    <font>
      <sz val="10"/>
      <name val="Arial"/>
      <family val="2"/>
    </font>
    <font>
      <b/>
      <sz val="16"/>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9"/>
      <name val="Arial"/>
      <family val="2"/>
    </font>
    <font>
      <sz val="11"/>
      <color indexed="8"/>
      <name val="Calibri"/>
      <family val="2"/>
    </font>
    <font>
      <b/>
      <sz val="8"/>
      <color indexed="10"/>
      <name val="Arial"/>
      <family val="2"/>
    </font>
    <font>
      <b/>
      <sz val="12"/>
      <color indexed="10"/>
      <name val="Arial"/>
      <family val="2"/>
      <charset val="178"/>
    </font>
    <font>
      <b/>
      <sz val="13.5"/>
      <name val="Arial"/>
      <family val="2"/>
    </font>
    <font>
      <b/>
      <sz val="12"/>
      <color theme="1"/>
      <name val="Arial"/>
      <family val="2"/>
    </font>
    <font>
      <b/>
      <sz val="10"/>
      <color indexed="8"/>
      <name val="Arial"/>
      <family val="2"/>
    </font>
    <font>
      <b/>
      <sz val="10"/>
      <color theme="1"/>
      <name val="Arial"/>
      <family val="2"/>
    </font>
    <font>
      <sz val="10"/>
      <color indexed="8"/>
      <name val="Arial"/>
      <family val="2"/>
    </font>
    <font>
      <sz val="11"/>
      <name val="Arial"/>
      <family val="2"/>
    </font>
    <font>
      <sz val="10"/>
      <color rgb="FFFF0000"/>
      <name val="Arial"/>
      <family val="2"/>
    </font>
    <font>
      <b/>
      <sz val="20"/>
      <name val="Traditional Arabic Backslanted"/>
      <charset val="178"/>
    </font>
    <font>
      <b/>
      <sz val="15"/>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s>
  <borders count="6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top style="thin">
        <color indexed="64"/>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right style="medium">
        <color theme="0"/>
      </right>
      <top/>
      <bottom/>
      <diagonal/>
    </border>
    <border>
      <left style="medium">
        <color theme="0"/>
      </left>
      <right/>
      <top/>
      <bottom/>
      <diagonal/>
    </border>
    <border>
      <left/>
      <right/>
      <top style="thin">
        <color indexed="64"/>
      </top>
      <bottom style="thin">
        <color indexed="64"/>
      </bottom>
      <diagonal/>
    </border>
  </borders>
  <cellStyleXfs count="42">
    <xf numFmtId="0" fontId="0" fillId="0" borderId="0"/>
    <xf numFmtId="0" fontId="1" fillId="0" borderId="0"/>
    <xf numFmtId="0" fontId="11"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14" fillId="2" borderId="3">
      <alignment horizontal="center" vertical="center"/>
    </xf>
    <xf numFmtId="0" fontId="15" fillId="2" borderId="3">
      <alignment horizontal="center" vertical="center" wrapText="1"/>
    </xf>
    <xf numFmtId="0" fontId="16" fillId="2" borderId="3">
      <alignment horizontal="center" vertical="center" wrapText="1"/>
    </xf>
    <xf numFmtId="0" fontId="1" fillId="0" borderId="0">
      <alignment horizontal="center" vertical="center" readingOrder="2"/>
    </xf>
    <xf numFmtId="0" fontId="17" fillId="0" borderId="0">
      <alignment horizontal="left" vertical="center"/>
    </xf>
    <xf numFmtId="0" fontId="18" fillId="0" borderId="0">
      <alignment horizontal="right" vertical="center"/>
    </xf>
    <xf numFmtId="0" fontId="4" fillId="0" borderId="0">
      <alignment horizontal="right" vertical="center"/>
    </xf>
    <xf numFmtId="0" fontId="1" fillId="0" borderId="0">
      <alignment horizontal="left" vertical="center"/>
    </xf>
    <xf numFmtId="0" fontId="18" fillId="0" borderId="4">
      <alignment horizontal="right" vertical="center" indent="1"/>
    </xf>
    <xf numFmtId="0" fontId="4" fillId="2" borderId="4">
      <alignment horizontal="right" vertical="center" wrapText="1" indent="1" readingOrder="2"/>
    </xf>
    <xf numFmtId="0" fontId="19" fillId="0" borderId="4">
      <alignment horizontal="right" vertical="center" indent="1"/>
    </xf>
    <xf numFmtId="0" fontId="19" fillId="2" borderId="4">
      <alignment horizontal="left" vertical="center" wrapText="1" indent="1"/>
    </xf>
    <xf numFmtId="0" fontId="19" fillId="0" borderId="5">
      <alignment horizontal="left" vertical="center"/>
    </xf>
    <xf numFmtId="0" fontId="19" fillId="0" borderId="6">
      <alignment horizontal="left" vertical="center"/>
    </xf>
    <xf numFmtId="0" fontId="5" fillId="0" borderId="0"/>
    <xf numFmtId="0" fontId="4" fillId="2" borderId="4">
      <alignment horizontal="right" vertical="center" wrapText="1" indent="1" readingOrder="2"/>
    </xf>
    <xf numFmtId="43" fontId="1" fillId="0" borderId="0" applyFont="0" applyFill="0" applyBorder="0" applyAlignment="0" applyProtection="0"/>
    <xf numFmtId="0" fontId="11" fillId="0" borderId="0" applyAlignment="0">
      <alignment horizontal="centerContinuous" vertical="center"/>
    </xf>
    <xf numFmtId="0" fontId="11" fillId="0" borderId="0" applyAlignment="0">
      <alignment horizontal="centerContinuous" vertical="center"/>
    </xf>
    <xf numFmtId="0" fontId="12"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0" fontId="4" fillId="2" borderId="1">
      <alignment horizontal="right" vertical="center" wrapText="1"/>
    </xf>
    <xf numFmtId="0" fontId="16" fillId="2" borderId="3">
      <alignment horizontal="center" vertical="center" wrapText="1"/>
    </xf>
    <xf numFmtId="0" fontId="16" fillId="2" borderId="3">
      <alignment horizontal="center" vertical="center" wrapText="1"/>
    </xf>
    <xf numFmtId="0" fontId="25" fillId="0" borderId="0"/>
    <xf numFmtId="0" fontId="26" fillId="0" borderId="0">
      <alignment horizontal="left" vertical="center"/>
    </xf>
    <xf numFmtId="0" fontId="4" fillId="0" borderId="0">
      <alignment horizontal="right" vertical="center"/>
    </xf>
    <xf numFmtId="0" fontId="4" fillId="0" borderId="0">
      <alignment horizontal="right" vertical="center"/>
    </xf>
    <xf numFmtId="0" fontId="5" fillId="0" borderId="0">
      <alignment horizontal="left" vertical="center"/>
    </xf>
    <xf numFmtId="0" fontId="5" fillId="0" borderId="0">
      <alignment horizontal="left" vertical="center"/>
    </xf>
    <xf numFmtId="0" fontId="27" fillId="2" borderId="3" applyAlignment="0">
      <alignment horizontal="center" vertical="center"/>
    </xf>
    <xf numFmtId="0" fontId="4" fillId="2" borderId="4">
      <alignment horizontal="right" vertical="center" wrapText="1" indent="1" readingOrder="2"/>
    </xf>
    <xf numFmtId="0" fontId="4" fillId="2" borderId="4">
      <alignment horizontal="right" vertical="center" wrapText="1" indent="1" readingOrder="2"/>
    </xf>
    <xf numFmtId="0" fontId="1" fillId="0" borderId="0"/>
    <xf numFmtId="0" fontId="1" fillId="0" borderId="0">
      <alignment horizontal="left" vertical="center"/>
    </xf>
  </cellStyleXfs>
  <cellXfs count="226">
    <xf numFmtId="0" fontId="0" fillId="0" borderId="0" xfId="0"/>
    <xf numFmtId="0" fontId="3" fillId="0" borderId="0" xfId="1" applyNumberFormat="1" applyFont="1" applyAlignment="1">
      <alignment vertical="center"/>
    </xf>
    <xf numFmtId="0" fontId="5" fillId="0" borderId="0" xfId="1" applyNumberFormat="1" applyFont="1" applyAlignment="1">
      <alignment vertical="center"/>
    </xf>
    <xf numFmtId="0" fontId="6" fillId="0" borderId="0" xfId="1" applyNumberFormat="1" applyFont="1" applyAlignment="1">
      <alignment vertical="center"/>
    </xf>
    <xf numFmtId="0" fontId="8" fillId="0" borderId="0" xfId="1" applyNumberFormat="1" applyFont="1" applyAlignment="1">
      <alignment horizontal="center" vertical="center"/>
    </xf>
    <xf numFmtId="0" fontId="9" fillId="0" borderId="0" xfId="1" applyNumberFormat="1" applyFont="1" applyAlignment="1">
      <alignment horizontal="center" vertical="center"/>
    </xf>
    <xf numFmtId="0" fontId="0" fillId="0" borderId="0" xfId="0" applyAlignment="1">
      <alignment vertical="center"/>
    </xf>
    <xf numFmtId="0" fontId="10" fillId="0" borderId="0" xfId="0" applyFont="1" applyAlignment="1">
      <alignment vertical="center"/>
    </xf>
    <xf numFmtId="0" fontId="4" fillId="0" borderId="0" xfId="1" applyNumberFormat="1" applyFont="1" applyAlignment="1">
      <alignment horizontal="right" vertical="center" readingOrder="2"/>
    </xf>
    <xf numFmtId="0" fontId="5" fillId="0" borderId="0" xfId="1" applyNumberFormat="1" applyFont="1" applyBorder="1" applyAlignment="1">
      <alignment vertical="center"/>
    </xf>
    <xf numFmtId="0" fontId="9" fillId="3" borderId="0" xfId="0" applyFont="1" applyFill="1" applyBorder="1" applyAlignment="1">
      <alignment horizontal="center" wrapText="1"/>
    </xf>
    <xf numFmtId="0" fontId="16" fillId="3" borderId="0" xfId="0" applyFont="1" applyFill="1" applyBorder="1" applyAlignment="1">
      <alignment horizontal="right" vertical="center" wrapText="1" indent="1"/>
    </xf>
    <xf numFmtId="0" fontId="5" fillId="0" borderId="0" xfId="0" applyFont="1" applyBorder="1" applyAlignment="1">
      <alignment horizontal="left" vertical="center" wrapText="1" indent="1"/>
    </xf>
    <xf numFmtId="0" fontId="5" fillId="0" borderId="0" xfId="0" applyFont="1" applyAlignment="1">
      <alignment vertical="center"/>
    </xf>
    <xf numFmtId="0" fontId="9" fillId="0" borderId="0" xfId="0" applyFont="1" applyAlignment="1">
      <alignment vertical="center"/>
    </xf>
    <xf numFmtId="0" fontId="9" fillId="0" borderId="0" xfId="1" applyNumberFormat="1" applyFont="1" applyAlignment="1">
      <alignment vertical="center"/>
    </xf>
    <xf numFmtId="0" fontId="5" fillId="0" borderId="0" xfId="20"/>
    <xf numFmtId="0" fontId="5" fillId="0" borderId="0" xfId="20" applyAlignment="1">
      <alignment vertical="center"/>
    </xf>
    <xf numFmtId="0" fontId="5" fillId="0" borderId="0" xfId="20" applyFont="1" applyBorder="1" applyAlignment="1">
      <alignment horizontal="justify" vertical="center"/>
    </xf>
    <xf numFmtId="0" fontId="23" fillId="0" borderId="0" xfId="20" applyFont="1" applyAlignment="1">
      <alignment vertical="justify"/>
    </xf>
    <xf numFmtId="0" fontId="5" fillId="0" borderId="0" xfId="20" applyFont="1" applyAlignment="1">
      <alignment vertical="justify" wrapText="1"/>
    </xf>
    <xf numFmtId="0" fontId="5" fillId="0" borderId="0" xfId="20" applyFont="1" applyBorder="1" applyAlignment="1">
      <alignment vertical="justify" wrapText="1"/>
    </xf>
    <xf numFmtId="0" fontId="9" fillId="0" borderId="0" xfId="20" applyFont="1" applyBorder="1" applyAlignment="1">
      <alignment vertical="justify" wrapText="1"/>
    </xf>
    <xf numFmtId="0" fontId="22" fillId="0" borderId="0" xfId="20" applyFont="1" applyAlignment="1">
      <alignment horizontal="justify" vertical="top" wrapText="1" readingOrder="2"/>
    </xf>
    <xf numFmtId="0" fontId="23" fillId="0" borderId="0" xfId="20" applyFont="1" applyAlignment="1">
      <alignment vertical="top"/>
    </xf>
    <xf numFmtId="0" fontId="5" fillId="0" borderId="0" xfId="20" applyFont="1" applyBorder="1" applyAlignment="1">
      <alignment horizontal="justify" vertical="top" wrapText="1"/>
    </xf>
    <xf numFmtId="0" fontId="22" fillId="0" borderId="0" xfId="20" applyFont="1" applyAlignment="1">
      <alignment horizontal="justify" vertical="top" wrapText="1"/>
    </xf>
    <xf numFmtId="0" fontId="9" fillId="0" borderId="0" xfId="20" applyFont="1" applyAlignment="1">
      <alignment horizontal="justify" vertical="top"/>
    </xf>
    <xf numFmtId="0" fontId="5" fillId="0" borderId="0" xfId="20" applyAlignment="1">
      <alignment horizontal="right" vertical="top" readingOrder="2"/>
    </xf>
    <xf numFmtId="0" fontId="5" fillId="0" borderId="0" xfId="20" applyAlignment="1">
      <alignment vertical="top"/>
    </xf>
    <xf numFmtId="0" fontId="17" fillId="0" borderId="0" xfId="20" applyFont="1" applyAlignment="1">
      <alignment horizontal="justify" vertical="top"/>
    </xf>
    <xf numFmtId="0" fontId="5" fillId="0" borderId="0" xfId="20" applyFont="1" applyAlignment="1">
      <alignment horizontal="justify" vertical="center"/>
    </xf>
    <xf numFmtId="0" fontId="9" fillId="4" borderId="16" xfId="0" applyNumberFormat="1" applyFont="1" applyFill="1" applyBorder="1" applyAlignment="1">
      <alignment horizontal="center" vertical="center" wrapText="1"/>
    </xf>
    <xf numFmtId="0" fontId="9" fillId="4" borderId="12" xfId="0" applyNumberFormat="1" applyFont="1" applyFill="1" applyBorder="1" applyAlignment="1">
      <alignment horizontal="center" vertical="center" wrapText="1"/>
    </xf>
    <xf numFmtId="0" fontId="4" fillId="0" borderId="18" xfId="0" applyFont="1" applyFill="1" applyBorder="1" applyAlignment="1">
      <alignment horizontal="right" vertical="center" wrapText="1" indent="1"/>
    </xf>
    <xf numFmtId="164" fontId="5" fillId="0" borderId="19" xfId="22" applyNumberFormat="1" applyFont="1" applyFill="1" applyBorder="1" applyAlignment="1">
      <alignment horizontal="left" vertical="center" wrapText="1" indent="1"/>
    </xf>
    <xf numFmtId="0" fontId="5" fillId="0" borderId="20" xfId="0" applyFont="1" applyFill="1" applyBorder="1" applyAlignment="1">
      <alignment horizontal="left" vertical="center" wrapText="1" indent="1"/>
    </xf>
    <xf numFmtId="0" fontId="4" fillId="4" borderId="11" xfId="0" applyFont="1" applyFill="1" applyBorder="1" applyAlignment="1">
      <alignment horizontal="right" vertical="center" wrapText="1" indent="1"/>
    </xf>
    <xf numFmtId="164" fontId="5" fillId="4" borderId="21" xfId="22" applyNumberFormat="1" applyFont="1" applyFill="1" applyBorder="1" applyAlignment="1">
      <alignment horizontal="left" vertical="center" wrapText="1" indent="1"/>
    </xf>
    <xf numFmtId="0" fontId="5" fillId="4" borderId="14" xfId="0" applyFont="1" applyFill="1" applyBorder="1" applyAlignment="1">
      <alignment horizontal="left" vertical="center" wrapText="1" indent="1"/>
    </xf>
    <xf numFmtId="0" fontId="4" fillId="0" borderId="11" xfId="0" applyFont="1" applyFill="1" applyBorder="1" applyAlignment="1">
      <alignment horizontal="right" vertical="center" wrapText="1" indent="1"/>
    </xf>
    <xf numFmtId="164" fontId="5" fillId="0" borderId="21" xfId="22" applyNumberFormat="1" applyFont="1" applyFill="1" applyBorder="1" applyAlignment="1">
      <alignment horizontal="left" vertical="center" wrapText="1" indent="1"/>
    </xf>
    <xf numFmtId="0" fontId="5" fillId="0" borderId="14" xfId="0" applyFont="1" applyFill="1" applyBorder="1" applyAlignment="1">
      <alignment horizontal="left" vertical="center" wrapText="1" indent="1"/>
    </xf>
    <xf numFmtId="0" fontId="4" fillId="4" borderId="22" xfId="0" applyFont="1" applyFill="1" applyBorder="1" applyAlignment="1">
      <alignment horizontal="right" vertical="center" wrapText="1" indent="1"/>
    </xf>
    <xf numFmtId="164" fontId="5" fillId="4" borderId="13" xfId="22" applyNumberFormat="1" applyFont="1" applyFill="1" applyBorder="1" applyAlignment="1">
      <alignment horizontal="left" vertical="center" wrapText="1" indent="1"/>
    </xf>
    <xf numFmtId="0" fontId="5" fillId="4" borderId="23" xfId="0" applyFont="1" applyFill="1" applyBorder="1" applyAlignment="1">
      <alignment horizontal="left" vertical="center" wrapText="1" indent="1"/>
    </xf>
    <xf numFmtId="0" fontId="4" fillId="0" borderId="24" xfId="0" applyFont="1" applyFill="1" applyBorder="1" applyAlignment="1">
      <alignment horizontal="right" vertical="center" wrapText="1" indent="1"/>
    </xf>
    <xf numFmtId="164" fontId="9" fillId="0" borderId="25" xfId="22" applyNumberFormat="1" applyFont="1" applyFill="1" applyBorder="1" applyAlignment="1">
      <alignment horizontal="left" vertical="center" wrapText="1" indent="1"/>
    </xf>
    <xf numFmtId="0" fontId="9" fillId="0" borderId="26" xfId="0" applyFont="1" applyFill="1" applyBorder="1" applyAlignment="1">
      <alignment horizontal="left" vertical="center" wrapText="1" indent="1"/>
    </xf>
    <xf numFmtId="0" fontId="4" fillId="0" borderId="22" xfId="0" applyFont="1" applyFill="1" applyBorder="1" applyAlignment="1">
      <alignment horizontal="right" vertical="center" wrapText="1" indent="1"/>
    </xf>
    <xf numFmtId="0" fontId="5" fillId="0" borderId="23" xfId="0" applyFont="1" applyFill="1" applyBorder="1" applyAlignment="1">
      <alignment horizontal="left" vertical="center" wrapText="1" indent="1"/>
    </xf>
    <xf numFmtId="0" fontId="4" fillId="4" borderId="24" xfId="0" applyFont="1" applyFill="1" applyBorder="1" applyAlignment="1">
      <alignment horizontal="right" vertical="center" wrapText="1" indent="1"/>
    </xf>
    <xf numFmtId="41" fontId="9" fillId="4" borderId="25" xfId="22" applyNumberFormat="1" applyFont="1" applyFill="1" applyBorder="1" applyAlignment="1">
      <alignment horizontal="left" vertical="center" wrapText="1" indent="1"/>
    </xf>
    <xf numFmtId="0" fontId="9" fillId="4" borderId="26" xfId="0" applyFont="1" applyFill="1" applyBorder="1" applyAlignment="1">
      <alignment horizontal="left" vertical="center" wrapText="1" indent="1"/>
    </xf>
    <xf numFmtId="0" fontId="5" fillId="0" borderId="0" xfId="1" applyNumberFormat="1" applyFont="1" applyAlignment="1">
      <alignment vertical="center" wrapText="1"/>
    </xf>
    <xf numFmtId="0" fontId="4" fillId="4" borderId="24"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4" fillId="0" borderId="18" xfId="0" applyFont="1" applyFill="1" applyBorder="1" applyAlignment="1">
      <alignment horizontal="right" vertical="center" wrapText="1" indent="1" readingOrder="2"/>
    </xf>
    <xf numFmtId="0" fontId="4" fillId="4" borderId="11" xfId="0" applyFont="1" applyFill="1" applyBorder="1" applyAlignment="1">
      <alignment horizontal="right" vertical="center" wrapText="1" indent="1" readingOrder="2"/>
    </xf>
    <xf numFmtId="0" fontId="4" fillId="0" borderId="11" xfId="0" applyFont="1" applyFill="1" applyBorder="1" applyAlignment="1">
      <alignment horizontal="right" vertical="center" wrapText="1" indent="1" readingOrder="2"/>
    </xf>
    <xf numFmtId="0" fontId="4" fillId="0" borderId="22" xfId="0" applyFont="1" applyFill="1" applyBorder="1" applyAlignment="1">
      <alignment horizontal="right" vertical="center" wrapText="1" indent="1" readingOrder="2"/>
    </xf>
    <xf numFmtId="0" fontId="4" fillId="0" borderId="27"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21" fillId="0" borderId="18" xfId="0" applyFont="1" applyFill="1" applyBorder="1" applyAlignment="1">
      <alignment horizontal="right" vertical="center" wrapText="1" indent="1"/>
    </xf>
    <xf numFmtId="0" fontId="21" fillId="4" borderId="11" xfId="0" applyFont="1" applyFill="1" applyBorder="1" applyAlignment="1">
      <alignment horizontal="right" vertical="center" wrapText="1" indent="1"/>
    </xf>
    <xf numFmtId="0" fontId="21" fillId="0" borderId="11" xfId="0" applyFont="1" applyFill="1" applyBorder="1" applyAlignment="1">
      <alignment horizontal="right" vertical="center" wrapText="1" indent="1"/>
    </xf>
    <xf numFmtId="0" fontId="21" fillId="0" borderId="22" xfId="0" applyFont="1" applyFill="1" applyBorder="1" applyAlignment="1">
      <alignment horizontal="right" vertical="center" wrapText="1" indent="1"/>
    </xf>
    <xf numFmtId="0" fontId="24" fillId="0" borderId="20" xfId="0" applyFont="1" applyFill="1" applyBorder="1" applyAlignment="1">
      <alignment horizontal="left" vertical="center" wrapText="1" indent="1"/>
    </xf>
    <xf numFmtId="0" fontId="24" fillId="4" borderId="14" xfId="0" applyFont="1" applyFill="1" applyBorder="1" applyAlignment="1">
      <alignment horizontal="left" vertical="center" wrapText="1" indent="1"/>
    </xf>
    <xf numFmtId="0" fontId="24" fillId="0" borderId="14" xfId="0" applyFont="1" applyFill="1" applyBorder="1" applyAlignment="1">
      <alignment horizontal="left" vertical="center" wrapText="1" indent="1"/>
    </xf>
    <xf numFmtId="0" fontId="24" fillId="0" borderId="23" xfId="0" applyFont="1" applyFill="1" applyBorder="1" applyAlignment="1">
      <alignment horizontal="left" vertical="center" wrapText="1" indent="1"/>
    </xf>
    <xf numFmtId="0" fontId="21" fillId="4" borderId="30" xfId="0" applyFont="1" applyFill="1" applyBorder="1" applyAlignment="1">
      <alignment horizontal="right" vertical="center" wrapText="1" indent="1"/>
    </xf>
    <xf numFmtId="0" fontId="24" fillId="4" borderId="31" xfId="0" applyFont="1" applyFill="1" applyBorder="1" applyAlignment="1">
      <alignment horizontal="left" vertical="center" wrapText="1" indent="1"/>
    </xf>
    <xf numFmtId="0" fontId="4" fillId="4" borderId="30" xfId="0" applyFont="1" applyFill="1" applyBorder="1" applyAlignment="1">
      <alignment horizontal="right" vertical="center" wrapText="1" indent="1"/>
    </xf>
    <xf numFmtId="41" fontId="9" fillId="4" borderId="12" xfId="22" applyNumberFormat="1" applyFont="1" applyFill="1" applyBorder="1" applyAlignment="1">
      <alignment horizontal="left" vertical="center" wrapText="1" indent="1"/>
    </xf>
    <xf numFmtId="0" fontId="9" fillId="4" borderId="31" xfId="0" applyFont="1" applyFill="1" applyBorder="1" applyAlignment="1">
      <alignment horizontal="left" vertical="center" wrapText="1" indent="1"/>
    </xf>
    <xf numFmtId="0" fontId="9" fillId="4" borderId="35" xfId="0" applyFont="1" applyFill="1" applyBorder="1" applyAlignment="1">
      <alignment horizontal="center" wrapText="1"/>
    </xf>
    <xf numFmtId="0" fontId="9" fillId="4" borderId="35" xfId="0" applyNumberFormat="1" applyFont="1" applyFill="1" applyBorder="1" applyAlignment="1">
      <alignment horizontal="center" wrapText="1"/>
    </xf>
    <xf numFmtId="0" fontId="20" fillId="4" borderId="36" xfId="0" applyFont="1" applyFill="1" applyBorder="1" applyAlignment="1">
      <alignment horizontal="center" vertical="top" wrapText="1"/>
    </xf>
    <xf numFmtId="0" fontId="20" fillId="4" borderId="36" xfId="0" applyNumberFormat="1" applyFont="1" applyFill="1" applyBorder="1" applyAlignment="1">
      <alignment horizontal="center" vertical="top" wrapText="1"/>
    </xf>
    <xf numFmtId="0" fontId="9" fillId="0" borderId="23" xfId="0" applyFont="1" applyFill="1" applyBorder="1" applyAlignment="1">
      <alignment horizontal="left" vertical="center" wrapText="1" indent="1"/>
    </xf>
    <xf numFmtId="0" fontId="4" fillId="4" borderId="8" xfId="0" applyFont="1" applyFill="1" applyBorder="1" applyAlignment="1">
      <alignment horizontal="center" wrapText="1"/>
    </xf>
    <xf numFmtId="0" fontId="4" fillId="4" borderId="8" xfId="0" applyNumberFormat="1" applyFont="1" applyFill="1" applyBorder="1" applyAlignment="1">
      <alignment horizontal="center" wrapText="1"/>
    </xf>
    <xf numFmtId="0" fontId="5" fillId="4" borderId="34" xfId="0" applyFont="1" applyFill="1" applyBorder="1" applyAlignment="1">
      <alignment horizontal="center" vertical="top" wrapText="1"/>
    </xf>
    <xf numFmtId="0" fontId="5" fillId="4" borderId="34" xfId="0" applyNumberFormat="1" applyFont="1" applyFill="1" applyBorder="1" applyAlignment="1">
      <alignment horizontal="center" vertical="top" wrapText="1"/>
    </xf>
    <xf numFmtId="0" fontId="4" fillId="0" borderId="7" xfId="0" applyFont="1" applyFill="1" applyBorder="1" applyAlignment="1">
      <alignment horizontal="right" vertical="center" wrapText="1" indent="1"/>
    </xf>
    <xf numFmtId="0" fontId="5" fillId="0" borderId="10" xfId="0" applyFont="1" applyFill="1" applyBorder="1" applyAlignment="1">
      <alignment horizontal="left" vertical="center" wrapText="1" indent="1"/>
    </xf>
    <xf numFmtId="0" fontId="9" fillId="0" borderId="20" xfId="0" applyFont="1" applyFill="1" applyBorder="1" applyAlignment="1">
      <alignment horizontal="left" vertical="center" wrapText="1" indent="1"/>
    </xf>
    <xf numFmtId="0" fontId="9" fillId="4" borderId="14" xfId="0" applyFont="1" applyFill="1" applyBorder="1" applyAlignment="1">
      <alignment horizontal="left" vertical="center" wrapText="1" indent="1"/>
    </xf>
    <xf numFmtId="0" fontId="9" fillId="0" borderId="14" xfId="0" applyFont="1" applyFill="1" applyBorder="1" applyAlignment="1">
      <alignment horizontal="left" vertical="center" wrapText="1" indent="1"/>
    </xf>
    <xf numFmtId="0" fontId="4" fillId="0" borderId="30" xfId="0" applyFont="1" applyFill="1" applyBorder="1" applyAlignment="1">
      <alignment horizontal="right" vertical="center" wrapText="1" indent="1"/>
    </xf>
    <xf numFmtId="0" fontId="9" fillId="0" borderId="31" xfId="0" applyFont="1" applyFill="1" applyBorder="1" applyAlignment="1">
      <alignment horizontal="left" vertical="center" wrapText="1" indent="1"/>
    </xf>
    <xf numFmtId="41" fontId="5" fillId="0" borderId="0" xfId="1" applyNumberFormat="1" applyFont="1" applyAlignment="1">
      <alignment vertical="center"/>
    </xf>
    <xf numFmtId="0" fontId="13" fillId="4" borderId="31" xfId="0" applyFont="1" applyFill="1" applyBorder="1" applyAlignment="1">
      <alignment horizontal="left" vertical="center" wrapText="1" indent="1"/>
    </xf>
    <xf numFmtId="164" fontId="5" fillId="0" borderId="13" xfId="22" applyNumberFormat="1" applyFont="1" applyFill="1" applyBorder="1" applyAlignment="1">
      <alignment horizontal="left" vertical="center" wrapText="1" indent="1"/>
    </xf>
    <xf numFmtId="164" fontId="9" fillId="4" borderId="25" xfId="22" applyNumberFormat="1" applyFont="1" applyFill="1" applyBorder="1" applyAlignment="1">
      <alignment horizontal="left" vertical="center" wrapText="1" indent="1"/>
    </xf>
    <xf numFmtId="164" fontId="9" fillId="0" borderId="28" xfId="22" applyNumberFormat="1" applyFont="1" applyFill="1" applyBorder="1" applyAlignment="1">
      <alignment horizontal="left" vertical="center" wrapText="1" indent="1"/>
    </xf>
    <xf numFmtId="164" fontId="9" fillId="4" borderId="12" xfId="22" applyNumberFormat="1" applyFont="1" applyFill="1" applyBorder="1" applyAlignment="1">
      <alignment horizontal="left" vertical="center" wrapText="1" indent="1"/>
    </xf>
    <xf numFmtId="164" fontId="9" fillId="4" borderId="31" xfId="0" applyNumberFormat="1" applyFont="1" applyFill="1" applyBorder="1" applyAlignment="1">
      <alignment horizontal="left" vertical="center" wrapText="1" indent="1"/>
    </xf>
    <xf numFmtId="164" fontId="5" fillId="0" borderId="9" xfId="22" applyNumberFormat="1" applyFont="1" applyFill="1" applyBorder="1" applyAlignment="1">
      <alignment horizontal="left" vertical="center" wrapText="1" indent="1"/>
    </xf>
    <xf numFmtId="164" fontId="9" fillId="5" borderId="12" xfId="22" applyNumberFormat="1" applyFont="1" applyFill="1" applyBorder="1" applyAlignment="1">
      <alignment horizontal="left" vertical="center" wrapText="1" indent="1"/>
    </xf>
    <xf numFmtId="0" fontId="6" fillId="0" borderId="0" xfId="0" applyFont="1"/>
    <xf numFmtId="0" fontId="4" fillId="5" borderId="0" xfId="1" applyNumberFormat="1" applyFont="1" applyFill="1" applyAlignment="1">
      <alignment vertical="center"/>
    </xf>
    <xf numFmtId="0" fontId="5" fillId="5" borderId="0" xfId="1" applyNumberFormat="1" applyFont="1" applyFill="1" applyAlignment="1">
      <alignment vertical="center"/>
    </xf>
    <xf numFmtId="0" fontId="9" fillId="5" borderId="0" xfId="1" applyNumberFormat="1" applyFont="1" applyFill="1" applyAlignment="1">
      <alignment vertical="center"/>
    </xf>
    <xf numFmtId="0" fontId="6" fillId="0" borderId="0" xfId="40" applyFont="1" applyAlignment="1">
      <alignment vertical="center"/>
    </xf>
    <xf numFmtId="0" fontId="1" fillId="0" borderId="0" xfId="40" applyAlignment="1">
      <alignment vertical="center"/>
    </xf>
    <xf numFmtId="0" fontId="33" fillId="0" borderId="18" xfId="40" applyFont="1" applyFill="1" applyBorder="1" applyAlignment="1">
      <alignment horizontal="right" vertical="center" wrapText="1" indent="1"/>
    </xf>
    <xf numFmtId="0" fontId="33" fillId="0" borderId="47" xfId="40" applyFont="1" applyFill="1" applyBorder="1" applyAlignment="1">
      <alignment horizontal="right" vertical="center" wrapText="1" indent="1"/>
    </xf>
    <xf numFmtId="0" fontId="33" fillId="0" borderId="22" xfId="40" applyFont="1" applyFill="1" applyBorder="1" applyAlignment="1">
      <alignment horizontal="right" vertical="center" wrapText="1" indent="1"/>
    </xf>
    <xf numFmtId="0" fontId="33" fillId="0" borderId="49" xfId="40" applyFont="1" applyFill="1" applyBorder="1" applyAlignment="1">
      <alignment horizontal="right" vertical="center" wrapText="1" indent="1"/>
    </xf>
    <xf numFmtId="0" fontId="34" fillId="0" borderId="0" xfId="40" applyFont="1" applyAlignment="1">
      <alignment vertical="center"/>
    </xf>
    <xf numFmtId="0" fontId="21" fillId="4" borderId="54" xfId="40" applyFont="1" applyFill="1" applyBorder="1" applyAlignment="1">
      <alignment horizontal="right" vertical="center" wrapText="1" indent="1"/>
    </xf>
    <xf numFmtId="0" fontId="21" fillId="4" borderId="56" xfId="40" applyFont="1" applyFill="1" applyBorder="1" applyAlignment="1">
      <alignment horizontal="right" vertical="center" wrapText="1" indent="1"/>
    </xf>
    <xf numFmtId="0" fontId="33" fillId="0" borderId="7" xfId="40" applyFont="1" applyFill="1" applyBorder="1" applyAlignment="1">
      <alignment horizontal="right" vertical="center" wrapText="1" indent="1"/>
    </xf>
    <xf numFmtId="0" fontId="33" fillId="0" borderId="57" xfId="40" applyFont="1" applyFill="1" applyBorder="1" applyAlignment="1">
      <alignment horizontal="right" vertical="center" wrapText="1" indent="1"/>
    </xf>
    <xf numFmtId="0" fontId="10" fillId="0" borderId="0" xfId="40" applyFont="1" applyAlignment="1">
      <alignment vertical="center"/>
    </xf>
    <xf numFmtId="0" fontId="21" fillId="0" borderId="51" xfId="40" applyFont="1" applyFill="1" applyBorder="1" applyAlignment="1">
      <alignment horizontal="right" vertical="center" wrapText="1" indent="1"/>
    </xf>
    <xf numFmtId="0" fontId="21" fillId="0" borderId="52" xfId="40" applyFont="1" applyFill="1" applyBorder="1" applyAlignment="1">
      <alignment horizontal="right" vertical="center" wrapText="1" indent="1"/>
    </xf>
    <xf numFmtId="0" fontId="33" fillId="4" borderId="18" xfId="40" applyFont="1" applyFill="1" applyBorder="1" applyAlignment="1">
      <alignment horizontal="right" vertical="center" wrapText="1" indent="1"/>
    </xf>
    <xf numFmtId="0" fontId="33" fillId="4" borderId="47" xfId="40" applyFont="1" applyFill="1" applyBorder="1" applyAlignment="1">
      <alignment horizontal="right" vertical="center" wrapText="1" indent="1"/>
    </xf>
    <xf numFmtId="0" fontId="33" fillId="4" borderId="22" xfId="40" applyFont="1" applyFill="1" applyBorder="1" applyAlignment="1">
      <alignment horizontal="right" vertical="center" wrapText="1" indent="1"/>
    </xf>
    <xf numFmtId="0" fontId="33" fillId="4" borderId="49" xfId="40" applyFont="1" applyFill="1" applyBorder="1" applyAlignment="1">
      <alignment horizontal="right" vertical="center" wrapText="1" indent="1"/>
    </xf>
    <xf numFmtId="0" fontId="9" fillId="4" borderId="44" xfId="7" applyFont="1" applyFill="1" applyBorder="1">
      <alignment horizontal="center" vertical="center" wrapText="1"/>
    </xf>
    <xf numFmtId="0" fontId="4" fillId="5" borderId="0" xfId="40" applyFont="1" applyFill="1" applyAlignment="1">
      <alignment horizontal="right" vertical="center"/>
    </xf>
    <xf numFmtId="0" fontId="4" fillId="5" borderId="0" xfId="40" applyFont="1" applyFill="1" applyAlignment="1">
      <alignment horizontal="right" vertical="center" wrapText="1"/>
    </xf>
    <xf numFmtId="0" fontId="1" fillId="5" borderId="0" xfId="40" applyFont="1" applyFill="1" applyAlignment="1">
      <alignment vertical="center" wrapText="1"/>
    </xf>
    <xf numFmtId="164" fontId="5" fillId="0" borderId="0" xfId="1" applyNumberFormat="1" applyFont="1" applyAlignment="1">
      <alignment vertical="center"/>
    </xf>
    <xf numFmtId="0" fontId="4" fillId="0" borderId="58" xfId="0" applyFont="1" applyFill="1" applyBorder="1" applyAlignment="1">
      <alignment horizontal="right" vertical="center" wrapText="1" indent="1"/>
    </xf>
    <xf numFmtId="164" fontId="5" fillId="0" borderId="34" xfId="22" applyNumberFormat="1" applyFont="1" applyFill="1" applyBorder="1" applyAlignment="1">
      <alignment horizontal="left" vertical="center" wrapText="1" indent="1"/>
    </xf>
    <xf numFmtId="0" fontId="5" fillId="0" borderId="59" xfId="0" applyFont="1" applyFill="1" applyBorder="1" applyAlignment="1">
      <alignment horizontal="left" vertical="center" wrapText="1" indent="1"/>
    </xf>
    <xf numFmtId="0" fontId="4" fillId="0" borderId="0" xfId="20" applyFont="1" applyAlignment="1">
      <alignment horizontal="right" wrapText="1" readingOrder="2"/>
    </xf>
    <xf numFmtId="0" fontId="4" fillId="0" borderId="0" xfId="20" applyFont="1" applyAlignment="1">
      <alignment horizontal="justify" vertical="justify" wrapText="1"/>
    </xf>
    <xf numFmtId="0" fontId="4" fillId="0" borderId="0" xfId="20" applyFont="1" applyAlignment="1">
      <alignment horizontal="right" vertical="justify" wrapText="1"/>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34" xfId="22" applyNumberFormat="1" applyFont="1" applyFill="1" applyBorder="1" applyAlignment="1">
      <alignment horizontal="left" vertical="center" wrapText="1" indent="1"/>
    </xf>
    <xf numFmtId="0" fontId="4" fillId="0" borderId="15" xfId="0" applyFont="1" applyFill="1" applyBorder="1" applyAlignment="1">
      <alignment horizontal="right" vertical="center" wrapText="1" indent="1" readingOrder="2"/>
    </xf>
    <xf numFmtId="3" fontId="9" fillId="4" borderId="12" xfId="22" applyNumberFormat="1" applyFont="1" applyFill="1" applyBorder="1" applyAlignment="1">
      <alignment horizontal="left" vertical="center" wrapText="1" indent="1"/>
    </xf>
    <xf numFmtId="3" fontId="9" fillId="4" borderId="30" xfId="0" applyNumberFormat="1" applyFont="1" applyFill="1" applyBorder="1" applyAlignment="1">
      <alignment horizontal="left" vertical="center" wrapText="1" indent="1"/>
    </xf>
    <xf numFmtId="0" fontId="1" fillId="0" borderId="0" xfId="1" applyNumberFormat="1" applyFont="1" applyAlignment="1">
      <alignment vertical="center"/>
    </xf>
    <xf numFmtId="0" fontId="1" fillId="0" borderId="0" xfId="20" applyFont="1" applyBorder="1" applyAlignment="1">
      <alignment vertical="justify" wrapText="1"/>
    </xf>
    <xf numFmtId="0" fontId="35" fillId="0" borderId="0" xfId="0" applyFont="1" applyAlignment="1">
      <alignment horizontal="center" vertical="center"/>
    </xf>
    <xf numFmtId="0" fontId="1" fillId="0" borderId="0" xfId="0" applyFont="1" applyAlignment="1">
      <alignment vertical="center"/>
    </xf>
    <xf numFmtId="0" fontId="36" fillId="0" borderId="0" xfId="0" applyFont="1" applyAlignment="1">
      <alignment horizontal="center" vertical="center"/>
    </xf>
    <xf numFmtId="0" fontId="6" fillId="0" borderId="0" xfId="40" applyFont="1" applyAlignment="1">
      <alignment vertical="center" readingOrder="2"/>
    </xf>
    <xf numFmtId="0" fontId="28" fillId="5" borderId="0" xfId="40" applyFont="1" applyFill="1" applyAlignment="1">
      <alignment vertical="center" wrapText="1" readingOrder="2"/>
    </xf>
    <xf numFmtId="3" fontId="1" fillId="0" borderId="18" xfId="40" applyNumberFormat="1" applyFont="1" applyFill="1" applyBorder="1" applyAlignment="1">
      <alignment horizontal="left" vertical="center" wrapText="1" indent="1"/>
    </xf>
    <xf numFmtId="3" fontId="9" fillId="0" borderId="18" xfId="40" applyNumberFormat="1" applyFont="1" applyFill="1" applyBorder="1" applyAlignment="1">
      <alignment horizontal="left" vertical="center" wrapText="1" indent="1"/>
    </xf>
    <xf numFmtId="3" fontId="1" fillId="0" borderId="22" xfId="40" applyNumberFormat="1" applyFont="1" applyFill="1" applyBorder="1" applyAlignment="1">
      <alignment horizontal="left" vertical="center" wrapText="1" indent="1"/>
    </xf>
    <xf numFmtId="3" fontId="9" fillId="0" borderId="22" xfId="40" applyNumberFormat="1" applyFont="1" applyFill="1" applyBorder="1" applyAlignment="1">
      <alignment horizontal="left" vertical="center" wrapText="1" indent="1"/>
    </xf>
    <xf numFmtId="3" fontId="9" fillId="0" borderId="30" xfId="40" applyNumberFormat="1" applyFont="1" applyFill="1" applyBorder="1" applyAlignment="1">
      <alignment horizontal="left" vertical="center" wrapText="1" indent="1"/>
    </xf>
    <xf numFmtId="3" fontId="1" fillId="4" borderId="18" xfId="40" applyNumberFormat="1" applyFont="1" applyFill="1" applyBorder="1" applyAlignment="1">
      <alignment horizontal="left" vertical="center" wrapText="1" indent="1"/>
    </xf>
    <xf numFmtId="3" fontId="9" fillId="4" borderId="18" xfId="40" applyNumberFormat="1" applyFont="1" applyFill="1" applyBorder="1" applyAlignment="1">
      <alignment horizontal="left" vertical="center" wrapText="1" indent="1"/>
    </xf>
    <xf numFmtId="3" fontId="1" fillId="4" borderId="22" xfId="40" applyNumberFormat="1" applyFont="1" applyFill="1" applyBorder="1" applyAlignment="1">
      <alignment horizontal="left" vertical="center" wrapText="1" indent="1"/>
    </xf>
    <xf numFmtId="3" fontId="9" fillId="4" borderId="22" xfId="40" applyNumberFormat="1" applyFont="1" applyFill="1" applyBorder="1" applyAlignment="1">
      <alignment horizontal="left" vertical="center" wrapText="1" indent="1"/>
    </xf>
    <xf numFmtId="3" fontId="9" fillId="4" borderId="55" xfId="40" applyNumberFormat="1" applyFont="1" applyFill="1" applyBorder="1" applyAlignment="1">
      <alignment horizontal="left" vertical="center" wrapText="1" indent="1"/>
    </xf>
    <xf numFmtId="3" fontId="1" fillId="0" borderId="7" xfId="40" applyNumberFormat="1" applyFont="1" applyFill="1" applyBorder="1" applyAlignment="1">
      <alignment horizontal="left" vertical="center" wrapText="1" indent="1"/>
    </xf>
    <xf numFmtId="3" fontId="9" fillId="0" borderId="7" xfId="40" applyNumberFormat="1" applyFont="1" applyFill="1" applyBorder="1" applyAlignment="1">
      <alignment horizontal="left" vertical="center" wrapText="1" indent="1"/>
    </xf>
    <xf numFmtId="0" fontId="9" fillId="0" borderId="18" xfId="0" applyFont="1" applyFill="1" applyBorder="1" applyAlignment="1">
      <alignment horizontal="right" vertical="center" wrapText="1" indent="1"/>
    </xf>
    <xf numFmtId="0" fontId="9" fillId="4" borderId="11" xfId="0" applyFont="1" applyFill="1" applyBorder="1" applyAlignment="1">
      <alignment horizontal="right" vertical="center" wrapText="1" indent="1"/>
    </xf>
    <xf numFmtId="0" fontId="9" fillId="0" borderId="11" xfId="0" applyFont="1" applyFill="1" applyBorder="1" applyAlignment="1">
      <alignment horizontal="right" vertical="center" wrapText="1" indent="1"/>
    </xf>
    <xf numFmtId="0" fontId="9" fillId="0" borderId="22" xfId="0" applyFont="1" applyFill="1" applyBorder="1" applyAlignment="1">
      <alignment horizontal="right" vertical="center" wrapText="1" indent="1"/>
    </xf>
    <xf numFmtId="0" fontId="24" fillId="0" borderId="20" xfId="0" applyFont="1" applyFill="1" applyBorder="1" applyAlignment="1">
      <alignment horizontal="left" vertical="center" wrapText="1" indent="1" readingOrder="1"/>
    </xf>
    <xf numFmtId="0" fontId="24" fillId="4" borderId="14" xfId="0" applyFont="1" applyFill="1" applyBorder="1" applyAlignment="1">
      <alignment horizontal="left" vertical="center" wrapText="1" indent="1" readingOrder="1"/>
    </xf>
    <xf numFmtId="0" fontId="24" fillId="0" borderId="14" xfId="0" applyFont="1" applyFill="1" applyBorder="1" applyAlignment="1">
      <alignment horizontal="left" vertical="center" wrapText="1" indent="1" readingOrder="1"/>
    </xf>
    <xf numFmtId="0" fontId="24" fillId="0" borderId="23" xfId="0" applyFont="1" applyFill="1" applyBorder="1" applyAlignment="1">
      <alignment horizontal="left" vertical="center" wrapText="1" indent="1" readingOrder="1"/>
    </xf>
    <xf numFmtId="0" fontId="9" fillId="4" borderId="30" xfId="0" applyFont="1" applyFill="1" applyBorder="1" applyAlignment="1">
      <alignment horizontal="right" vertical="center" wrapText="1" indent="1"/>
    </xf>
    <xf numFmtId="41" fontId="13" fillId="4" borderId="12" xfId="22" applyNumberFormat="1" applyFont="1" applyFill="1" applyBorder="1" applyAlignment="1">
      <alignment horizontal="left" vertical="center" wrapText="1" indent="1"/>
    </xf>
    <xf numFmtId="0" fontId="20" fillId="0" borderId="20" xfId="0" applyFont="1" applyFill="1" applyBorder="1" applyAlignment="1">
      <alignment horizontal="left" vertical="center" wrapText="1" indent="1" readingOrder="1"/>
    </xf>
    <xf numFmtId="0" fontId="20" fillId="4" borderId="14" xfId="0" applyFont="1" applyFill="1" applyBorder="1" applyAlignment="1">
      <alignment horizontal="left" vertical="center" wrapText="1" indent="1" readingOrder="1"/>
    </xf>
    <xf numFmtId="0" fontId="20" fillId="0" borderId="14" xfId="0" applyFont="1" applyFill="1" applyBorder="1" applyAlignment="1">
      <alignment horizontal="left" vertical="center" wrapText="1" indent="1" readingOrder="1"/>
    </xf>
    <xf numFmtId="0" fontId="20" fillId="0" borderId="23" xfId="0" applyFont="1" applyFill="1" applyBorder="1" applyAlignment="1">
      <alignment horizontal="left" vertical="center" wrapText="1" indent="1" readingOrder="1"/>
    </xf>
    <xf numFmtId="41" fontId="16" fillId="4" borderId="12" xfId="22" applyNumberFormat="1" applyFont="1" applyFill="1" applyBorder="1" applyAlignment="1">
      <alignment horizontal="left" vertical="center" wrapText="1" indent="1"/>
    </xf>
    <xf numFmtId="0" fontId="9" fillId="4" borderId="24"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 fillId="5" borderId="0" xfId="40" applyFont="1" applyFill="1" applyAlignment="1">
      <alignment horizontal="center" vertical="center" wrapText="1"/>
    </xf>
    <xf numFmtId="0" fontId="4" fillId="5" borderId="0" xfId="40" applyFont="1" applyFill="1" applyAlignment="1">
      <alignment horizontal="center" vertical="center" wrapText="1"/>
    </xf>
    <xf numFmtId="0" fontId="28" fillId="5" borderId="0" xfId="40" applyFont="1" applyFill="1" applyAlignment="1">
      <alignment horizontal="center" vertical="center" wrapText="1"/>
    </xf>
    <xf numFmtId="0" fontId="29" fillId="4" borderId="41" xfId="40" applyFont="1" applyFill="1" applyBorder="1" applyAlignment="1">
      <alignment horizontal="center" vertical="center"/>
    </xf>
    <xf numFmtId="0" fontId="29" fillId="4" borderId="43" xfId="40" applyFont="1" applyFill="1" applyBorder="1" applyAlignment="1">
      <alignment horizontal="center" vertical="center"/>
    </xf>
    <xf numFmtId="0" fontId="29" fillId="4" borderId="9" xfId="40" applyFont="1" applyFill="1" applyBorder="1" applyAlignment="1">
      <alignment horizontal="center" vertical="center" wrapText="1"/>
    </xf>
    <xf numFmtId="0" fontId="29" fillId="4" borderId="44" xfId="40" applyFont="1" applyFill="1" applyBorder="1" applyAlignment="1">
      <alignment horizontal="center" vertical="center" wrapText="1"/>
    </xf>
    <xf numFmtId="0" fontId="31" fillId="4" borderId="9" xfId="40" applyFont="1" applyFill="1" applyBorder="1" applyAlignment="1">
      <alignment horizontal="center" vertical="center" wrapText="1"/>
    </xf>
    <xf numFmtId="0" fontId="31" fillId="4" borderId="44" xfId="40" applyFont="1" applyFill="1" applyBorder="1" applyAlignment="1">
      <alignment horizontal="center" vertical="center" wrapText="1"/>
    </xf>
    <xf numFmtId="0" fontId="31" fillId="4" borderId="42" xfId="40" applyFont="1" applyFill="1" applyBorder="1" applyAlignment="1">
      <alignment horizontal="center" vertical="center" wrapText="1"/>
    </xf>
    <xf numFmtId="0" fontId="31" fillId="4" borderId="45" xfId="40" applyFont="1" applyFill="1" applyBorder="1" applyAlignment="1">
      <alignment horizontal="center" vertical="center" wrapText="1"/>
    </xf>
    <xf numFmtId="0" fontId="28" fillId="5" borderId="0" xfId="40" applyFont="1" applyFill="1" applyAlignment="1">
      <alignment horizontal="center" vertical="center" wrapText="1" readingOrder="2"/>
    </xf>
    <xf numFmtId="0" fontId="4" fillId="0" borderId="46" xfId="40" applyFont="1" applyFill="1" applyBorder="1" applyAlignment="1">
      <alignment horizontal="center" vertical="center" wrapText="1"/>
    </xf>
    <xf numFmtId="0" fontId="4" fillId="0" borderId="48" xfId="40" applyFont="1" applyFill="1" applyBorder="1" applyAlignment="1">
      <alignment horizontal="center" vertical="center" wrapText="1"/>
    </xf>
    <xf numFmtId="0" fontId="4" fillId="0" borderId="50" xfId="40" applyFont="1" applyFill="1" applyBorder="1" applyAlignment="1">
      <alignment horizontal="center" vertical="center" wrapText="1"/>
    </xf>
    <xf numFmtId="0" fontId="9" fillId="0" borderId="46" xfId="40" applyFont="1" applyFill="1" applyBorder="1" applyAlignment="1">
      <alignment horizontal="center" vertical="center" wrapText="1"/>
    </xf>
    <xf numFmtId="0" fontId="9" fillId="0" borderId="48" xfId="40" applyFont="1" applyFill="1" applyBorder="1" applyAlignment="1">
      <alignment horizontal="center" vertical="center" wrapText="1"/>
    </xf>
    <xf numFmtId="0" fontId="9" fillId="0" borderId="50" xfId="40" applyFont="1" applyFill="1" applyBorder="1" applyAlignment="1">
      <alignment horizontal="center" vertical="center" wrapText="1"/>
    </xf>
    <xf numFmtId="0" fontId="4" fillId="4" borderId="46" xfId="40" applyFont="1" applyFill="1" applyBorder="1" applyAlignment="1">
      <alignment horizontal="center" vertical="center" wrapText="1"/>
    </xf>
    <xf numFmtId="0" fontId="4" fillId="4" borderId="48" xfId="40" applyFont="1" applyFill="1" applyBorder="1" applyAlignment="1">
      <alignment horizontal="center" vertical="center" wrapText="1"/>
    </xf>
    <xf numFmtId="0" fontId="4" fillId="4" borderId="53" xfId="40" applyFont="1" applyFill="1" applyBorder="1" applyAlignment="1">
      <alignment horizontal="center" vertical="center" wrapText="1"/>
    </xf>
    <xf numFmtId="0" fontId="9" fillId="4" borderId="46" xfId="40" applyFont="1" applyFill="1" applyBorder="1" applyAlignment="1">
      <alignment horizontal="center" vertical="center" wrapText="1"/>
    </xf>
    <xf numFmtId="0" fontId="9" fillId="4" borderId="48" xfId="40" applyFont="1" applyFill="1" applyBorder="1" applyAlignment="1">
      <alignment horizontal="center" vertical="center" wrapText="1"/>
    </xf>
    <xf numFmtId="0" fontId="9" fillId="4" borderId="53" xfId="40" applyFont="1" applyFill="1" applyBorder="1" applyAlignment="1">
      <alignment horizontal="center" vertical="center" wrapText="1"/>
    </xf>
    <xf numFmtId="0" fontId="2" fillId="5" borderId="0" xfId="1" applyNumberFormat="1" applyFont="1" applyFill="1" applyAlignment="1">
      <alignment horizontal="center" vertical="center" wrapText="1"/>
    </xf>
    <xf numFmtId="0" fontId="4" fillId="5" borderId="0" xfId="1" applyNumberFormat="1" applyFont="1" applyFill="1" applyAlignment="1">
      <alignment horizontal="center" vertical="center" wrapText="1"/>
    </xf>
    <xf numFmtId="0" fontId="4" fillId="4" borderId="7"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0" fontId="4" fillId="4" borderId="15" xfId="1" applyNumberFormat="1" applyFont="1" applyFill="1" applyBorder="1" applyAlignment="1">
      <alignment horizontal="center" vertical="center" wrapText="1"/>
    </xf>
    <xf numFmtId="0" fontId="4" fillId="4" borderId="10" xfId="1" applyNumberFormat="1" applyFont="1" applyFill="1" applyBorder="1" applyAlignment="1">
      <alignment horizontal="center" vertical="center" wrapText="1"/>
    </xf>
    <xf numFmtId="0" fontId="4" fillId="4" borderId="14" xfId="1" applyNumberFormat="1" applyFont="1" applyFill="1" applyBorder="1" applyAlignment="1">
      <alignment horizontal="center" vertical="center" wrapText="1"/>
    </xf>
    <xf numFmtId="0" fontId="4" fillId="4" borderId="17" xfId="1" applyNumberFormat="1" applyFont="1" applyFill="1" applyBorder="1" applyAlignment="1">
      <alignment horizontal="center" vertical="center" wrapText="1"/>
    </xf>
    <xf numFmtId="0" fontId="4" fillId="4" borderId="12" xfId="0" applyNumberFormat="1" applyFont="1" applyFill="1" applyBorder="1" applyAlignment="1">
      <alignment horizontal="center" vertical="center" wrapText="1"/>
    </xf>
    <xf numFmtId="0" fontId="4" fillId="4" borderId="31" xfId="0" applyNumberFormat="1" applyFont="1" applyFill="1" applyBorder="1" applyAlignment="1">
      <alignment horizontal="center" vertical="center" wrapText="1"/>
    </xf>
    <xf numFmtId="0" fontId="4" fillId="4" borderId="60" xfId="0" applyNumberFormat="1" applyFont="1" applyFill="1" applyBorder="1" applyAlignment="1">
      <alignment horizontal="center" vertical="center" wrapText="1"/>
    </xf>
    <xf numFmtId="0" fontId="4" fillId="4" borderId="30" xfId="0" applyNumberFormat="1" applyFont="1" applyFill="1" applyBorder="1" applyAlignment="1">
      <alignment horizontal="center" vertical="center" wrapText="1"/>
    </xf>
    <xf numFmtId="0" fontId="8" fillId="4" borderId="31" xfId="0" applyNumberFormat="1" applyFont="1" applyFill="1" applyBorder="1" applyAlignment="1">
      <alignment horizontal="center" vertical="center" wrapText="1"/>
    </xf>
    <xf numFmtId="0" fontId="8" fillId="4" borderId="60" xfId="0" applyNumberFormat="1" applyFont="1" applyFill="1" applyBorder="1" applyAlignment="1">
      <alignment horizontal="center" vertical="center" wrapText="1"/>
    </xf>
    <xf numFmtId="0" fontId="8" fillId="4" borderId="30" xfId="0" applyNumberFormat="1" applyFont="1" applyFill="1" applyBorder="1" applyAlignment="1">
      <alignment horizontal="center" vertical="center" wrapText="1"/>
    </xf>
    <xf numFmtId="0" fontId="4" fillId="4" borderId="30" xfId="1"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4" fillId="4" borderId="31" xfId="1" applyNumberFormat="1" applyFont="1" applyFill="1" applyBorder="1" applyAlignment="1">
      <alignment horizontal="center" vertical="center" wrapText="1"/>
    </xf>
    <xf numFmtId="0" fontId="4" fillId="5" borderId="0" xfId="1" applyNumberFormat="1" applyFont="1" applyFill="1" applyAlignment="1">
      <alignment horizontal="center" vertical="center" wrapText="1" readingOrder="2"/>
    </xf>
    <xf numFmtId="0" fontId="8" fillId="5" borderId="0" xfId="1" applyNumberFormat="1" applyFont="1" applyFill="1" applyAlignment="1">
      <alignment horizontal="center" vertical="center" wrapText="1" readingOrder="2"/>
    </xf>
    <xf numFmtId="0" fontId="4" fillId="4" borderId="37" xfId="1" applyNumberFormat="1" applyFont="1" applyFill="1" applyBorder="1" applyAlignment="1">
      <alignment horizontal="right" vertical="center" wrapText="1" indent="1"/>
    </xf>
    <xf numFmtId="0" fontId="4" fillId="4" borderId="38" xfId="1" applyNumberFormat="1" applyFont="1" applyFill="1" applyBorder="1" applyAlignment="1">
      <alignment horizontal="right" vertical="center" wrapText="1" indent="1"/>
    </xf>
    <xf numFmtId="0" fontId="9" fillId="4" borderId="39" xfId="1" applyNumberFormat="1" applyFont="1" applyFill="1" applyBorder="1" applyAlignment="1">
      <alignment horizontal="left" vertical="center" wrapText="1" indent="1"/>
    </xf>
    <xf numFmtId="0" fontId="9" fillId="4" borderId="40" xfId="1" applyNumberFormat="1" applyFont="1" applyFill="1" applyBorder="1" applyAlignment="1">
      <alignment horizontal="left" vertical="center" wrapText="1" indent="1"/>
    </xf>
    <xf numFmtId="0" fontId="4" fillId="4" borderId="32" xfId="1" applyNumberFormat="1" applyFont="1" applyFill="1" applyBorder="1" applyAlignment="1">
      <alignment horizontal="right" vertical="center" wrapText="1" indent="1"/>
    </xf>
    <xf numFmtId="0" fontId="21" fillId="4" borderId="33" xfId="1" applyNumberFormat="1" applyFont="1" applyFill="1" applyBorder="1" applyAlignment="1">
      <alignment horizontal="left" vertical="center" wrapText="1" indent="1"/>
    </xf>
  </cellXfs>
  <cellStyles count="42">
    <cellStyle name="Comma" xfId="22" builtinId="3"/>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 حسب النوع والمهنة 2013</a:t>
            </a:r>
          </a:p>
          <a:p>
            <a:pPr>
              <a:defRPr sz="1400"/>
            </a:pPr>
            <a:r>
              <a:rPr lang="en-US" sz="1200" b="1">
                <a:latin typeface="Arial" pitchFamily="34" charset="0"/>
                <a:cs typeface="Arial" pitchFamily="34" charset="0"/>
              </a:rPr>
              <a:t>Economically active population (15+) by gender and occupation , 2013 </a:t>
            </a:r>
            <a:endParaRPr lang="en-US" sz="1200">
              <a:latin typeface="Arial" pitchFamily="34" charset="0"/>
              <a:cs typeface="Arial" pitchFamily="34" charset="0"/>
            </a:endParaRPr>
          </a:p>
        </c:rich>
      </c:tx>
      <c:layout>
        <c:manualLayout>
          <c:xMode val="edge"/>
          <c:yMode val="edge"/>
          <c:x val="0.25466868895486561"/>
          <c:y val="2.0920502092050198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'3'!$B$22</c:f>
              <c:strCache>
                <c:ptCount val="1"/>
                <c:pt idx="0">
                  <c:v>ذكور Male</c:v>
                </c:pt>
              </c:strCache>
            </c:strRef>
          </c:tx>
          <c:invertIfNegative val="0"/>
          <c:cat>
            <c:strRef>
              <c:f>'3'!$A$23:$A$31</c:f>
              <c:strCache>
                <c:ptCount val="9"/>
                <c:pt idx="0">
                  <c:v>العمال المهرة في الزراعة وصيدالاسماك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الالات والمعدات Plant And Machine</c:v>
                </c:pt>
                <c:pt idx="7">
                  <c:v>المهن العادية  Elementary Occupations</c:v>
                </c:pt>
                <c:pt idx="8">
                  <c:v>العاملون في الحرف Craft  Workers</c:v>
                </c:pt>
              </c:strCache>
            </c:strRef>
          </c:cat>
          <c:val>
            <c:numRef>
              <c:f>'3'!$B$23:$B$31</c:f>
              <c:numCache>
                <c:formatCode>_(* #,##0_);_(* \(#,##0\);_(* "-"_);_(@_)</c:formatCode>
                <c:ptCount val="9"/>
                <c:pt idx="0" formatCode="#,##0_ ;\-#,##0\ ">
                  <c:v>12419</c:v>
                </c:pt>
                <c:pt idx="1">
                  <c:v>35949</c:v>
                </c:pt>
                <c:pt idx="2">
                  <c:v>65664</c:v>
                </c:pt>
                <c:pt idx="3" formatCode="#,##0_ ;\-#,##0\ ">
                  <c:v>74863</c:v>
                </c:pt>
                <c:pt idx="4" formatCode="#,##0_ ;\-#,##0\ ">
                  <c:v>89192</c:v>
                </c:pt>
                <c:pt idx="5" formatCode="#,##0_ ;\-#,##0\ ">
                  <c:v>109526</c:v>
                </c:pt>
                <c:pt idx="6" formatCode="#,##0_ ;\-#,##0\ ">
                  <c:v>172418</c:v>
                </c:pt>
                <c:pt idx="7" formatCode="#,##0_ ;\-#,##0\ ">
                  <c:v>252107</c:v>
                </c:pt>
                <c:pt idx="8" formatCode="#,##0_ ;\-#,##0\ ">
                  <c:v>533766</c:v>
                </c:pt>
              </c:numCache>
            </c:numRef>
          </c:val>
        </c:ser>
        <c:ser>
          <c:idx val="1"/>
          <c:order val="1"/>
          <c:tx>
            <c:strRef>
              <c:f>'3'!$C$22</c:f>
              <c:strCache>
                <c:ptCount val="1"/>
                <c:pt idx="0">
                  <c:v>اناث Female</c:v>
                </c:pt>
              </c:strCache>
            </c:strRef>
          </c:tx>
          <c:invertIfNegative val="0"/>
          <c:cat>
            <c:strRef>
              <c:f>'3'!$A$23:$A$31</c:f>
              <c:strCache>
                <c:ptCount val="9"/>
                <c:pt idx="0">
                  <c:v>العمال المهرة في الزراعة وصيدالاسماك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الالات والمعدات Plant And Machine</c:v>
                </c:pt>
                <c:pt idx="7">
                  <c:v>المهن العادية  Elementary Occupations</c:v>
                </c:pt>
                <c:pt idx="8">
                  <c:v>العاملون في الحرف Craft  Workers</c:v>
                </c:pt>
              </c:strCache>
            </c:strRef>
          </c:cat>
          <c:val>
            <c:numRef>
              <c:f>'3'!$C$23:$C$31</c:f>
              <c:numCache>
                <c:formatCode>#,##0_ ;\-#,##0\ </c:formatCode>
                <c:ptCount val="9"/>
                <c:pt idx="0">
                  <c:v>0</c:v>
                </c:pt>
                <c:pt idx="1">
                  <c:v>5106</c:v>
                </c:pt>
                <c:pt idx="2">
                  <c:v>16591</c:v>
                </c:pt>
                <c:pt idx="3">
                  <c:v>13672</c:v>
                </c:pt>
                <c:pt idx="4">
                  <c:v>21776</c:v>
                </c:pt>
                <c:pt idx="5">
                  <c:v>43118</c:v>
                </c:pt>
                <c:pt idx="6">
                  <c:v>261</c:v>
                </c:pt>
                <c:pt idx="7">
                  <c:v>92770</c:v>
                </c:pt>
                <c:pt idx="8">
                  <c:v>131</c:v>
                </c:pt>
              </c:numCache>
            </c:numRef>
          </c:val>
        </c:ser>
        <c:dLbls>
          <c:showLegendKey val="0"/>
          <c:showVal val="0"/>
          <c:showCatName val="0"/>
          <c:showSerName val="0"/>
          <c:showPercent val="0"/>
          <c:showBubbleSize val="0"/>
        </c:dLbls>
        <c:gapWidth val="150"/>
        <c:axId val="123800192"/>
        <c:axId val="123834752"/>
      </c:barChart>
      <c:catAx>
        <c:axId val="123800192"/>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23834752"/>
        <c:crosses val="autoZero"/>
        <c:auto val="1"/>
        <c:lblAlgn val="ctr"/>
        <c:lblOffset val="100"/>
        <c:noMultiLvlLbl val="0"/>
      </c:catAx>
      <c:valAx>
        <c:axId val="123834752"/>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23800192"/>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5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a:t>
            </a:r>
            <a:r>
              <a:rPr lang="ar-QA" sz="1400" baseline="0"/>
              <a:t> حسب النوع والفئات العمرية</a:t>
            </a:r>
            <a:r>
              <a:rPr lang="en-US" sz="1400" baseline="0"/>
              <a:t> </a:t>
            </a:r>
            <a:r>
              <a:rPr lang="ar-SA" sz="1400" baseline="0"/>
              <a:t> 2013</a:t>
            </a:r>
            <a:endParaRPr lang="ar-QA" sz="1400" baseline="0"/>
          </a:p>
          <a:p>
            <a:pPr>
              <a:defRPr sz="1200"/>
            </a:pPr>
            <a:r>
              <a:rPr lang="en-US" sz="1100" b="1" i="0" u="none" strike="noStrike" baseline="0">
                <a:effectLst/>
                <a:latin typeface="Arial" pitchFamily="34" charset="0"/>
                <a:cs typeface="Arial" pitchFamily="34" charset="0"/>
              </a:rPr>
              <a:t>Unemployment (15+) by gender &amp; age groups, 2013</a:t>
            </a:r>
            <a:endParaRPr lang="en-US" sz="1100">
              <a:latin typeface="Arial" pitchFamily="34" charset="0"/>
              <a:cs typeface="Arial" pitchFamily="34" charset="0"/>
            </a:endParaRPr>
          </a:p>
        </c:rich>
      </c:tx>
      <c:overlay val="0"/>
    </c:title>
    <c:autoTitleDeleted val="0"/>
    <c:plotArea>
      <c:layout>
        <c:manualLayout>
          <c:layoutTarget val="inner"/>
          <c:xMode val="edge"/>
          <c:yMode val="edge"/>
          <c:x val="8.0390577032864063E-2"/>
          <c:y val="0.18352588233360181"/>
          <c:w val="0.89455475726272926"/>
          <c:h val="0.71742261601433444"/>
        </c:manualLayout>
      </c:layout>
      <c:lineChart>
        <c:grouping val="standard"/>
        <c:varyColors val="0"/>
        <c:ser>
          <c:idx val="0"/>
          <c:order val="0"/>
          <c:tx>
            <c:strRef>
              <c:f>'18'!$B$20</c:f>
              <c:strCache>
                <c:ptCount val="1"/>
                <c:pt idx="0">
                  <c:v>ذكور Male</c:v>
                </c:pt>
              </c:strCache>
            </c:strRef>
          </c:tx>
          <c:cat>
            <c:strRef>
              <c:f>'18'!$A$21:$A$27</c:f>
              <c:strCache>
                <c:ptCount val="7"/>
                <c:pt idx="0">
                  <c:v>15 - 19</c:v>
                </c:pt>
                <c:pt idx="1">
                  <c:v>20 - 24</c:v>
                </c:pt>
                <c:pt idx="2">
                  <c:v>25 - 29</c:v>
                </c:pt>
                <c:pt idx="3">
                  <c:v>30 - 34</c:v>
                </c:pt>
                <c:pt idx="4">
                  <c:v>35 - 39</c:v>
                </c:pt>
                <c:pt idx="5">
                  <c:v>40 - 44</c:v>
                </c:pt>
                <c:pt idx="6">
                  <c:v>45 - 49</c:v>
                </c:pt>
              </c:strCache>
            </c:strRef>
          </c:cat>
          <c:val>
            <c:numRef>
              <c:f>'18'!$B$21:$B$27</c:f>
              <c:numCache>
                <c:formatCode>#,##0_ ;\-#,##0\ </c:formatCode>
                <c:ptCount val="7"/>
                <c:pt idx="0">
                  <c:v>150</c:v>
                </c:pt>
                <c:pt idx="1">
                  <c:v>525</c:v>
                </c:pt>
                <c:pt idx="2">
                  <c:v>281</c:v>
                </c:pt>
                <c:pt idx="3">
                  <c:v>200</c:v>
                </c:pt>
                <c:pt idx="4">
                  <c:v>16</c:v>
                </c:pt>
                <c:pt idx="5">
                  <c:v>21</c:v>
                </c:pt>
                <c:pt idx="6">
                  <c:v>0</c:v>
                </c:pt>
              </c:numCache>
            </c:numRef>
          </c:val>
          <c:smooth val="0"/>
        </c:ser>
        <c:ser>
          <c:idx val="1"/>
          <c:order val="1"/>
          <c:tx>
            <c:strRef>
              <c:f>'18'!$C$20</c:f>
              <c:strCache>
                <c:ptCount val="1"/>
                <c:pt idx="0">
                  <c:v>اناث Female</c:v>
                </c:pt>
              </c:strCache>
            </c:strRef>
          </c:tx>
          <c:cat>
            <c:strRef>
              <c:f>'18'!$A$21:$A$27</c:f>
              <c:strCache>
                <c:ptCount val="7"/>
                <c:pt idx="0">
                  <c:v>15 - 19</c:v>
                </c:pt>
                <c:pt idx="1">
                  <c:v>20 - 24</c:v>
                </c:pt>
                <c:pt idx="2">
                  <c:v>25 - 29</c:v>
                </c:pt>
                <c:pt idx="3">
                  <c:v>30 - 34</c:v>
                </c:pt>
                <c:pt idx="4">
                  <c:v>35 - 39</c:v>
                </c:pt>
                <c:pt idx="5">
                  <c:v>40 - 44</c:v>
                </c:pt>
                <c:pt idx="6">
                  <c:v>45 - 49</c:v>
                </c:pt>
              </c:strCache>
            </c:strRef>
          </c:cat>
          <c:val>
            <c:numRef>
              <c:f>'18'!$C$21:$C$27</c:f>
              <c:numCache>
                <c:formatCode>#,##0_ ;\-#,##0\ </c:formatCode>
                <c:ptCount val="7"/>
                <c:pt idx="0">
                  <c:v>231</c:v>
                </c:pt>
                <c:pt idx="1">
                  <c:v>1198</c:v>
                </c:pt>
                <c:pt idx="2">
                  <c:v>675</c:v>
                </c:pt>
                <c:pt idx="3">
                  <c:v>227</c:v>
                </c:pt>
                <c:pt idx="4">
                  <c:v>286</c:v>
                </c:pt>
                <c:pt idx="5">
                  <c:v>189</c:v>
                </c:pt>
                <c:pt idx="6">
                  <c:v>126</c:v>
                </c:pt>
              </c:numCache>
            </c:numRef>
          </c:val>
          <c:smooth val="0"/>
        </c:ser>
        <c:dLbls>
          <c:showLegendKey val="0"/>
          <c:showVal val="0"/>
          <c:showCatName val="0"/>
          <c:showSerName val="0"/>
          <c:showPercent val="0"/>
          <c:showBubbleSize val="0"/>
        </c:dLbls>
        <c:marker val="1"/>
        <c:smooth val="0"/>
        <c:axId val="155679360"/>
        <c:axId val="155681536"/>
      </c:lineChart>
      <c:catAx>
        <c:axId val="155679360"/>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overlay val="0"/>
        </c:title>
        <c:majorTickMark val="out"/>
        <c:minorTickMark val="none"/>
        <c:tickLblPos val="nextTo"/>
        <c:txPr>
          <a:bodyPr/>
          <a:lstStyle/>
          <a:p>
            <a:pPr>
              <a:defRPr sz="1000" b="0">
                <a:latin typeface="Arial" pitchFamily="34" charset="0"/>
                <a:cs typeface="Arial" pitchFamily="34" charset="0"/>
              </a:defRPr>
            </a:pPr>
            <a:endParaRPr lang="en-US"/>
          </a:p>
        </c:txPr>
        <c:crossAx val="155681536"/>
        <c:crosses val="autoZero"/>
        <c:auto val="1"/>
        <c:lblAlgn val="ctr"/>
        <c:lblOffset val="100"/>
        <c:noMultiLvlLbl val="0"/>
      </c:catAx>
      <c:valAx>
        <c:axId val="155681536"/>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5.0777168585800911E-3"/>
              <c:y val="0.13372067792152287"/>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55679360"/>
        <c:crosses val="autoZero"/>
        <c:crossBetween val="between"/>
      </c:valAx>
    </c:plotArea>
    <c:legend>
      <c:legendPos val="r"/>
      <c:layout>
        <c:manualLayout>
          <c:xMode val="edge"/>
          <c:yMode val="edge"/>
          <c:x val="0.70991803278688692"/>
          <c:y val="8.1076499851744477E-2"/>
          <c:w val="0.24366120218579276"/>
          <c:h val="4.517016439890621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حسب النوع والفئات العمرية </a:t>
            </a:r>
            <a:r>
              <a:rPr lang="ar-SA" sz="1400" b="1" baseline="0"/>
              <a:t>2013</a:t>
            </a:r>
            <a:endParaRPr lang="ar-QA" sz="1400" b="1" baseline="0"/>
          </a:p>
          <a:p>
            <a:pPr>
              <a:defRPr sz="1600" b="1"/>
            </a:pPr>
            <a:r>
              <a:rPr lang="en-US" sz="1100" b="1" i="0" baseline="0">
                <a:latin typeface="Arial" pitchFamily="34" charset="0"/>
                <a:cs typeface="Arial" pitchFamily="34" charset="0"/>
              </a:rPr>
              <a:t>Economically active populatio(15+) by gender and age groups, 2013</a:t>
            </a:r>
          </a:p>
        </c:rich>
      </c:tx>
      <c:overlay val="0"/>
    </c:title>
    <c:autoTitleDeleted val="0"/>
    <c:plotArea>
      <c:layout>
        <c:manualLayout>
          <c:layoutTarget val="inner"/>
          <c:xMode val="edge"/>
          <c:yMode val="edge"/>
          <c:x val="9.2583559053192085E-2"/>
          <c:y val="0.20080630313167599"/>
          <c:w val="0.87689729298737351"/>
          <c:h val="0.69386612102857681"/>
        </c:manualLayout>
      </c:layout>
      <c:lineChart>
        <c:grouping val="standard"/>
        <c:varyColors val="0"/>
        <c:ser>
          <c:idx val="0"/>
          <c:order val="0"/>
          <c:tx>
            <c:strRef>
              <c:f>'4'!$B$23</c:f>
              <c:strCache>
                <c:ptCount val="1"/>
                <c:pt idx="0">
                  <c:v>ذكور Male</c:v>
                </c:pt>
              </c:strCache>
            </c:strRef>
          </c:tx>
          <c:marker>
            <c:symbol val="none"/>
          </c:marker>
          <c:cat>
            <c:strRef>
              <c:f>'4'!$A$24:$A$34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'4'!$B$24:$B$34</c:f>
              <c:numCache>
                <c:formatCode>#,##0_ ;\-#,##0\ </c:formatCode>
                <c:ptCount val="11"/>
                <c:pt idx="0">
                  <c:v>11042</c:v>
                </c:pt>
                <c:pt idx="1">
                  <c:v>151923</c:v>
                </c:pt>
                <c:pt idx="2">
                  <c:v>258609</c:v>
                </c:pt>
                <c:pt idx="3">
                  <c:v>294931</c:v>
                </c:pt>
                <c:pt idx="4">
                  <c:v>203224</c:v>
                </c:pt>
                <c:pt idx="5">
                  <c:v>157001</c:v>
                </c:pt>
                <c:pt idx="6">
                  <c:v>119147</c:v>
                </c:pt>
                <c:pt idx="7">
                  <c:v>73666</c:v>
                </c:pt>
                <c:pt idx="8">
                  <c:v>55492</c:v>
                </c:pt>
                <c:pt idx="9">
                  <c:v>16261</c:v>
                </c:pt>
                <c:pt idx="10">
                  <c:v>4608</c:v>
                </c:pt>
              </c:numCache>
            </c:numRef>
          </c:val>
          <c:smooth val="0"/>
        </c:ser>
        <c:ser>
          <c:idx val="1"/>
          <c:order val="1"/>
          <c:tx>
            <c:strRef>
              <c:f>'4'!$C$23</c:f>
              <c:strCache>
                <c:ptCount val="1"/>
                <c:pt idx="0">
                  <c:v>اناث Female</c:v>
                </c:pt>
              </c:strCache>
            </c:strRef>
          </c:tx>
          <c:marker>
            <c:symbol val="none"/>
          </c:marker>
          <c:cat>
            <c:strRef>
              <c:f>'4'!$A$24:$A$34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'4'!$C$24:$C$34</c:f>
              <c:numCache>
                <c:formatCode>#,##0_ ;\-#,##0\ </c:formatCode>
                <c:ptCount val="11"/>
                <c:pt idx="0">
                  <c:v>1459</c:v>
                </c:pt>
                <c:pt idx="1">
                  <c:v>20156</c:v>
                </c:pt>
                <c:pt idx="2">
                  <c:v>43590</c:v>
                </c:pt>
                <c:pt idx="3">
                  <c:v>45561</c:v>
                </c:pt>
                <c:pt idx="4">
                  <c:v>33959</c:v>
                </c:pt>
                <c:pt idx="5">
                  <c:v>21819</c:v>
                </c:pt>
                <c:pt idx="6">
                  <c:v>16375</c:v>
                </c:pt>
                <c:pt idx="7">
                  <c:v>7388</c:v>
                </c:pt>
                <c:pt idx="8">
                  <c:v>2582</c:v>
                </c:pt>
                <c:pt idx="9">
                  <c:v>536</c:v>
                </c:pt>
                <c:pt idx="10">
                  <c:v>0</c:v>
                </c:pt>
              </c:numCache>
            </c:numRef>
          </c:val>
          <c:smooth val="0"/>
        </c:ser>
        <c:dLbls>
          <c:showLegendKey val="0"/>
          <c:showVal val="0"/>
          <c:showCatName val="0"/>
          <c:showSerName val="0"/>
          <c:showPercent val="0"/>
          <c:showBubbleSize val="0"/>
        </c:dLbls>
        <c:marker val="1"/>
        <c:smooth val="0"/>
        <c:axId val="130156416"/>
        <c:axId val="130158592"/>
      </c:lineChart>
      <c:catAx>
        <c:axId val="130156416"/>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338"/>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30158592"/>
        <c:crosses val="autoZero"/>
        <c:auto val="1"/>
        <c:lblAlgn val="ctr"/>
        <c:lblOffset val="100"/>
        <c:noMultiLvlLbl val="0"/>
      </c:catAx>
      <c:valAx>
        <c:axId val="130158592"/>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30156416"/>
        <c:crosses val="autoZero"/>
        <c:crossBetween val="between"/>
        <c:dispUnits>
          <c:builtInUnit val="thousands"/>
          <c:dispUnitsLbl>
            <c:layout>
              <c:manualLayout>
                <c:xMode val="edge"/>
                <c:yMode val="edge"/>
                <c:x val="1.8130618615781285E-2"/>
                <c:y val="0.12546166734198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53"/>
          <c:w val="0.27642076502732355"/>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حسب النوع والحالة التعليمية </a:t>
            </a:r>
            <a:r>
              <a:rPr lang="ar-SA" sz="1400" b="1" i="0" baseline="0">
                <a:effectLst/>
                <a:cs typeface="+mn-cs"/>
              </a:rPr>
              <a:t>2013</a:t>
            </a:r>
            <a:endParaRPr lang="ar-QA" sz="1400">
              <a:effectLst/>
              <a:cs typeface="+mn-cs"/>
            </a:endParaRPr>
          </a:p>
          <a:p>
            <a:pPr>
              <a:defRPr sz="1200">
                <a:cs typeface="+mn-cs"/>
              </a:defRPr>
            </a:pPr>
            <a:r>
              <a:rPr lang="en-US" sz="1200" b="1" i="0" baseline="0">
                <a:latin typeface="Arial" pitchFamily="34" charset="0"/>
                <a:cs typeface="Arial" pitchFamily="34" charset="0"/>
              </a:rPr>
              <a:t>Economically active population by gender &amp; educational status, 2013</a:t>
            </a:r>
            <a:endParaRPr lang="ar-QA" sz="1200" b="1" i="0" baseline="0">
              <a:latin typeface="Arial" pitchFamily="34" charset="0"/>
              <a:cs typeface="Arial" pitchFamily="34" charset="0"/>
            </a:endParaRPr>
          </a:p>
        </c:rich>
      </c:tx>
      <c:layout>
        <c:manualLayout>
          <c:xMode val="edge"/>
          <c:yMode val="edge"/>
          <c:x val="0.2407786885245905"/>
          <c:y val="1.8828451882845227E-2"/>
        </c:manualLayout>
      </c:layout>
      <c:overlay val="0"/>
    </c:title>
    <c:autoTitleDeleted val="0"/>
    <c:plotArea>
      <c:layout>
        <c:manualLayout>
          <c:layoutTarget val="inner"/>
          <c:xMode val="edge"/>
          <c:yMode val="edge"/>
          <c:x val="0.37657174103237173"/>
          <c:y val="0.19432888597258677"/>
          <c:w val="0.59274859085237297"/>
          <c:h val="0.70969162850460021"/>
        </c:manualLayout>
      </c:layout>
      <c:barChart>
        <c:barDir val="bar"/>
        <c:grouping val="clustered"/>
        <c:varyColors val="0"/>
        <c:ser>
          <c:idx val="0"/>
          <c:order val="0"/>
          <c:tx>
            <c:strRef>
              <c:f>'5'!$B$22</c:f>
              <c:strCache>
                <c:ptCount val="1"/>
                <c:pt idx="0">
                  <c:v>ذكور Male</c:v>
                </c:pt>
              </c:strCache>
            </c:strRef>
          </c:tx>
          <c:invertIfNegative val="0"/>
          <c:cat>
            <c:strRef>
              <c:f>'5'!$A$23:$A$27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'5'!$B$23:$B$27</c:f>
              <c:numCache>
                <c:formatCode>General</c:formatCode>
                <c:ptCount val="5"/>
                <c:pt idx="0">
                  <c:v>229770</c:v>
                </c:pt>
                <c:pt idx="1">
                  <c:v>191777</c:v>
                </c:pt>
                <c:pt idx="2">
                  <c:v>653376</c:v>
                </c:pt>
                <c:pt idx="3">
                  <c:v>60605</c:v>
                </c:pt>
                <c:pt idx="4">
                  <c:v>210376</c:v>
                </c:pt>
              </c:numCache>
            </c:numRef>
          </c:val>
        </c:ser>
        <c:ser>
          <c:idx val="1"/>
          <c:order val="1"/>
          <c:tx>
            <c:strRef>
              <c:f>'5'!$C$22</c:f>
              <c:strCache>
                <c:ptCount val="1"/>
                <c:pt idx="0">
                  <c:v>اناث Female</c:v>
                </c:pt>
              </c:strCache>
            </c:strRef>
          </c:tx>
          <c:invertIfNegative val="0"/>
          <c:cat>
            <c:strRef>
              <c:f>'5'!$A$23:$A$27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'5'!$C$23:$C$27</c:f>
              <c:numCache>
                <c:formatCode>General</c:formatCode>
                <c:ptCount val="5"/>
                <c:pt idx="0">
                  <c:v>21793</c:v>
                </c:pt>
                <c:pt idx="1">
                  <c:v>33586</c:v>
                </c:pt>
                <c:pt idx="2">
                  <c:v>63908</c:v>
                </c:pt>
                <c:pt idx="3">
                  <c:v>5557</c:v>
                </c:pt>
                <c:pt idx="4">
                  <c:v>68581</c:v>
                </c:pt>
              </c:numCache>
            </c:numRef>
          </c:val>
        </c:ser>
        <c:dLbls>
          <c:showLegendKey val="0"/>
          <c:showVal val="0"/>
          <c:showCatName val="0"/>
          <c:showSerName val="0"/>
          <c:showPercent val="0"/>
          <c:showBubbleSize val="0"/>
        </c:dLbls>
        <c:gapWidth val="150"/>
        <c:axId val="141059968"/>
        <c:axId val="141061504"/>
      </c:barChart>
      <c:catAx>
        <c:axId val="141059968"/>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41061504"/>
        <c:crosses val="autoZero"/>
        <c:auto val="1"/>
        <c:lblAlgn val="ctr"/>
        <c:lblOffset val="100"/>
        <c:noMultiLvlLbl val="0"/>
      </c:catAx>
      <c:valAx>
        <c:axId val="14106150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sz="1000">
                <a:latin typeface="Arial" pitchFamily="34" charset="0"/>
                <a:cs typeface="Arial" pitchFamily="34" charset="0"/>
              </a:defRPr>
            </a:pPr>
            <a:endParaRPr lang="en-US"/>
          </a:p>
        </c:txPr>
        <c:crossAx val="141059968"/>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5011415675551021"/>
          <c:w val="0.27093509315433933"/>
          <c:h val="4.846407274404509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حسب النشاط الاقتصادي </a:t>
            </a:r>
            <a:r>
              <a:rPr lang="ar-SA" sz="1400" b="1" i="0" baseline="0">
                <a:effectLst/>
                <a:cs typeface="+mn-cs"/>
              </a:rPr>
              <a:t>2013</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i="0" baseline="0">
                <a:latin typeface="Arial" pitchFamily="34" charset="0"/>
                <a:cs typeface="Arial" pitchFamily="34" charset="0"/>
              </a:rPr>
              <a:t>Economically active population by economic activity,  2013</a:t>
            </a:r>
            <a:endParaRPr lang="ar-QA" sz="1200" b="1" i="0" baseline="0">
              <a:latin typeface="Arial" pitchFamily="34" charset="0"/>
              <a:cs typeface="Arial" pitchFamily="34" charset="0"/>
            </a:endParaRPr>
          </a:p>
        </c:rich>
      </c:tx>
      <c:overlay val="0"/>
    </c:title>
    <c:autoTitleDeleted val="0"/>
    <c:plotArea>
      <c:layout>
        <c:manualLayout>
          <c:layoutTarget val="inner"/>
          <c:xMode val="edge"/>
          <c:yMode val="edge"/>
          <c:x val="0.35448205757067347"/>
          <c:y val="0.13111932922610614"/>
          <c:w val="0.60619831332559126"/>
          <c:h val="0.76564507626923517"/>
        </c:manualLayout>
      </c:layout>
      <c:barChart>
        <c:barDir val="bar"/>
        <c:grouping val="clustered"/>
        <c:varyColors val="0"/>
        <c:ser>
          <c:idx val="0"/>
          <c:order val="0"/>
          <c:tx>
            <c:strRef>
              <c:f>'6'!$D$35</c:f>
              <c:strCache>
                <c:ptCount val="1"/>
                <c:pt idx="0">
                  <c:v>المجموع Total</c:v>
                </c:pt>
              </c:strCache>
            </c:strRef>
          </c:tx>
          <c:invertIfNegative val="0"/>
          <c:cat>
            <c:strRef>
              <c:f>'6'!$A$36:$A$49</c:f>
              <c:strCache>
                <c:ptCount val="14"/>
                <c:pt idx="0">
                  <c:v>الانشطة العقارية Real estate activities</c:v>
                </c:pt>
                <c:pt idx="1">
                  <c:v>الانشطة المالية Financial activities</c:v>
                </c:pt>
                <c:pt idx="2">
                  <c:v>الصحة والعمل الجماعي Human health and social work activities</c:v>
                </c:pt>
                <c:pt idx="3">
                  <c:v>التعليم Education</c:v>
                </c:pt>
                <c:pt idx="4">
                  <c:v>أنشطة الاقامة والطعام Accommodation and food service activities</c:v>
                </c:pt>
                <c:pt idx="5">
                  <c:v>النقل والتخزين Transportation and storage</c:v>
                </c:pt>
                <c:pt idx="6">
                  <c:v>الخدمات الادارية Administrative service </c:v>
                </c:pt>
                <c:pt idx="7">
                  <c:v>الانشطة الاخرى Other activities</c:v>
                </c:pt>
                <c:pt idx="8">
                  <c:v>الادارة العامة Public administration</c:v>
                </c:pt>
                <c:pt idx="9">
                  <c:v>التعدين واستغلال المحاجر Mining and quarrying</c:v>
                </c:pt>
                <c:pt idx="10">
                  <c:v>الصناعة التحويلية Manufacturing</c:v>
                </c:pt>
                <c:pt idx="11">
                  <c:v>انشطة الاسر التي تخدم افرادا households Activities</c:v>
                </c:pt>
                <c:pt idx="12">
                  <c:v>التجارة Trade</c:v>
                </c:pt>
                <c:pt idx="13">
                  <c:v>التشييد Construction</c:v>
                </c:pt>
              </c:strCache>
            </c:strRef>
          </c:cat>
          <c:val>
            <c:numRef>
              <c:f>'6'!$D$36:$D$49</c:f>
              <c:numCache>
                <c:formatCode>General</c:formatCode>
                <c:ptCount val="14"/>
                <c:pt idx="0">
                  <c:v>10435</c:v>
                </c:pt>
                <c:pt idx="1">
                  <c:v>12475</c:v>
                </c:pt>
                <c:pt idx="2">
                  <c:v>27843</c:v>
                </c:pt>
                <c:pt idx="3">
                  <c:v>39690</c:v>
                </c:pt>
                <c:pt idx="4">
                  <c:v>38908</c:v>
                </c:pt>
                <c:pt idx="5">
                  <c:v>44938</c:v>
                </c:pt>
                <c:pt idx="6">
                  <c:v>47936</c:v>
                </c:pt>
                <c:pt idx="7">
                  <c:v>91700</c:v>
                </c:pt>
                <c:pt idx="8">
                  <c:v>95772</c:v>
                </c:pt>
                <c:pt idx="9">
                  <c:v>95408</c:v>
                </c:pt>
                <c:pt idx="10">
                  <c:v>119452</c:v>
                </c:pt>
                <c:pt idx="11">
                  <c:v>152012</c:v>
                </c:pt>
                <c:pt idx="12">
                  <c:v>194084</c:v>
                </c:pt>
                <c:pt idx="13">
                  <c:v>568676</c:v>
                </c:pt>
              </c:numCache>
            </c:numRef>
          </c:val>
        </c:ser>
        <c:dLbls>
          <c:showLegendKey val="0"/>
          <c:showVal val="0"/>
          <c:showCatName val="0"/>
          <c:showSerName val="0"/>
          <c:showPercent val="0"/>
          <c:showBubbleSize val="0"/>
        </c:dLbls>
        <c:gapWidth val="150"/>
        <c:axId val="141169408"/>
        <c:axId val="141170944"/>
      </c:barChart>
      <c:catAx>
        <c:axId val="141169408"/>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41170944"/>
        <c:crosses val="autoZero"/>
        <c:auto val="1"/>
        <c:lblAlgn val="ctr"/>
        <c:lblOffset val="100"/>
        <c:noMultiLvlLbl val="0"/>
      </c:catAx>
      <c:valAx>
        <c:axId val="14117094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41169408"/>
        <c:crosses val="autoZero"/>
        <c:crossBetween val="between"/>
        <c:dispUnits>
          <c:builtInUnit val="thousands"/>
          <c:dispUnitsLbl>
            <c:layout>
              <c:manualLayout>
                <c:xMode val="edge"/>
                <c:yMode val="edge"/>
                <c:x val="0.64054375887440362"/>
                <c:y val="0.95751062497940898"/>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 حسب الجنسية و القطاع</a:t>
            </a:r>
            <a:r>
              <a:rPr lang="en-US" sz="1400" b="1" i="0" baseline="0">
                <a:effectLst/>
              </a:rPr>
              <a:t> </a:t>
            </a:r>
            <a:r>
              <a:rPr lang="ar-SA" sz="1400" b="1" i="0" baseline="0">
                <a:effectLst/>
              </a:rPr>
              <a:t>2013</a:t>
            </a:r>
            <a:endParaRPr lang="en-US" sz="1400" b="1" i="0" baseline="0">
              <a:effectLst/>
            </a:endParaRPr>
          </a:p>
          <a:p>
            <a:pPr>
              <a:defRPr sz="1400"/>
            </a:pPr>
            <a:r>
              <a:rPr lang="en-US" sz="1200" b="1" i="0" baseline="0">
                <a:effectLst/>
                <a:latin typeface="Arial" pitchFamily="34" charset="0"/>
                <a:cs typeface="Arial" pitchFamily="34" charset="0"/>
              </a:rPr>
              <a:t>Economically active population by nationality &amp; sector 2013</a:t>
            </a:r>
            <a:endParaRPr lang="ar-QA" sz="1200">
              <a:effectLst/>
              <a:latin typeface="Arial" pitchFamily="34" charset="0"/>
              <a:cs typeface="Arial" pitchFamily="34" charset="0"/>
            </a:endParaRPr>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'7'!$B$20</c:f>
              <c:strCache>
                <c:ptCount val="1"/>
                <c:pt idx="0">
                  <c:v>القطريون Qataris</c:v>
                </c:pt>
              </c:strCache>
            </c:strRef>
          </c:tx>
          <c:spPr>
            <a:solidFill>
              <a:srgbClr val="993366"/>
            </a:solidFill>
          </c:spPr>
          <c:invertIfNegative val="0"/>
          <c:cat>
            <c:strRef>
              <c:f>'7'!$A$21:$A$25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'7'!$B$21:$B$25</c:f>
              <c:numCache>
                <c:formatCode>#,##0_ ;\-#,##0\ </c:formatCode>
                <c:ptCount val="5"/>
                <c:pt idx="0">
                  <c:v>6301</c:v>
                </c:pt>
                <c:pt idx="1">
                  <c:v>11623</c:v>
                </c:pt>
                <c:pt idx="2">
                  <c:v>62079</c:v>
                </c:pt>
                <c:pt idx="3">
                  <c:v>0</c:v>
                </c:pt>
                <c:pt idx="4">
                  <c:v>10854</c:v>
                </c:pt>
              </c:numCache>
            </c:numRef>
          </c:val>
        </c:ser>
        <c:ser>
          <c:idx val="1"/>
          <c:order val="1"/>
          <c:tx>
            <c:strRef>
              <c:f>'7'!$C$20</c:f>
              <c:strCache>
                <c:ptCount val="1"/>
                <c:pt idx="0">
                  <c:v>غير القطريون Non-Qataris</c:v>
                </c:pt>
              </c:strCache>
            </c:strRef>
          </c:tx>
          <c:spPr>
            <a:solidFill>
              <a:schemeClr val="bg1">
                <a:lumMod val="75000"/>
              </a:schemeClr>
            </a:solidFill>
          </c:spPr>
          <c:invertIfNegative val="0"/>
          <c:cat>
            <c:strRef>
              <c:f>'7'!$A$21:$A$25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'7'!$C$21:$C$25</c:f>
              <c:numCache>
                <c:formatCode>#,##0_ ;\-#,##0\ </c:formatCode>
                <c:ptCount val="5"/>
                <c:pt idx="0">
                  <c:v>43405</c:v>
                </c:pt>
                <c:pt idx="1">
                  <c:v>51238</c:v>
                </c:pt>
                <c:pt idx="2">
                  <c:v>63012</c:v>
                </c:pt>
                <c:pt idx="3">
                  <c:v>152012</c:v>
                </c:pt>
                <c:pt idx="4">
                  <c:v>1135764</c:v>
                </c:pt>
              </c:numCache>
            </c:numRef>
          </c:val>
        </c:ser>
        <c:dLbls>
          <c:showLegendKey val="0"/>
          <c:showVal val="0"/>
          <c:showCatName val="0"/>
          <c:showSerName val="0"/>
          <c:showPercent val="0"/>
          <c:showBubbleSize val="0"/>
        </c:dLbls>
        <c:gapWidth val="55"/>
        <c:overlap val="100"/>
        <c:axId val="153194496"/>
        <c:axId val="153196032"/>
      </c:barChart>
      <c:catAx>
        <c:axId val="153194496"/>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53196032"/>
        <c:crosses val="autoZero"/>
        <c:auto val="1"/>
        <c:lblAlgn val="ctr"/>
        <c:lblOffset val="100"/>
        <c:noMultiLvlLbl val="0"/>
      </c:catAx>
      <c:valAx>
        <c:axId val="153196032"/>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53194496"/>
        <c:crosses val="autoZero"/>
        <c:crossBetween val="between"/>
        <c:dispUnits>
          <c:builtInUnit val="thousands"/>
          <c:dispUnitsLbl>
            <c:layout>
              <c:manualLayout>
                <c:xMode val="edge"/>
                <c:yMode val="edge"/>
                <c:x val="0.62981562755475407"/>
                <c:y val="0.95797054656870995"/>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6430403166817522"/>
          <c:y val="0.13546980529107533"/>
          <c:w val="0.39881072243018861"/>
          <c:h val="5.683227358086515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a:cs typeface="+mn-cs"/>
              </a:rPr>
              <a:t>متوسط الأجر الشهري</a:t>
            </a:r>
            <a:r>
              <a:rPr lang="ar-QA" sz="1400" b="1" i="0" u="none" strike="noStrike" baseline="0">
                <a:effectLst/>
                <a:cs typeface="+mn-cs"/>
              </a:rPr>
              <a:t>(بالريال القطري)</a:t>
            </a:r>
            <a:r>
              <a:rPr lang="en-US" sz="1400" b="1" i="0" u="none" strike="noStrike" baseline="0">
                <a:effectLst/>
                <a:cs typeface="+mn-cs"/>
              </a:rPr>
              <a:t> </a:t>
            </a:r>
            <a:r>
              <a:rPr lang="ar-QA" sz="1400" baseline="0">
                <a:cs typeface="+mn-cs"/>
              </a:rPr>
              <a:t> للمشتغلين بأجر </a:t>
            </a:r>
            <a:r>
              <a:rPr lang="ar-QA" sz="1400">
                <a:cs typeface="+mn-cs"/>
              </a:rPr>
              <a:t>حسب النوع والمهنة </a:t>
            </a:r>
            <a:r>
              <a:rPr lang="ar-SA" sz="1400">
                <a:cs typeface="+mn-cs"/>
              </a:rPr>
              <a:t>2013</a:t>
            </a:r>
            <a:endParaRPr lang="en-US" sz="1400">
              <a:latin typeface="Arial" pitchFamily="34" charset="0"/>
              <a:cs typeface="Arial" pitchFamily="34" charset="0"/>
            </a:endParaRPr>
          </a:p>
          <a:p>
            <a:pPr>
              <a:defRPr sz="1200">
                <a:cs typeface="+mn-cs"/>
              </a:defRPr>
            </a:pPr>
            <a:r>
              <a:rPr lang="en-US" sz="1200" b="1" i="0" u="none" strike="noStrike" baseline="0">
                <a:effectLst/>
                <a:latin typeface="Arial" pitchFamily="34" charset="0"/>
                <a:cs typeface="Arial" pitchFamily="34" charset="0"/>
              </a:rPr>
              <a:t>Monthly average wage (Q.R.) for </a:t>
            </a:r>
            <a:r>
              <a:rPr lang="en-US" sz="1200">
                <a:latin typeface="Arial" pitchFamily="34" charset="0"/>
                <a:cs typeface="Arial" pitchFamily="34" charset="0"/>
              </a:rPr>
              <a:t>Workers in paid employment by gender &amp; occupation, 2013</a:t>
            </a:r>
          </a:p>
        </c:rich>
      </c:tx>
      <c:overlay val="0"/>
    </c:title>
    <c:autoTitleDeleted val="0"/>
    <c:plotArea>
      <c:layout>
        <c:manualLayout>
          <c:layoutTarget val="inner"/>
          <c:xMode val="edge"/>
          <c:yMode val="edge"/>
          <c:x val="6.3163286189773474E-2"/>
          <c:y val="0.19974224516298725"/>
          <c:w val="0.90986567855488676"/>
          <c:h val="0.59895221343678595"/>
        </c:manualLayout>
      </c:layout>
      <c:barChart>
        <c:barDir val="col"/>
        <c:grouping val="clustered"/>
        <c:varyColors val="0"/>
        <c:ser>
          <c:idx val="0"/>
          <c:order val="0"/>
          <c:tx>
            <c:strRef>
              <c:f>'8'!$B$20</c:f>
              <c:strCache>
                <c:ptCount val="1"/>
                <c:pt idx="0">
                  <c:v>ذكور Male</c:v>
                </c:pt>
              </c:strCache>
            </c:strRef>
          </c:tx>
          <c:invertIfNegative val="0"/>
          <c:cat>
            <c:strRef>
              <c:f>'8'!$A$21:$A$29</c:f>
              <c:strCache>
                <c:ptCount val="9"/>
                <c:pt idx="0">
                  <c:v>مشغلو الالات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'8'!$B$21:$B$29</c:f>
              <c:numCache>
                <c:formatCode>General</c:formatCode>
                <c:ptCount val="9"/>
                <c:pt idx="0">
                  <c:v>3285</c:v>
                </c:pt>
                <c:pt idx="1">
                  <c:v>4774</c:v>
                </c:pt>
                <c:pt idx="2">
                  <c:v>5208</c:v>
                </c:pt>
                <c:pt idx="3">
                  <c:v>4512</c:v>
                </c:pt>
                <c:pt idx="4">
                  <c:v>9724</c:v>
                </c:pt>
                <c:pt idx="5">
                  <c:v>16764</c:v>
                </c:pt>
                <c:pt idx="6">
                  <c:v>19792</c:v>
                </c:pt>
                <c:pt idx="7">
                  <c:v>23037</c:v>
                </c:pt>
                <c:pt idx="8">
                  <c:v>33605</c:v>
                </c:pt>
              </c:numCache>
            </c:numRef>
          </c:val>
        </c:ser>
        <c:ser>
          <c:idx val="1"/>
          <c:order val="1"/>
          <c:tx>
            <c:strRef>
              <c:f>'8'!$C$20</c:f>
              <c:strCache>
                <c:ptCount val="1"/>
                <c:pt idx="0">
                  <c:v>اناث Female</c:v>
                </c:pt>
              </c:strCache>
            </c:strRef>
          </c:tx>
          <c:invertIfNegative val="0"/>
          <c:cat>
            <c:strRef>
              <c:f>'8'!$A$21:$A$29</c:f>
              <c:strCache>
                <c:ptCount val="9"/>
                <c:pt idx="0">
                  <c:v>مشغلو الالات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'8'!$C$21:$C$29</c:f>
              <c:numCache>
                <c:formatCode>General</c:formatCode>
                <c:ptCount val="9"/>
                <c:pt idx="0">
                  <c:v>3468</c:v>
                </c:pt>
                <c:pt idx="1">
                  <c:v>0</c:v>
                </c:pt>
                <c:pt idx="2">
                  <c:v>2737</c:v>
                </c:pt>
                <c:pt idx="3">
                  <c:v>2813</c:v>
                </c:pt>
                <c:pt idx="4">
                  <c:v>5698</c:v>
                </c:pt>
                <c:pt idx="5">
                  <c:v>15712</c:v>
                </c:pt>
                <c:pt idx="6">
                  <c:v>18815</c:v>
                </c:pt>
                <c:pt idx="7">
                  <c:v>21237</c:v>
                </c:pt>
                <c:pt idx="8">
                  <c:v>25942</c:v>
                </c:pt>
              </c:numCache>
            </c:numRef>
          </c:val>
        </c:ser>
        <c:dLbls>
          <c:showLegendKey val="0"/>
          <c:showVal val="0"/>
          <c:showCatName val="0"/>
          <c:showSerName val="0"/>
          <c:showPercent val="0"/>
          <c:showBubbleSize val="0"/>
        </c:dLbls>
        <c:gapWidth val="150"/>
        <c:axId val="153097728"/>
        <c:axId val="153099648"/>
      </c:barChart>
      <c:catAx>
        <c:axId val="153097728"/>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53099648"/>
        <c:crosses val="autoZero"/>
        <c:auto val="1"/>
        <c:lblAlgn val="ctr"/>
        <c:lblOffset val="100"/>
        <c:noMultiLvlLbl val="0"/>
      </c:catAx>
      <c:valAx>
        <c:axId val="153099648"/>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53097728"/>
        <c:crosses val="autoZero"/>
        <c:crossBetween val="between"/>
        <c:dispUnits>
          <c:builtInUnit val="thousands"/>
          <c:dispUnitsLbl>
            <c:layout>
              <c:manualLayout>
                <c:xMode val="edge"/>
                <c:yMode val="edge"/>
                <c:x val="1.4071221603455522E-2"/>
                <c:y val="0.134875478769746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
          <c:w val="0.21692407813777409"/>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حسب النوع والنشاط الاقتصادي </a:t>
            </a:r>
            <a:r>
              <a:rPr lang="ar-SA" sz="1400" b="1" i="0" baseline="0">
                <a:effectLst/>
                <a:cs typeface="+mn-cs"/>
              </a:rPr>
              <a:t>2013</a:t>
            </a:r>
            <a:endParaRPr lang="ar-QA" sz="1400" b="1" i="0" baseline="0">
              <a:effectLst/>
              <a:cs typeface="+mn-cs"/>
            </a:endParaRPr>
          </a:p>
          <a:p>
            <a:pPr>
              <a:defRPr sz="1400">
                <a:cs typeface="+mn-cs"/>
              </a:defRPr>
            </a:pPr>
            <a:r>
              <a:rPr lang="en-US" sz="1200" b="1" i="0" baseline="0">
                <a:effectLst/>
                <a:latin typeface="Arial" pitchFamily="34" charset="0"/>
                <a:cs typeface="Arial" pitchFamily="34" charset="0"/>
              </a:rPr>
              <a:t>Monthly average wage (Q.R.) for Workers in paid employment by gender &amp;  economic activity, 2013</a:t>
            </a:r>
            <a:endParaRPr lang="ar-QA" sz="1200">
              <a:effectLst/>
              <a:latin typeface="Arial" pitchFamily="34" charset="0"/>
              <a:cs typeface="Arial" pitchFamily="34" charset="0"/>
            </a:endParaRPr>
          </a:p>
        </c:rich>
      </c:tx>
      <c:overlay val="0"/>
    </c:title>
    <c:autoTitleDeleted val="0"/>
    <c:plotArea>
      <c:layout>
        <c:manualLayout>
          <c:layoutTarget val="inner"/>
          <c:xMode val="edge"/>
          <c:yMode val="edge"/>
          <c:x val="0.39357019921690251"/>
          <c:y val="0.15883899449807307"/>
          <c:w val="0.57458553848801763"/>
          <c:h val="0.75256976246170071"/>
        </c:manualLayout>
      </c:layout>
      <c:barChart>
        <c:barDir val="bar"/>
        <c:grouping val="clustered"/>
        <c:varyColors val="0"/>
        <c:ser>
          <c:idx val="0"/>
          <c:order val="0"/>
          <c:tx>
            <c:strRef>
              <c:f>'9'!$B$33:$B$33</c:f>
              <c:strCache>
                <c:ptCount val="1"/>
                <c:pt idx="0">
                  <c:v>ذكور Male</c:v>
                </c:pt>
              </c:strCache>
            </c:strRef>
          </c:tx>
          <c:invertIfNegative val="0"/>
          <c:cat>
            <c:strRef>
              <c:f>'9'!$A$34:$A$46</c:f>
              <c:strCache>
                <c:ptCount val="13"/>
                <c:pt idx="0">
                  <c:v>انشطة الاسر التي تخدم افرادا households Activities</c:v>
                </c:pt>
                <c:pt idx="1">
                  <c:v>التجارة  Trade</c:v>
                </c:pt>
                <c:pt idx="2">
                  <c:v>اشطة الاقامة والطعام  Accommodation and food service activities</c:v>
                </c:pt>
                <c:pt idx="3">
                  <c:v>التشييد  Construction</c:v>
                </c:pt>
                <c:pt idx="4">
                  <c:v>الخدمات الادارية Administrative service </c:v>
                </c:pt>
                <c:pt idx="5">
                  <c:v>الصناعة التحويلية  Manufacturing</c:v>
                </c:pt>
                <c:pt idx="6">
                  <c:v>النقل والتخزين  Transportation and storage</c:v>
                </c:pt>
                <c:pt idx="7">
                  <c:v>الانشطة العقارية Real estate activities</c:v>
                </c:pt>
                <c:pt idx="8">
                  <c:v>الصحة والعمل الإجتماعي Human health and social work activities</c:v>
                </c:pt>
                <c:pt idx="9">
                  <c:v>التعليم  Education</c:v>
                </c:pt>
                <c:pt idx="10">
                  <c:v>الانشطة المالية  Financial activities</c:v>
                </c:pt>
                <c:pt idx="11">
                  <c:v>التعدين واستغلال المحاجر Mining and quarrying</c:v>
                </c:pt>
                <c:pt idx="12">
                  <c:v>الادارة العامة  Public administration</c:v>
                </c:pt>
              </c:strCache>
            </c:strRef>
          </c:cat>
          <c:val>
            <c:numRef>
              <c:f>'9'!$B$34:$B$46</c:f>
              <c:numCache>
                <c:formatCode>#,##0_ ;\-#,##0\ </c:formatCode>
                <c:ptCount val="13"/>
                <c:pt idx="0">
                  <c:v>2458</c:v>
                </c:pt>
                <c:pt idx="1">
                  <c:v>7577</c:v>
                </c:pt>
                <c:pt idx="2">
                  <c:v>8536</c:v>
                </c:pt>
                <c:pt idx="3">
                  <c:v>4693</c:v>
                </c:pt>
                <c:pt idx="4">
                  <c:v>7217</c:v>
                </c:pt>
                <c:pt idx="5">
                  <c:v>7479</c:v>
                </c:pt>
                <c:pt idx="6">
                  <c:v>11912</c:v>
                </c:pt>
                <c:pt idx="7">
                  <c:v>15044</c:v>
                </c:pt>
                <c:pt idx="8">
                  <c:v>17561</c:v>
                </c:pt>
                <c:pt idx="9">
                  <c:v>19401</c:v>
                </c:pt>
                <c:pt idx="10">
                  <c:v>22212</c:v>
                </c:pt>
                <c:pt idx="11">
                  <c:v>21789</c:v>
                </c:pt>
                <c:pt idx="12">
                  <c:v>25123</c:v>
                </c:pt>
              </c:numCache>
            </c:numRef>
          </c:val>
        </c:ser>
        <c:ser>
          <c:idx val="1"/>
          <c:order val="1"/>
          <c:tx>
            <c:strRef>
              <c:f>'9'!$C$33:$C$33</c:f>
              <c:strCache>
                <c:ptCount val="1"/>
                <c:pt idx="0">
                  <c:v>اناث Female</c:v>
                </c:pt>
              </c:strCache>
            </c:strRef>
          </c:tx>
          <c:invertIfNegative val="0"/>
          <c:cat>
            <c:strRef>
              <c:f>'9'!$A$34:$A$46</c:f>
              <c:strCache>
                <c:ptCount val="13"/>
                <c:pt idx="0">
                  <c:v>انشطة الاسر التي تخدم افرادا households Activities</c:v>
                </c:pt>
                <c:pt idx="1">
                  <c:v>التجارة  Trade</c:v>
                </c:pt>
                <c:pt idx="2">
                  <c:v>اشطة الاقامة والطعام  Accommodation and food service activities</c:v>
                </c:pt>
                <c:pt idx="3">
                  <c:v>التشييد  Construction</c:v>
                </c:pt>
                <c:pt idx="4">
                  <c:v>الخدمات الادارية Administrative service </c:v>
                </c:pt>
                <c:pt idx="5">
                  <c:v>الصناعة التحويلية  Manufacturing</c:v>
                </c:pt>
                <c:pt idx="6">
                  <c:v>النقل والتخزين  Transportation and storage</c:v>
                </c:pt>
                <c:pt idx="7">
                  <c:v>الانشطة العقارية Real estate activities</c:v>
                </c:pt>
                <c:pt idx="8">
                  <c:v>الصحة والعمل الإجتماعي Human health and social work activities</c:v>
                </c:pt>
                <c:pt idx="9">
                  <c:v>التعليم  Education</c:v>
                </c:pt>
                <c:pt idx="10">
                  <c:v>الانشطة المالية  Financial activities</c:v>
                </c:pt>
                <c:pt idx="11">
                  <c:v>التعدين واستغلال المحاجر Mining and quarrying</c:v>
                </c:pt>
                <c:pt idx="12">
                  <c:v>الادارة العامة  Public administration</c:v>
                </c:pt>
              </c:strCache>
            </c:strRef>
          </c:cat>
          <c:val>
            <c:numRef>
              <c:f>'9'!$C$34:$C$46</c:f>
              <c:numCache>
                <c:formatCode>#,##0_ ;\-#,##0\ </c:formatCode>
                <c:ptCount val="13"/>
                <c:pt idx="0">
                  <c:v>2589</c:v>
                </c:pt>
                <c:pt idx="1">
                  <c:v>9650</c:v>
                </c:pt>
                <c:pt idx="2">
                  <c:v>9270</c:v>
                </c:pt>
                <c:pt idx="3">
                  <c:v>16106</c:v>
                </c:pt>
                <c:pt idx="4">
                  <c:v>8889</c:v>
                </c:pt>
                <c:pt idx="5">
                  <c:v>14515</c:v>
                </c:pt>
                <c:pt idx="6">
                  <c:v>15162</c:v>
                </c:pt>
                <c:pt idx="7">
                  <c:v>17761</c:v>
                </c:pt>
                <c:pt idx="8">
                  <c:v>17695</c:v>
                </c:pt>
                <c:pt idx="9">
                  <c:v>19840</c:v>
                </c:pt>
                <c:pt idx="10">
                  <c:v>18846</c:v>
                </c:pt>
                <c:pt idx="11">
                  <c:v>23787</c:v>
                </c:pt>
                <c:pt idx="12">
                  <c:v>20697</c:v>
                </c:pt>
              </c:numCache>
            </c:numRef>
          </c:val>
        </c:ser>
        <c:dLbls>
          <c:showLegendKey val="0"/>
          <c:showVal val="0"/>
          <c:showCatName val="0"/>
          <c:showSerName val="0"/>
          <c:showPercent val="0"/>
          <c:showBubbleSize val="0"/>
        </c:dLbls>
        <c:gapWidth val="150"/>
        <c:axId val="153507712"/>
        <c:axId val="153509248"/>
      </c:barChart>
      <c:catAx>
        <c:axId val="153507712"/>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53509248"/>
        <c:crosses val="autoZero"/>
        <c:auto val="1"/>
        <c:lblAlgn val="ctr"/>
        <c:lblOffset val="100"/>
        <c:noMultiLvlLbl val="0"/>
      </c:catAx>
      <c:valAx>
        <c:axId val="153509248"/>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53507712"/>
        <c:crosses val="autoZero"/>
        <c:crossBetween val="between"/>
        <c:dispUnits>
          <c:builtInUnit val="thousands"/>
          <c:dispUnitsLbl>
            <c:layout>
              <c:manualLayout>
                <c:xMode val="edge"/>
                <c:yMode val="edge"/>
                <c:x val="0.64889344262295212"/>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57"/>
          <c:w val="0.27366733359149775"/>
          <c:h val="4.0095871907225085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حسب النوع والحالة التعليمية </a:t>
            </a:r>
            <a:r>
              <a:rPr lang="ar-SA" sz="1400" b="1" i="0" baseline="0">
                <a:effectLst/>
                <a:cs typeface="+mn-cs"/>
              </a:rPr>
              <a:t>2013</a:t>
            </a:r>
            <a:endParaRPr lang="ar-QA" sz="1400">
              <a:effectLst/>
              <a:cs typeface="+mn-cs"/>
            </a:endParaRPr>
          </a:p>
          <a:p>
            <a:pPr>
              <a:defRPr sz="1400">
                <a:cs typeface="+mn-cs"/>
              </a:defRPr>
            </a:pPr>
            <a:r>
              <a:rPr lang="en-US" sz="1200" b="1" i="0" baseline="0">
                <a:effectLst/>
                <a:latin typeface="Arial" pitchFamily="34" charset="0"/>
                <a:cs typeface="Arial" pitchFamily="34" charset="0"/>
              </a:rPr>
              <a:t>Monthly average wage (Q.R.) for Workers in paid employment by gender &amp;  educational status , 2013</a:t>
            </a:r>
            <a:endParaRPr lang="ar-QA" sz="1200">
              <a:effectLst/>
              <a:latin typeface="Arial" pitchFamily="34" charset="0"/>
              <a:cs typeface="Arial" pitchFamily="34" charset="0"/>
            </a:endParaRPr>
          </a:p>
        </c:rich>
      </c:tx>
      <c:overlay val="0"/>
    </c:title>
    <c:autoTitleDeleted val="0"/>
    <c:plotArea>
      <c:layout>
        <c:manualLayout>
          <c:layoutTarget val="inner"/>
          <c:xMode val="edge"/>
          <c:yMode val="edge"/>
          <c:x val="6.5682971229143586E-2"/>
          <c:y val="0.18412309108543065"/>
          <c:w val="0.88605954522442554"/>
          <c:h val="0.70027731658803616"/>
        </c:manualLayout>
      </c:layout>
      <c:barChart>
        <c:barDir val="col"/>
        <c:grouping val="clustered"/>
        <c:varyColors val="0"/>
        <c:ser>
          <c:idx val="0"/>
          <c:order val="0"/>
          <c:tx>
            <c:strRef>
              <c:f>'10'!$B$19</c:f>
              <c:strCache>
                <c:ptCount val="1"/>
                <c:pt idx="0">
                  <c:v>ذكور Male</c:v>
                </c:pt>
              </c:strCache>
            </c:strRef>
          </c:tx>
          <c:invertIfNegative val="0"/>
          <c:cat>
            <c:strRef>
              <c:f>'10'!$A$20:$A$26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'10'!$B$20:$B$26</c:f>
              <c:numCache>
                <c:formatCode>#,##0_ ;\-#,##0\ </c:formatCode>
                <c:ptCount val="7"/>
                <c:pt idx="0">
                  <c:v>3883</c:v>
                </c:pt>
                <c:pt idx="1">
                  <c:v>4143</c:v>
                </c:pt>
                <c:pt idx="2">
                  <c:v>4412</c:v>
                </c:pt>
                <c:pt idx="3">
                  <c:v>5290</c:v>
                </c:pt>
                <c:pt idx="4">
                  <c:v>12516</c:v>
                </c:pt>
                <c:pt idx="5">
                  <c:v>12890</c:v>
                </c:pt>
                <c:pt idx="6">
                  <c:v>23726</c:v>
                </c:pt>
              </c:numCache>
            </c:numRef>
          </c:val>
        </c:ser>
        <c:ser>
          <c:idx val="1"/>
          <c:order val="1"/>
          <c:tx>
            <c:strRef>
              <c:f>'10'!$C$19</c:f>
              <c:strCache>
                <c:ptCount val="1"/>
                <c:pt idx="0">
                  <c:v>اناث Female</c:v>
                </c:pt>
              </c:strCache>
            </c:strRef>
          </c:tx>
          <c:invertIfNegative val="0"/>
          <c:cat>
            <c:strRef>
              <c:f>'10'!$A$20:$A$26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'10'!$C$20:$C$26</c:f>
              <c:numCache>
                <c:formatCode>#,##0_ ;\-#,##0\ </c:formatCode>
                <c:ptCount val="7"/>
                <c:pt idx="0">
                  <c:v>3042</c:v>
                </c:pt>
                <c:pt idx="1">
                  <c:v>2915</c:v>
                </c:pt>
                <c:pt idx="2">
                  <c:v>2761</c:v>
                </c:pt>
                <c:pt idx="3">
                  <c:v>3372</c:v>
                </c:pt>
                <c:pt idx="4">
                  <c:v>10633</c:v>
                </c:pt>
                <c:pt idx="5">
                  <c:v>13129</c:v>
                </c:pt>
                <c:pt idx="6">
                  <c:v>20852</c:v>
                </c:pt>
              </c:numCache>
            </c:numRef>
          </c:val>
        </c:ser>
        <c:dLbls>
          <c:showLegendKey val="0"/>
          <c:showVal val="0"/>
          <c:showCatName val="0"/>
          <c:showSerName val="0"/>
          <c:showPercent val="0"/>
          <c:showBubbleSize val="0"/>
        </c:dLbls>
        <c:gapWidth val="150"/>
        <c:axId val="153612288"/>
        <c:axId val="153613824"/>
      </c:barChart>
      <c:catAx>
        <c:axId val="153612288"/>
        <c:scaling>
          <c:orientation val="minMax"/>
        </c:scaling>
        <c:delete val="0"/>
        <c:axPos val="b"/>
        <c:majorGridlines>
          <c:spPr>
            <a:ln w="19050">
              <a:solidFill>
                <a:schemeClr val="bg1">
                  <a:lumMod val="85000"/>
                </a:schemeClr>
              </a:solidFill>
            </a:ln>
          </c:spPr>
        </c:majorGridlines>
        <c:majorTickMark val="none"/>
        <c:minorTickMark val="none"/>
        <c:tickLblPos val="nextTo"/>
        <c:txPr>
          <a:bodyPr/>
          <a:lstStyle/>
          <a:p>
            <a:pPr>
              <a:defRPr sz="900" b="1">
                <a:latin typeface="Arial" pitchFamily="34" charset="0"/>
                <a:cs typeface="Arial" pitchFamily="34" charset="0"/>
              </a:defRPr>
            </a:pPr>
            <a:endParaRPr lang="en-US"/>
          </a:p>
        </c:txPr>
        <c:crossAx val="153613824"/>
        <c:crosses val="autoZero"/>
        <c:auto val="1"/>
        <c:lblAlgn val="ctr"/>
        <c:lblOffset val="100"/>
        <c:noMultiLvlLbl val="0"/>
      </c:catAx>
      <c:valAx>
        <c:axId val="153613824"/>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53612288"/>
        <c:crosses val="autoZero"/>
        <c:crossBetween val="between"/>
        <c:dispUnits>
          <c:builtInUnit val="thousands"/>
          <c:dispUnitsLbl>
            <c:layout>
              <c:manualLayout>
                <c:xMode val="edge"/>
                <c:yMode val="edge"/>
                <c:x val="1.6598339024311431E-2"/>
                <c:y val="0.11718623115743101"/>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المتعطلون(15+)</a:t>
            </a:r>
            <a:r>
              <a:rPr lang="ar-QA" sz="1400" baseline="0">
                <a:solidFill>
                  <a:sysClr val="windowText" lastClr="000000"/>
                </a:solidFill>
              </a:rPr>
              <a:t> حسب الجنسية والحالة التعليمية </a:t>
            </a:r>
            <a:r>
              <a:rPr lang="ar-SA" sz="1400" baseline="0">
                <a:solidFill>
                  <a:sysClr val="windowText" lastClr="000000"/>
                </a:solidFill>
              </a:rPr>
              <a:t>2013</a:t>
            </a:r>
            <a:endParaRPr lang="ar-QA" sz="1400" baseline="0">
              <a:solidFill>
                <a:sysClr val="windowText" lastClr="000000"/>
              </a:solidFill>
            </a:endParaRPr>
          </a:p>
          <a:p>
            <a:pPr>
              <a:defRPr sz="1200">
                <a:solidFill>
                  <a:sysClr val="windowText" lastClr="000000"/>
                </a:solidFill>
              </a:defRPr>
            </a:pPr>
            <a:r>
              <a:rPr lang="en-US" sz="1100" b="1" i="0" baseline="0">
                <a:solidFill>
                  <a:sysClr val="windowText" lastClr="000000"/>
                </a:solidFill>
                <a:latin typeface="Arial" pitchFamily="34" charset="0"/>
                <a:cs typeface="Arial" pitchFamily="34" charset="0"/>
              </a:rPr>
              <a:t>Unemployment (15+) by nationality &amp; educational status, 2013</a:t>
            </a:r>
          </a:p>
        </c:rich>
      </c:tx>
      <c:overlay val="0"/>
    </c:title>
    <c:autoTitleDeleted val="0"/>
    <c:plotArea>
      <c:layout>
        <c:manualLayout>
          <c:layoutTarget val="inner"/>
          <c:xMode val="edge"/>
          <c:yMode val="edge"/>
          <c:x val="7.9022587976776512E-2"/>
          <c:y val="0.18561356500583567"/>
          <c:w val="0.89089619440524792"/>
          <c:h val="0.67977002613712989"/>
        </c:manualLayout>
      </c:layout>
      <c:barChart>
        <c:barDir val="col"/>
        <c:grouping val="clustered"/>
        <c:varyColors val="0"/>
        <c:ser>
          <c:idx val="0"/>
          <c:order val="0"/>
          <c:tx>
            <c:strRef>
              <c:f>'17'!$B$19</c:f>
              <c:strCache>
                <c:ptCount val="1"/>
                <c:pt idx="0">
                  <c:v>القطريون Qataris</c:v>
                </c:pt>
              </c:strCache>
            </c:strRef>
          </c:tx>
          <c:spPr>
            <a:solidFill>
              <a:srgbClr val="993366"/>
            </a:solidFill>
          </c:spPr>
          <c:invertIfNegative val="0"/>
          <c:cat>
            <c:strRef>
              <c:f>'17'!$A$20:$A$24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'17'!$B$20:$B$24</c:f>
              <c:numCache>
                <c:formatCode>#,##0_ ;\-#,##0\ </c:formatCode>
                <c:ptCount val="5"/>
                <c:pt idx="0">
                  <c:v>174</c:v>
                </c:pt>
                <c:pt idx="1">
                  <c:v>177</c:v>
                </c:pt>
                <c:pt idx="2">
                  <c:v>764</c:v>
                </c:pt>
                <c:pt idx="3">
                  <c:v>55</c:v>
                </c:pt>
                <c:pt idx="4">
                  <c:v>259</c:v>
                </c:pt>
              </c:numCache>
            </c:numRef>
          </c:val>
        </c:ser>
        <c:ser>
          <c:idx val="1"/>
          <c:order val="1"/>
          <c:tx>
            <c:strRef>
              <c:f>'17'!$C$19</c:f>
              <c:strCache>
                <c:ptCount val="1"/>
                <c:pt idx="0">
                  <c:v>غير القطريون Non-Qataris</c:v>
                </c:pt>
              </c:strCache>
            </c:strRef>
          </c:tx>
          <c:spPr>
            <a:solidFill>
              <a:schemeClr val="bg1">
                <a:lumMod val="65000"/>
              </a:schemeClr>
            </a:solidFill>
          </c:spPr>
          <c:invertIfNegative val="0"/>
          <c:cat>
            <c:strRef>
              <c:f>'17'!$A$20:$A$24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'17'!$C$20:$C$24</c:f>
              <c:numCache>
                <c:formatCode>#,##0_ ;\-#,##0\ </c:formatCode>
                <c:ptCount val="5"/>
                <c:pt idx="0">
                  <c:v>133</c:v>
                </c:pt>
                <c:pt idx="1">
                  <c:v>253</c:v>
                </c:pt>
                <c:pt idx="2">
                  <c:v>813</c:v>
                </c:pt>
                <c:pt idx="3">
                  <c:v>150</c:v>
                </c:pt>
                <c:pt idx="4">
                  <c:v>1347</c:v>
                </c:pt>
              </c:numCache>
            </c:numRef>
          </c:val>
        </c:ser>
        <c:dLbls>
          <c:showLegendKey val="0"/>
          <c:showVal val="0"/>
          <c:showCatName val="0"/>
          <c:showSerName val="0"/>
          <c:showPercent val="0"/>
          <c:showBubbleSize val="0"/>
        </c:dLbls>
        <c:gapWidth val="150"/>
        <c:axId val="153389696"/>
        <c:axId val="154866432"/>
      </c:barChart>
      <c:catAx>
        <c:axId val="153389696"/>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577"/>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54866432"/>
        <c:crosses val="autoZero"/>
        <c:auto val="1"/>
        <c:lblAlgn val="ctr"/>
        <c:lblOffset val="100"/>
        <c:noMultiLvlLbl val="0"/>
      </c:catAx>
      <c:valAx>
        <c:axId val="154866432"/>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1.9131273091547555E-2"/>
              <c:y val="0.11205612085545674"/>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53389696"/>
        <c:crosses val="autoZero"/>
        <c:crossBetween val="between"/>
      </c:valAx>
    </c:plotArea>
    <c:legend>
      <c:legendPos val="r"/>
      <c:layout>
        <c:manualLayout>
          <c:xMode val="edge"/>
          <c:yMode val="edge"/>
          <c:x val="0.64614829396325602"/>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(1)&amp;Rشكل رقم (1)</oddFooter>
  </headerFooter>
  <drawing r:id="rId2"/>
</chartsheet>
</file>

<file path=xl/chartsheets/sheet10.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(10)&amp;Rشكل رقم (10)</oddFooter>
  </headerFooter>
  <drawing r:id="rId2"/>
</chartsheet>
</file>

<file path=xl/chartsheets/sheet2.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(2)&amp;Rشكل رقم (2)</oddFooter>
  </headerFooter>
  <drawing r:id="rId2"/>
</chartsheet>
</file>

<file path=xl/chartsheets/sheet3.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(3)&amp;Rشكل رقم (3)</oddFooter>
  </headerFooter>
  <drawing r:id="rId2"/>
</chartsheet>
</file>

<file path=xl/chartsheets/sheet4.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(4)&amp;Rشكل رقم (4)</oddFooter>
  </headerFooter>
  <drawing r:id="rId2"/>
</chartsheet>
</file>

<file path=xl/chartsheets/sheet5.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(5)&amp;Rشكل رقم (5)</oddFooter>
  </headerFooter>
  <drawing r:id="rId2"/>
</chartsheet>
</file>

<file path=xl/chartsheets/sheet6.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(6)&amp;Rشكل رقم (6)</oddFooter>
  </headerFooter>
  <drawing r:id="rId2"/>
</chartsheet>
</file>

<file path=xl/chartsheets/sheet7.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(7)&amp;Rشكل رقم (7)</oddFooter>
  </headerFooter>
  <drawing r:id="rId2"/>
</chartsheet>
</file>

<file path=xl/chartsheets/sheet8.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(8)&amp;Rشكل رقم (8)</oddFooter>
  </headerFooter>
  <drawing r:id="rId2"/>
</chartsheet>
</file>

<file path=xl/chartsheets/sheet9.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(9)&amp;Rشكل رقم (9)</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0.00923</cdr:x>
      <cdr:y>0.01095</cdr:y>
    </cdr:from>
    <cdr:to>
      <cdr:x>0.08819</cdr:x>
      <cdr:y>0.11621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66675"/>
          <a:ext cx="733425" cy="640870"/>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571500</xdr:colOff>
      <xdr:row>0</xdr:row>
      <xdr:rowOff>161925</xdr:rowOff>
    </xdr:from>
    <xdr:to>
      <xdr:col>10</xdr:col>
      <xdr:colOff>1304925</xdr:colOff>
      <xdr:row>2</xdr:row>
      <xdr:rowOff>326545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161925"/>
          <a:ext cx="733425" cy="6408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0.00821</cdr:x>
      <cdr:y>0.01409</cdr:y>
    </cdr:from>
    <cdr:to>
      <cdr:x>0.08721</cdr:x>
      <cdr:y>0.11944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00" y="85725"/>
          <a:ext cx="733425" cy="64087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1743075</xdr:colOff>
      <xdr:row>0</xdr:row>
      <xdr:rowOff>95250</xdr:rowOff>
    </xdr:from>
    <xdr:to>
      <xdr:col>10</xdr:col>
      <xdr:colOff>2476500</xdr:colOff>
      <xdr:row>3</xdr:row>
      <xdr:rowOff>2695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95250"/>
          <a:ext cx="733425" cy="64087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0.00513</cdr:x>
      <cdr:y>0.00939</cdr:y>
    </cdr:from>
    <cdr:to>
      <cdr:x>0.08413</cdr:x>
      <cdr:y>0.11474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7625" y="57150"/>
          <a:ext cx="733425" cy="64087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1343025</xdr:colOff>
      <xdr:row>0</xdr:row>
      <xdr:rowOff>114300</xdr:rowOff>
    </xdr:from>
    <xdr:to>
      <xdr:col>10</xdr:col>
      <xdr:colOff>2076450</xdr:colOff>
      <xdr:row>2</xdr:row>
      <xdr:rowOff>259870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67875" y="114300"/>
          <a:ext cx="733425" cy="6408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0.00923</cdr:x>
      <cdr:y>0.00939</cdr:y>
    </cdr:from>
    <cdr:to>
      <cdr:x>0.08824</cdr:x>
      <cdr:y>0.11474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57150"/>
          <a:ext cx="733425" cy="64087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2342389</xdr:colOff>
      <xdr:row>0</xdr:row>
      <xdr:rowOff>234501</xdr:rowOff>
    </xdr:from>
    <xdr:to>
      <xdr:col>2</xdr:col>
      <xdr:colOff>133351</xdr:colOff>
      <xdr:row>1</xdr:row>
      <xdr:rowOff>483108</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29349" y="234501"/>
          <a:ext cx="753237" cy="65818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1162050</xdr:colOff>
      <xdr:row>0</xdr:row>
      <xdr:rowOff>142875</xdr:rowOff>
    </xdr:from>
    <xdr:to>
      <xdr:col>7</xdr:col>
      <xdr:colOff>1895475</xdr:colOff>
      <xdr:row>2</xdr:row>
      <xdr:rowOff>317020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332375" y="142875"/>
          <a:ext cx="733425" cy="64087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0.00308</cdr:x>
      <cdr:y>0.01253</cdr:y>
    </cdr:from>
    <cdr:to>
      <cdr:x>0.08208</cdr:x>
      <cdr:y>0.11788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8575" y="76200"/>
          <a:ext cx="733425" cy="640870"/>
        </a:xfrm>
        <a:prstGeom xmlns:a="http://schemas.openxmlformats.org/drawingml/2006/main" prst="rect">
          <a:avLst/>
        </a:prstGeom>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1533525</xdr:colOff>
      <xdr:row>0</xdr:row>
      <xdr:rowOff>133350</xdr:rowOff>
    </xdr:from>
    <xdr:to>
      <xdr:col>7</xdr:col>
      <xdr:colOff>2266950</xdr:colOff>
      <xdr:row>2</xdr:row>
      <xdr:rowOff>307495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346569350" y="133350"/>
          <a:ext cx="733425" cy="64087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0.00923</cdr:x>
      <cdr:y>0.01722</cdr:y>
    </cdr:from>
    <cdr:to>
      <cdr:x>0.08824</cdr:x>
      <cdr:y>0.12257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5725" y="104775"/>
          <a:ext cx="733425" cy="64087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1152525</xdr:colOff>
      <xdr:row>0</xdr:row>
      <xdr:rowOff>114300</xdr:rowOff>
    </xdr:from>
    <xdr:to>
      <xdr:col>7</xdr:col>
      <xdr:colOff>1885950</xdr:colOff>
      <xdr:row>2</xdr:row>
      <xdr:rowOff>269395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79341900" y="114300"/>
          <a:ext cx="733425" cy="64087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0.00103</cdr:x>
      <cdr:y>0</cdr:y>
    </cdr:from>
    <cdr:to>
      <cdr:x>0.08003</cdr:x>
      <cdr:y>0.10535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525" y="0"/>
          <a:ext cx="733425" cy="640870"/>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1571625</xdr:colOff>
      <xdr:row>0</xdr:row>
      <xdr:rowOff>123825</xdr:rowOff>
    </xdr:from>
    <xdr:to>
      <xdr:col>11</xdr:col>
      <xdr:colOff>2305050</xdr:colOff>
      <xdr:row>3</xdr:row>
      <xdr:rowOff>12220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47400" y="123825"/>
          <a:ext cx="733425" cy="640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685800</xdr:colOff>
      <xdr:row>0</xdr:row>
      <xdr:rowOff>150662</xdr:rowOff>
    </xdr:from>
    <xdr:to>
      <xdr:col>15</xdr:col>
      <xdr:colOff>676275</xdr:colOff>
      <xdr:row>3</xdr:row>
      <xdr:rowOff>115257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2469675" y="150662"/>
          <a:ext cx="733425" cy="64087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1590675</xdr:colOff>
      <xdr:row>0</xdr:row>
      <xdr:rowOff>85725</xdr:rowOff>
    </xdr:from>
    <xdr:to>
      <xdr:col>11</xdr:col>
      <xdr:colOff>2324100</xdr:colOff>
      <xdr:row>2</xdr:row>
      <xdr:rowOff>231295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28350" y="85725"/>
          <a:ext cx="733425" cy="64087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1571625</xdr:colOff>
      <xdr:row>0</xdr:row>
      <xdr:rowOff>95250</xdr:rowOff>
    </xdr:from>
    <xdr:to>
      <xdr:col>11</xdr:col>
      <xdr:colOff>2305050</xdr:colOff>
      <xdr:row>2</xdr:row>
      <xdr:rowOff>221770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47400" y="95250"/>
          <a:ext cx="733425" cy="64087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1552575</xdr:colOff>
      <xdr:row>0</xdr:row>
      <xdr:rowOff>85725</xdr:rowOff>
    </xdr:from>
    <xdr:to>
      <xdr:col>9</xdr:col>
      <xdr:colOff>2286000</xdr:colOff>
      <xdr:row>2</xdr:row>
      <xdr:rowOff>193195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85650" y="85725"/>
          <a:ext cx="733425" cy="64087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1571625</xdr:colOff>
      <xdr:row>0</xdr:row>
      <xdr:rowOff>171450</xdr:rowOff>
    </xdr:from>
    <xdr:to>
      <xdr:col>9</xdr:col>
      <xdr:colOff>2305050</xdr:colOff>
      <xdr:row>3</xdr:row>
      <xdr:rowOff>2695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66600" y="171450"/>
          <a:ext cx="733425" cy="64087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1552575</xdr:colOff>
      <xdr:row>0</xdr:row>
      <xdr:rowOff>152400</xdr:rowOff>
    </xdr:from>
    <xdr:to>
      <xdr:col>9</xdr:col>
      <xdr:colOff>2286000</xdr:colOff>
      <xdr:row>2</xdr:row>
      <xdr:rowOff>259870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85650" y="152400"/>
          <a:ext cx="733425" cy="64087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1333500</xdr:colOff>
      <xdr:row>0</xdr:row>
      <xdr:rowOff>123825</xdr:rowOff>
    </xdr:from>
    <xdr:to>
      <xdr:col>10</xdr:col>
      <xdr:colOff>2066925</xdr:colOff>
      <xdr:row>2</xdr:row>
      <xdr:rowOff>221770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123825"/>
          <a:ext cx="733425" cy="64087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cdr:x>
      <cdr:y>0</cdr:y>
    </cdr:from>
    <cdr:to>
      <cdr:x>0.079</cdr:x>
      <cdr:y>0.10535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33425" cy="640870"/>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1333500</xdr:colOff>
      <xdr:row>0</xdr:row>
      <xdr:rowOff>76200</xdr:rowOff>
    </xdr:from>
    <xdr:to>
      <xdr:col>10</xdr:col>
      <xdr:colOff>2066925</xdr:colOff>
      <xdr:row>2</xdr:row>
      <xdr:rowOff>174145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77400" y="76200"/>
          <a:ext cx="733425" cy="64087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895350</xdr:colOff>
      <xdr:row>0</xdr:row>
      <xdr:rowOff>171450</xdr:rowOff>
    </xdr:from>
    <xdr:to>
      <xdr:col>10</xdr:col>
      <xdr:colOff>1628775</xdr:colOff>
      <xdr:row>2</xdr:row>
      <xdr:rowOff>336070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70690225" y="171450"/>
          <a:ext cx="733425" cy="640870"/>
        </a:xfrm>
        <a:prstGeom prst="rect">
          <a:avLst/>
        </a:prstGeom>
      </xdr:spPr>
    </xdr:pic>
    <xdr:clientData/>
  </xdr:twoCellAnchor>
</xdr:wsDr>
</file>

<file path=xl/drawings/drawing40.xml><?xml version="1.0" encoding="utf-8"?>
<c:userShapes xmlns:c="http://schemas.openxmlformats.org/drawingml/2006/chart">
  <cdr:relSizeAnchor xmlns:cdr="http://schemas.openxmlformats.org/drawingml/2006/chartDrawing">
    <cdr:from>
      <cdr:x>0.01334</cdr:x>
      <cdr:y>0.01566</cdr:y>
    </cdr:from>
    <cdr:to>
      <cdr:x>0.09234</cdr:x>
      <cdr:y>0.12101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95250"/>
          <a:ext cx="733425" cy="64087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1228725</xdr:colOff>
      <xdr:row>0</xdr:row>
      <xdr:rowOff>161925</xdr:rowOff>
    </xdr:from>
    <xdr:to>
      <xdr:col>10</xdr:col>
      <xdr:colOff>1962150</xdr:colOff>
      <xdr:row>3</xdr:row>
      <xdr:rowOff>69370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28297425" y="161925"/>
          <a:ext cx="733425" cy="640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288431" cy="60885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0.01333</cdr:x>
      <cdr:y>0.01721</cdr:y>
    </cdr:from>
    <cdr:to>
      <cdr:x>0.09229</cdr:x>
      <cdr:y>0.12247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3825" y="104775"/>
          <a:ext cx="733425" cy="64087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561975</xdr:colOff>
      <xdr:row>0</xdr:row>
      <xdr:rowOff>133350</xdr:rowOff>
    </xdr:from>
    <xdr:to>
      <xdr:col>10</xdr:col>
      <xdr:colOff>1295400</xdr:colOff>
      <xdr:row>2</xdr:row>
      <xdr:rowOff>297970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4286925" y="133350"/>
          <a:ext cx="733425" cy="640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288431" cy="60885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tabSelected="1" view="pageBreakPreview" zoomScaleNormal="100" zoomScaleSheetLayoutView="100" workbookViewId="0">
      <selection activeCell="A30" sqref="A30"/>
    </sheetView>
  </sheetViews>
  <sheetFormatPr defaultRowHeight="12.75"/>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rightToLeft="1" view="pageBreakPreview" zoomScaleNormal="100" zoomScaleSheetLayoutView="100" workbookViewId="0">
      <selection activeCell="J4" sqref="J4"/>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c r="A1" s="200" t="s">
        <v>273</v>
      </c>
      <c r="B1" s="200"/>
      <c r="C1" s="200"/>
      <c r="D1" s="200"/>
      <c r="E1" s="200"/>
      <c r="F1" s="200"/>
      <c r="G1" s="200"/>
      <c r="H1" s="200"/>
    </row>
    <row r="2" spans="1:8" s="1" customFormat="1" ht="15" customHeight="1">
      <c r="A2" s="218">
        <v>2013</v>
      </c>
      <c r="B2" s="218"/>
      <c r="C2" s="218"/>
      <c r="D2" s="218"/>
      <c r="E2" s="218"/>
      <c r="F2" s="218"/>
      <c r="G2" s="218"/>
      <c r="H2" s="218"/>
    </row>
    <row r="3" spans="1:8" s="1" customFormat="1" ht="36" customHeight="1">
      <c r="A3" s="201" t="s">
        <v>326</v>
      </c>
      <c r="B3" s="201"/>
      <c r="C3" s="201"/>
      <c r="D3" s="201"/>
      <c r="E3" s="201"/>
      <c r="F3" s="201"/>
      <c r="G3" s="201"/>
      <c r="H3" s="201"/>
    </row>
    <row r="4" spans="1:8" s="1" customFormat="1" ht="15" customHeight="1">
      <c r="A4" s="201">
        <v>2013</v>
      </c>
      <c r="B4" s="201"/>
      <c r="C4" s="201"/>
      <c r="D4" s="201"/>
      <c r="E4" s="201"/>
      <c r="F4" s="201"/>
      <c r="G4" s="201"/>
      <c r="H4" s="201"/>
    </row>
    <row r="5" spans="1:8" s="3" customFormat="1" ht="21" customHeight="1">
      <c r="A5" s="102" t="s">
        <v>192</v>
      </c>
      <c r="B5" s="103"/>
      <c r="C5" s="103"/>
      <c r="D5" s="103"/>
      <c r="E5" s="103"/>
      <c r="F5" s="103"/>
      <c r="G5" s="103"/>
      <c r="H5" s="104" t="s">
        <v>173</v>
      </c>
    </row>
    <row r="6" spans="1:8" s="4" customFormat="1" ht="33.75" customHeight="1">
      <c r="A6" s="215" t="s">
        <v>18</v>
      </c>
      <c r="B6" s="208" t="s">
        <v>135</v>
      </c>
      <c r="C6" s="208"/>
      <c r="D6" s="208" t="s">
        <v>136</v>
      </c>
      <c r="E6" s="208"/>
      <c r="F6" s="216" t="s">
        <v>312</v>
      </c>
      <c r="G6" s="216"/>
      <c r="H6" s="217" t="s">
        <v>19</v>
      </c>
    </row>
    <row r="7" spans="1:8" s="5" customFormat="1" ht="55.5" customHeight="1">
      <c r="A7" s="215"/>
      <c r="B7" s="33" t="s">
        <v>137</v>
      </c>
      <c r="C7" s="33" t="s">
        <v>138</v>
      </c>
      <c r="D7" s="33" t="s">
        <v>137</v>
      </c>
      <c r="E7" s="33" t="s">
        <v>138</v>
      </c>
      <c r="F7" s="33" t="s">
        <v>137</v>
      </c>
      <c r="G7" s="33" t="s">
        <v>139</v>
      </c>
      <c r="H7" s="217"/>
    </row>
    <row r="8" spans="1:8" s="6" customFormat="1" ht="35.1" customHeight="1" thickBot="1">
      <c r="A8" s="34" t="s">
        <v>20</v>
      </c>
      <c r="B8" s="35">
        <v>32493</v>
      </c>
      <c r="C8" s="35">
        <v>33605</v>
      </c>
      <c r="D8" s="35">
        <v>4643</v>
      </c>
      <c r="E8" s="35">
        <v>25942</v>
      </c>
      <c r="F8" s="35">
        <f>D8+B8</f>
        <v>37136</v>
      </c>
      <c r="G8" s="35">
        <v>32622</v>
      </c>
      <c r="H8" s="36" t="s">
        <v>21</v>
      </c>
    </row>
    <row r="9" spans="1:8" s="6" customFormat="1" ht="35.1" customHeight="1" thickBot="1">
      <c r="A9" s="37" t="s">
        <v>22</v>
      </c>
      <c r="B9" s="38">
        <v>109039</v>
      </c>
      <c r="C9" s="38">
        <v>23037</v>
      </c>
      <c r="D9" s="38">
        <v>42841</v>
      </c>
      <c r="E9" s="38">
        <v>21237</v>
      </c>
      <c r="F9" s="38">
        <f>D9+B9</f>
        <v>151880</v>
      </c>
      <c r="G9" s="38">
        <v>22386</v>
      </c>
      <c r="H9" s="39" t="s">
        <v>23</v>
      </c>
    </row>
    <row r="10" spans="1:8" s="6" customFormat="1" ht="35.1" customHeight="1" thickBot="1">
      <c r="A10" s="34" t="s">
        <v>24</v>
      </c>
      <c r="B10" s="35">
        <v>74369</v>
      </c>
      <c r="C10" s="35">
        <v>19792</v>
      </c>
      <c r="D10" s="35">
        <v>13644</v>
      </c>
      <c r="E10" s="35">
        <v>18815</v>
      </c>
      <c r="F10" s="35">
        <f>D10+B10</f>
        <v>88013</v>
      </c>
      <c r="G10" s="35">
        <v>19607</v>
      </c>
      <c r="H10" s="36" t="s">
        <v>25</v>
      </c>
    </row>
    <row r="11" spans="1:8" s="6" customFormat="1" ht="35.1" customHeight="1" thickBot="1">
      <c r="A11" s="37" t="s">
        <v>26</v>
      </c>
      <c r="B11" s="38">
        <v>65578</v>
      </c>
      <c r="C11" s="38">
        <v>16764</v>
      </c>
      <c r="D11" s="38">
        <v>16564</v>
      </c>
      <c r="E11" s="38">
        <v>15712</v>
      </c>
      <c r="F11" s="38">
        <f t="shared" ref="F11:F15" si="0">D11+B11</f>
        <v>82142</v>
      </c>
      <c r="G11" s="38">
        <v>16468</v>
      </c>
      <c r="H11" s="39" t="s">
        <v>27</v>
      </c>
    </row>
    <row r="12" spans="1:8" s="6" customFormat="1" ht="35.1" customHeight="1" thickBot="1">
      <c r="A12" s="34" t="s">
        <v>28</v>
      </c>
      <c r="B12" s="35">
        <v>88740</v>
      </c>
      <c r="C12" s="35">
        <v>9724</v>
      </c>
      <c r="D12" s="35">
        <v>21730</v>
      </c>
      <c r="E12" s="35">
        <v>5698</v>
      </c>
      <c r="F12" s="35">
        <f t="shared" si="0"/>
        <v>110470</v>
      </c>
      <c r="G12" s="35">
        <v>9055</v>
      </c>
      <c r="H12" s="36" t="s">
        <v>29</v>
      </c>
    </row>
    <row r="13" spans="1:8" s="6" customFormat="1" ht="35.1" customHeight="1" thickBot="1">
      <c r="A13" s="37" t="s">
        <v>30</v>
      </c>
      <c r="B13" s="38">
        <v>12419</v>
      </c>
      <c r="C13" s="38">
        <v>4774</v>
      </c>
      <c r="D13" s="38">
        <v>0</v>
      </c>
      <c r="E13" s="38">
        <v>0</v>
      </c>
      <c r="F13" s="38">
        <f t="shared" si="0"/>
        <v>12419</v>
      </c>
      <c r="G13" s="38">
        <v>4774</v>
      </c>
      <c r="H13" s="39" t="s">
        <v>31</v>
      </c>
    </row>
    <row r="14" spans="1:8" s="6" customFormat="1" ht="35.1" customHeight="1" thickBot="1">
      <c r="A14" s="34" t="s">
        <v>32</v>
      </c>
      <c r="B14" s="35">
        <v>532723</v>
      </c>
      <c r="C14" s="35">
        <v>4512</v>
      </c>
      <c r="D14" s="35">
        <v>131</v>
      </c>
      <c r="E14" s="35">
        <v>2813</v>
      </c>
      <c r="F14" s="35">
        <f t="shared" si="0"/>
        <v>532854</v>
      </c>
      <c r="G14" s="35">
        <v>4511</v>
      </c>
      <c r="H14" s="36" t="s">
        <v>33</v>
      </c>
    </row>
    <row r="15" spans="1:8" s="6" customFormat="1" ht="35.1" customHeight="1" thickBot="1">
      <c r="A15" s="37" t="s">
        <v>34</v>
      </c>
      <c r="B15" s="38">
        <v>171495</v>
      </c>
      <c r="C15" s="38">
        <v>3285</v>
      </c>
      <c r="D15" s="38">
        <v>261</v>
      </c>
      <c r="E15" s="38">
        <v>3468</v>
      </c>
      <c r="F15" s="38">
        <f t="shared" si="0"/>
        <v>171756</v>
      </c>
      <c r="G15" s="38">
        <v>3285</v>
      </c>
      <c r="H15" s="39" t="s">
        <v>35</v>
      </c>
    </row>
    <row r="16" spans="1:8" s="6" customFormat="1" ht="35.1" customHeight="1">
      <c r="A16" s="128" t="s">
        <v>36</v>
      </c>
      <c r="B16" s="129">
        <v>252089</v>
      </c>
      <c r="C16" s="129">
        <v>5208</v>
      </c>
      <c r="D16" s="129">
        <v>92770</v>
      </c>
      <c r="E16" s="129">
        <v>2737</v>
      </c>
      <c r="F16" s="129">
        <f>D16+B16</f>
        <v>344859</v>
      </c>
      <c r="G16" s="129">
        <v>3666</v>
      </c>
      <c r="H16" s="130" t="s">
        <v>37</v>
      </c>
    </row>
    <row r="17" spans="1:8" s="7" customFormat="1" ht="30" customHeight="1">
      <c r="A17" s="73" t="s">
        <v>14</v>
      </c>
      <c r="B17" s="97">
        <f>SUM(B8:B16)</f>
        <v>1338945</v>
      </c>
      <c r="C17" s="97">
        <v>10075</v>
      </c>
      <c r="D17" s="97">
        <f>SUM(D8:D16)</f>
        <v>192584</v>
      </c>
      <c r="E17" s="97">
        <v>8510</v>
      </c>
      <c r="F17" s="97">
        <f>D17+B17</f>
        <v>1531529</v>
      </c>
      <c r="G17" s="97">
        <v>9667</v>
      </c>
      <c r="H17" s="75" t="s">
        <v>15</v>
      </c>
    </row>
    <row r="18" spans="1:8" ht="18" customHeight="1">
      <c r="A18" s="14" t="s">
        <v>140</v>
      </c>
      <c r="H18" s="2" t="s">
        <v>141</v>
      </c>
    </row>
    <row r="20" spans="1:8" ht="24.95" customHeight="1">
      <c r="B20" s="2" t="s">
        <v>203</v>
      </c>
      <c r="C20" s="2" t="s">
        <v>204</v>
      </c>
    </row>
    <row r="21" spans="1:8" ht="24.95" customHeight="1">
      <c r="A21" s="2" t="s">
        <v>238</v>
      </c>
      <c r="B21" s="2">
        <f>C15</f>
        <v>3285</v>
      </c>
      <c r="C21" s="2">
        <f>E15</f>
        <v>3468</v>
      </c>
    </row>
    <row r="22" spans="1:8" ht="24.95" customHeight="1">
      <c r="A22" s="2" t="s">
        <v>249</v>
      </c>
      <c r="B22" s="2">
        <f>C13</f>
        <v>4774</v>
      </c>
      <c r="C22" s="2">
        <f>E13</f>
        <v>0</v>
      </c>
    </row>
    <row r="23" spans="1:8" ht="24.95" customHeight="1">
      <c r="A23" s="2" t="s">
        <v>151</v>
      </c>
      <c r="B23" s="2">
        <f>C16</f>
        <v>5208</v>
      </c>
      <c r="C23" s="2">
        <f>E16</f>
        <v>2737</v>
      </c>
    </row>
    <row r="24" spans="1:8" ht="24.95" customHeight="1">
      <c r="A24" s="2" t="s">
        <v>239</v>
      </c>
      <c r="B24" s="2">
        <f>C14</f>
        <v>4512</v>
      </c>
      <c r="C24" s="2">
        <f>E14</f>
        <v>2813</v>
      </c>
      <c r="D24" s="8"/>
      <c r="E24" s="8"/>
      <c r="F24" s="8"/>
      <c r="G24" s="8"/>
    </row>
    <row r="25" spans="1:8" ht="24.95" customHeight="1">
      <c r="A25" s="2" t="s">
        <v>237</v>
      </c>
      <c r="B25" s="2">
        <f>C12</f>
        <v>9724</v>
      </c>
      <c r="C25" s="2">
        <f>E12</f>
        <v>5698</v>
      </c>
      <c r="D25" s="8"/>
      <c r="E25" s="8"/>
      <c r="F25" s="8"/>
      <c r="G25" s="8"/>
    </row>
    <row r="26" spans="1:8" ht="24.95" customHeight="1">
      <c r="A26" s="2" t="s">
        <v>207</v>
      </c>
      <c r="B26" s="2">
        <f>C11</f>
        <v>16764</v>
      </c>
      <c r="C26" s="2">
        <f>E11</f>
        <v>15712</v>
      </c>
      <c r="D26" s="8"/>
      <c r="E26" s="8"/>
      <c r="F26" s="8"/>
      <c r="G26" s="8"/>
    </row>
    <row r="27" spans="1:8" ht="24.95" customHeight="1">
      <c r="A27" s="2" t="s">
        <v>210</v>
      </c>
      <c r="B27" s="2">
        <f>C10</f>
        <v>19792</v>
      </c>
      <c r="C27" s="2">
        <f>E10</f>
        <v>18815</v>
      </c>
      <c r="D27" s="8"/>
      <c r="E27" s="8"/>
      <c r="F27" s="8"/>
      <c r="G27" s="8"/>
    </row>
    <row r="28" spans="1:8" ht="24.95" customHeight="1">
      <c r="A28" s="2" t="s">
        <v>206</v>
      </c>
      <c r="B28" s="2">
        <f>C9</f>
        <v>23037</v>
      </c>
      <c r="C28" s="2">
        <f>E9</f>
        <v>21237</v>
      </c>
    </row>
    <row r="29" spans="1:8" ht="24.95" customHeight="1">
      <c r="A29" s="2" t="s">
        <v>205</v>
      </c>
      <c r="B29" s="2">
        <f>C8</f>
        <v>33605</v>
      </c>
      <c r="C29" s="2">
        <f>E8</f>
        <v>25942</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horizontalDpi="4294967293"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rightToLeft="1" view="pageBreakPreview" zoomScaleNormal="100" zoomScaleSheetLayoutView="100" workbookViewId="0">
      <selection activeCell="I4" sqref="I4"/>
    </sheetView>
  </sheetViews>
  <sheetFormatPr defaultRowHeight="24.95" customHeight="1"/>
  <cols>
    <col min="1" max="1" width="35.7109375" style="2" customWidth="1"/>
    <col min="2" max="7" width="14.7109375" style="2" customWidth="1"/>
    <col min="8" max="8" width="35.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c r="A1" s="200" t="s">
        <v>277</v>
      </c>
      <c r="B1" s="200"/>
      <c r="C1" s="200"/>
      <c r="D1" s="200"/>
      <c r="E1" s="200"/>
      <c r="F1" s="200"/>
      <c r="G1" s="200"/>
      <c r="H1" s="200"/>
    </row>
    <row r="2" spans="1:8" s="1" customFormat="1" ht="16.5" customHeight="1">
      <c r="A2" s="219">
        <v>2013</v>
      </c>
      <c r="B2" s="219"/>
      <c r="C2" s="219"/>
      <c r="D2" s="219"/>
      <c r="E2" s="219"/>
      <c r="F2" s="219"/>
      <c r="G2" s="219"/>
      <c r="H2" s="219"/>
    </row>
    <row r="3" spans="1:8" s="1" customFormat="1" ht="36.75" customHeight="1">
      <c r="A3" s="201" t="s">
        <v>327</v>
      </c>
      <c r="B3" s="201"/>
      <c r="C3" s="201"/>
      <c r="D3" s="201"/>
      <c r="E3" s="201"/>
      <c r="F3" s="201"/>
      <c r="G3" s="201"/>
      <c r="H3" s="201"/>
    </row>
    <row r="4" spans="1:8" s="1" customFormat="1" ht="20.25">
      <c r="A4" s="201">
        <v>2013</v>
      </c>
      <c r="B4" s="201"/>
      <c r="C4" s="201"/>
      <c r="D4" s="201"/>
      <c r="E4" s="201"/>
      <c r="F4" s="201"/>
      <c r="G4" s="201"/>
      <c r="H4" s="201"/>
    </row>
    <row r="5" spans="1:8" s="3" customFormat="1" ht="15.75">
      <c r="A5" s="102" t="s">
        <v>191</v>
      </c>
      <c r="B5" s="103"/>
      <c r="C5" s="103"/>
      <c r="D5" s="103"/>
      <c r="E5" s="103"/>
      <c r="F5" s="103"/>
      <c r="G5" s="103"/>
      <c r="H5" s="104" t="s">
        <v>174</v>
      </c>
    </row>
    <row r="6" spans="1:8" s="4" customFormat="1" ht="21.75" customHeight="1">
      <c r="A6" s="215" t="s">
        <v>74</v>
      </c>
      <c r="B6" s="208" t="s">
        <v>142</v>
      </c>
      <c r="C6" s="208"/>
      <c r="D6" s="208" t="s">
        <v>143</v>
      </c>
      <c r="E6" s="208"/>
      <c r="F6" s="216" t="s">
        <v>316</v>
      </c>
      <c r="G6" s="216"/>
      <c r="H6" s="217" t="s">
        <v>75</v>
      </c>
    </row>
    <row r="7" spans="1:8" s="5" customFormat="1" ht="35.25">
      <c r="A7" s="215"/>
      <c r="B7" s="33" t="s">
        <v>258</v>
      </c>
      <c r="C7" s="33" t="s">
        <v>259</v>
      </c>
      <c r="D7" s="33" t="s">
        <v>258</v>
      </c>
      <c r="E7" s="33" t="s">
        <v>259</v>
      </c>
      <c r="F7" s="33" t="s">
        <v>258</v>
      </c>
      <c r="G7" s="33" t="s">
        <v>259</v>
      </c>
      <c r="H7" s="217"/>
    </row>
    <row r="8" spans="1:8" s="6" customFormat="1" ht="16.5" thickBot="1">
      <c r="A8" s="34" t="s">
        <v>77</v>
      </c>
      <c r="B8" s="35">
        <v>21076</v>
      </c>
      <c r="C8" s="35">
        <v>5020</v>
      </c>
      <c r="D8" s="35">
        <v>0</v>
      </c>
      <c r="E8" s="35">
        <v>0</v>
      </c>
      <c r="F8" s="35">
        <f>B8+D8</f>
        <v>21076</v>
      </c>
      <c r="G8" s="35">
        <v>5020</v>
      </c>
      <c r="H8" s="36" t="s">
        <v>78</v>
      </c>
    </row>
    <row r="9" spans="1:8" s="6" customFormat="1" ht="16.5" thickBot="1">
      <c r="A9" s="37" t="s">
        <v>79</v>
      </c>
      <c r="B9" s="38">
        <v>92114</v>
      </c>
      <c r="C9" s="38">
        <v>21789</v>
      </c>
      <c r="D9" s="38">
        <v>3231</v>
      </c>
      <c r="E9" s="38">
        <v>23787</v>
      </c>
      <c r="F9" s="38">
        <f>D9+B9</f>
        <v>95345</v>
      </c>
      <c r="G9" s="38">
        <v>21965</v>
      </c>
      <c r="H9" s="39" t="s">
        <v>80</v>
      </c>
    </row>
    <row r="10" spans="1:8" s="6" customFormat="1" ht="16.5" thickBot="1">
      <c r="A10" s="40" t="s">
        <v>81</v>
      </c>
      <c r="B10" s="41">
        <v>118163</v>
      </c>
      <c r="C10" s="41">
        <v>7479</v>
      </c>
      <c r="D10" s="41">
        <v>935</v>
      </c>
      <c r="E10" s="41">
        <v>14515</v>
      </c>
      <c r="F10" s="41">
        <f>D10+B10</f>
        <v>119098</v>
      </c>
      <c r="G10" s="41">
        <v>7620</v>
      </c>
      <c r="H10" s="42" t="s">
        <v>82</v>
      </c>
    </row>
    <row r="11" spans="1:8" s="6" customFormat="1" ht="32.25" thickBot="1">
      <c r="A11" s="37" t="s">
        <v>83</v>
      </c>
      <c r="B11" s="38">
        <v>8056</v>
      </c>
      <c r="C11" s="38">
        <v>20550</v>
      </c>
      <c r="D11" s="38">
        <v>706</v>
      </c>
      <c r="E11" s="38">
        <v>18329</v>
      </c>
      <c r="F11" s="38">
        <f t="shared" ref="F11:F27" si="0">D11+B11</f>
        <v>8762</v>
      </c>
      <c r="G11" s="38">
        <v>20231</v>
      </c>
      <c r="H11" s="39" t="s">
        <v>84</v>
      </c>
    </row>
    <row r="12" spans="1:8" s="6" customFormat="1" ht="32.25" thickBot="1">
      <c r="A12" s="40" t="s">
        <v>85</v>
      </c>
      <c r="B12" s="41">
        <v>2631</v>
      </c>
      <c r="C12" s="41">
        <v>14891</v>
      </c>
      <c r="D12" s="41">
        <v>187</v>
      </c>
      <c r="E12" s="41">
        <v>15937</v>
      </c>
      <c r="F12" s="41">
        <f t="shared" si="0"/>
        <v>2818</v>
      </c>
      <c r="G12" s="41">
        <v>15007</v>
      </c>
      <c r="H12" s="42" t="s">
        <v>86</v>
      </c>
    </row>
    <row r="13" spans="1:8" s="6" customFormat="1" ht="16.5" thickBot="1">
      <c r="A13" s="37" t="s">
        <v>87</v>
      </c>
      <c r="B13" s="38">
        <v>562864</v>
      </c>
      <c r="C13" s="38">
        <v>4693</v>
      </c>
      <c r="D13" s="38">
        <v>3308</v>
      </c>
      <c r="E13" s="38">
        <v>16106</v>
      </c>
      <c r="F13" s="38">
        <f t="shared" si="0"/>
        <v>566172</v>
      </c>
      <c r="G13" s="38">
        <v>4811</v>
      </c>
      <c r="H13" s="39" t="s">
        <v>88</v>
      </c>
    </row>
    <row r="14" spans="1:8" s="6" customFormat="1" ht="32.25" thickBot="1">
      <c r="A14" s="40" t="s">
        <v>89</v>
      </c>
      <c r="B14" s="41">
        <v>184765</v>
      </c>
      <c r="C14" s="41">
        <v>7577</v>
      </c>
      <c r="D14" s="41">
        <v>6826</v>
      </c>
      <c r="E14" s="41">
        <v>9650</v>
      </c>
      <c r="F14" s="41">
        <f t="shared" si="0"/>
        <v>191591</v>
      </c>
      <c r="G14" s="41">
        <v>7679</v>
      </c>
      <c r="H14" s="42" t="s">
        <v>90</v>
      </c>
    </row>
    <row r="15" spans="1:8" s="6" customFormat="1" ht="16.5" thickBot="1">
      <c r="A15" s="37" t="s">
        <v>91</v>
      </c>
      <c r="B15" s="38">
        <v>38123</v>
      </c>
      <c r="C15" s="38">
        <v>11912</v>
      </c>
      <c r="D15" s="38">
        <v>6251</v>
      </c>
      <c r="E15" s="38">
        <v>15162</v>
      </c>
      <c r="F15" s="38">
        <f t="shared" si="0"/>
        <v>44374</v>
      </c>
      <c r="G15" s="38">
        <v>12497</v>
      </c>
      <c r="H15" s="39" t="s">
        <v>92</v>
      </c>
    </row>
    <row r="16" spans="1:8" s="6" customFormat="1" ht="26.25" thickBot="1">
      <c r="A16" s="49" t="s">
        <v>93</v>
      </c>
      <c r="B16" s="94">
        <v>35135</v>
      </c>
      <c r="C16" s="94">
        <v>8536</v>
      </c>
      <c r="D16" s="94">
        <v>3695</v>
      </c>
      <c r="E16" s="94">
        <v>9270</v>
      </c>
      <c r="F16" s="41">
        <f t="shared" si="0"/>
        <v>38830</v>
      </c>
      <c r="G16" s="94">
        <v>8699</v>
      </c>
      <c r="H16" s="50" t="s">
        <v>94</v>
      </c>
    </row>
    <row r="17" spans="1:8" s="6" customFormat="1" ht="16.5" thickBot="1">
      <c r="A17" s="37" t="s">
        <v>95</v>
      </c>
      <c r="B17" s="38">
        <v>9380</v>
      </c>
      <c r="C17" s="38">
        <v>20909</v>
      </c>
      <c r="D17" s="38">
        <v>3167</v>
      </c>
      <c r="E17" s="38">
        <v>17974</v>
      </c>
      <c r="F17" s="38">
        <f t="shared" si="0"/>
        <v>12547</v>
      </c>
      <c r="G17" s="38">
        <v>20062</v>
      </c>
      <c r="H17" s="39" t="s">
        <v>96</v>
      </c>
    </row>
    <row r="18" spans="1:8" s="6" customFormat="1" ht="16.5" thickBot="1">
      <c r="A18" s="49" t="s">
        <v>97</v>
      </c>
      <c r="B18" s="94">
        <v>8575</v>
      </c>
      <c r="C18" s="94">
        <v>22212</v>
      </c>
      <c r="D18" s="94">
        <v>3705</v>
      </c>
      <c r="E18" s="94">
        <v>18846</v>
      </c>
      <c r="F18" s="41">
        <f t="shared" si="0"/>
        <v>12280</v>
      </c>
      <c r="G18" s="94">
        <v>20957</v>
      </c>
      <c r="H18" s="50" t="s">
        <v>98</v>
      </c>
    </row>
    <row r="19" spans="1:8" s="6" customFormat="1" ht="16.5" thickBot="1">
      <c r="A19" s="37" t="s">
        <v>99</v>
      </c>
      <c r="B19" s="38">
        <v>9666</v>
      </c>
      <c r="C19" s="38">
        <v>15044</v>
      </c>
      <c r="D19" s="38">
        <v>502</v>
      </c>
      <c r="E19" s="38">
        <v>17761</v>
      </c>
      <c r="F19" s="38">
        <f t="shared" si="0"/>
        <v>10168</v>
      </c>
      <c r="G19" s="38">
        <v>15283</v>
      </c>
      <c r="H19" s="39" t="s">
        <v>100</v>
      </c>
    </row>
    <row r="20" spans="1:8" s="6" customFormat="1" ht="26.25" thickBot="1">
      <c r="A20" s="49" t="s">
        <v>101</v>
      </c>
      <c r="B20" s="94">
        <v>26274</v>
      </c>
      <c r="C20" s="94">
        <v>9524</v>
      </c>
      <c r="D20" s="94">
        <v>1772</v>
      </c>
      <c r="E20" s="94">
        <v>14632</v>
      </c>
      <c r="F20" s="41">
        <f t="shared" si="0"/>
        <v>28046</v>
      </c>
      <c r="G20" s="94">
        <v>10295</v>
      </c>
      <c r="H20" s="50" t="s">
        <v>102</v>
      </c>
    </row>
    <row r="21" spans="1:8" s="6" customFormat="1" ht="26.25" thickBot="1">
      <c r="A21" s="37" t="s">
        <v>103</v>
      </c>
      <c r="B21" s="38">
        <v>43895</v>
      </c>
      <c r="C21" s="38">
        <v>7217</v>
      </c>
      <c r="D21" s="38">
        <v>3894</v>
      </c>
      <c r="E21" s="38">
        <v>8889</v>
      </c>
      <c r="F21" s="38">
        <f t="shared" si="0"/>
        <v>47789</v>
      </c>
      <c r="G21" s="38">
        <v>7425</v>
      </c>
      <c r="H21" s="39" t="s">
        <v>104</v>
      </c>
    </row>
    <row r="22" spans="1:8" s="6" customFormat="1" ht="32.25" thickBot="1">
      <c r="A22" s="49" t="s">
        <v>105</v>
      </c>
      <c r="B22" s="94">
        <v>80656</v>
      </c>
      <c r="C22" s="94">
        <v>25123</v>
      </c>
      <c r="D22" s="94">
        <v>15036</v>
      </c>
      <c r="E22" s="94">
        <v>20697</v>
      </c>
      <c r="F22" s="41">
        <f t="shared" si="0"/>
        <v>95692</v>
      </c>
      <c r="G22" s="94">
        <v>24258</v>
      </c>
      <c r="H22" s="50" t="s">
        <v>106</v>
      </c>
    </row>
    <row r="23" spans="1:8" s="6" customFormat="1" ht="16.5" thickBot="1">
      <c r="A23" s="37" t="s">
        <v>107</v>
      </c>
      <c r="B23" s="38">
        <v>13423</v>
      </c>
      <c r="C23" s="38">
        <v>19401</v>
      </c>
      <c r="D23" s="38">
        <v>26042</v>
      </c>
      <c r="E23" s="38">
        <v>19840</v>
      </c>
      <c r="F23" s="38">
        <f t="shared" si="0"/>
        <v>39465</v>
      </c>
      <c r="G23" s="38">
        <v>19718</v>
      </c>
      <c r="H23" s="39" t="s">
        <v>108</v>
      </c>
    </row>
    <row r="24" spans="1:8" s="6" customFormat="1" ht="32.25" thickBot="1">
      <c r="A24" s="49" t="s">
        <v>109</v>
      </c>
      <c r="B24" s="94">
        <v>12832</v>
      </c>
      <c r="C24" s="94">
        <v>17561</v>
      </c>
      <c r="D24" s="94">
        <v>14876</v>
      </c>
      <c r="E24" s="94">
        <v>17695</v>
      </c>
      <c r="F24" s="41">
        <f t="shared" si="0"/>
        <v>27708</v>
      </c>
      <c r="G24" s="94">
        <v>17628</v>
      </c>
      <c r="H24" s="50" t="s">
        <v>110</v>
      </c>
    </row>
    <row r="25" spans="1:8" s="6" customFormat="1" ht="16.5" thickBot="1">
      <c r="A25" s="37" t="s">
        <v>111</v>
      </c>
      <c r="B25" s="38">
        <v>7790</v>
      </c>
      <c r="C25" s="38">
        <v>11357</v>
      </c>
      <c r="D25" s="38">
        <v>1286</v>
      </c>
      <c r="E25" s="38">
        <v>19199</v>
      </c>
      <c r="F25" s="38">
        <f t="shared" si="0"/>
        <v>9076</v>
      </c>
      <c r="G25" s="38">
        <v>12788</v>
      </c>
      <c r="H25" s="39" t="s">
        <v>112</v>
      </c>
    </row>
    <row r="26" spans="1:8" s="6" customFormat="1" ht="16.5" thickBot="1">
      <c r="A26" s="49" t="s">
        <v>113</v>
      </c>
      <c r="B26" s="94">
        <v>5826</v>
      </c>
      <c r="C26" s="94">
        <v>7371</v>
      </c>
      <c r="D26" s="94">
        <v>1105</v>
      </c>
      <c r="E26" s="94">
        <v>11385</v>
      </c>
      <c r="F26" s="41">
        <f t="shared" si="0"/>
        <v>6931</v>
      </c>
      <c r="G26" s="94">
        <v>8187</v>
      </c>
      <c r="H26" s="50" t="s">
        <v>114</v>
      </c>
    </row>
    <row r="27" spans="1:8" s="6" customFormat="1" ht="51.75" thickBot="1">
      <c r="A27" s="37" t="s">
        <v>115</v>
      </c>
      <c r="B27" s="38">
        <v>56381</v>
      </c>
      <c r="C27" s="38">
        <v>2458</v>
      </c>
      <c r="D27" s="38">
        <v>95631</v>
      </c>
      <c r="E27" s="38">
        <v>2589</v>
      </c>
      <c r="F27" s="38">
        <f t="shared" si="0"/>
        <v>152012</v>
      </c>
      <c r="G27" s="38">
        <v>2548</v>
      </c>
      <c r="H27" s="39" t="s">
        <v>116</v>
      </c>
    </row>
    <row r="28" spans="1:8" s="6" customFormat="1" ht="31.5">
      <c r="A28" s="49" t="s">
        <v>117</v>
      </c>
      <c r="B28" s="94">
        <v>1320</v>
      </c>
      <c r="C28" s="94">
        <v>23452</v>
      </c>
      <c r="D28" s="94">
        <v>429</v>
      </c>
      <c r="E28" s="94">
        <v>20918</v>
      </c>
      <c r="F28" s="94">
        <f>D28+B28</f>
        <v>1749</v>
      </c>
      <c r="G28" s="94">
        <v>22889</v>
      </c>
      <c r="H28" s="50" t="s">
        <v>118</v>
      </c>
    </row>
    <row r="29" spans="1:8" s="7" customFormat="1" ht="18.75" customHeight="1">
      <c r="A29" s="73" t="s">
        <v>14</v>
      </c>
      <c r="B29" s="97">
        <f>SUM(B8:B28)</f>
        <v>1338945</v>
      </c>
      <c r="C29" s="97">
        <v>10075</v>
      </c>
      <c r="D29" s="97">
        <f>SUM(D8:D28)</f>
        <v>192584</v>
      </c>
      <c r="E29" s="97">
        <v>8510</v>
      </c>
      <c r="F29" s="97">
        <f>D29+B29</f>
        <v>1531529</v>
      </c>
      <c r="G29" s="97">
        <v>9667</v>
      </c>
      <c r="H29" s="75" t="s">
        <v>15</v>
      </c>
    </row>
    <row r="30" spans="1:8" ht="12.75">
      <c r="A30" s="2" t="s">
        <v>140</v>
      </c>
      <c r="H30" s="2" t="s">
        <v>141</v>
      </c>
    </row>
    <row r="33" spans="1:3" ht="24.95" customHeight="1">
      <c r="B33" s="2" t="s">
        <v>203</v>
      </c>
      <c r="C33" s="2" t="s">
        <v>204</v>
      </c>
    </row>
    <row r="34" spans="1:3" ht="24.95" customHeight="1">
      <c r="A34" s="2" t="s">
        <v>229</v>
      </c>
      <c r="B34" s="127">
        <f>C27</f>
        <v>2458</v>
      </c>
      <c r="C34" s="127">
        <f>E27</f>
        <v>2589</v>
      </c>
    </row>
    <row r="35" spans="1:3" ht="24.95" customHeight="1">
      <c r="A35" s="2" t="s">
        <v>219</v>
      </c>
      <c r="B35" s="127">
        <f>C14</f>
        <v>7577</v>
      </c>
      <c r="C35" s="127">
        <f>E14</f>
        <v>9650</v>
      </c>
    </row>
    <row r="36" spans="1:3" ht="24.95" customHeight="1">
      <c r="A36" s="2" t="s">
        <v>221</v>
      </c>
      <c r="B36" s="127">
        <f>C16</f>
        <v>8536</v>
      </c>
      <c r="C36" s="127">
        <f>E16</f>
        <v>9270</v>
      </c>
    </row>
    <row r="37" spans="1:3" ht="24.95" customHeight="1">
      <c r="A37" s="2" t="s">
        <v>218</v>
      </c>
      <c r="B37" s="127">
        <f>C13</f>
        <v>4693</v>
      </c>
      <c r="C37" s="127">
        <f>E13</f>
        <v>16106</v>
      </c>
    </row>
    <row r="38" spans="1:3" ht="24.95" customHeight="1">
      <c r="A38" s="2" t="s">
        <v>224</v>
      </c>
      <c r="B38" s="127">
        <f>C21</f>
        <v>7217</v>
      </c>
      <c r="C38" s="127">
        <f>E21</f>
        <v>8889</v>
      </c>
    </row>
    <row r="39" spans="1:3" ht="24.95" customHeight="1">
      <c r="A39" s="2" t="s">
        <v>217</v>
      </c>
      <c r="B39" s="127">
        <f>C10</f>
        <v>7479</v>
      </c>
      <c r="C39" s="127">
        <f>E10</f>
        <v>14515</v>
      </c>
    </row>
    <row r="40" spans="1:3" ht="24.95" customHeight="1">
      <c r="A40" s="2" t="s">
        <v>220</v>
      </c>
      <c r="B40" s="127">
        <f>C15</f>
        <v>11912</v>
      </c>
      <c r="C40" s="127">
        <f>E15</f>
        <v>15162</v>
      </c>
    </row>
    <row r="41" spans="1:3" ht="24.95" customHeight="1">
      <c r="A41" s="2" t="s">
        <v>223</v>
      </c>
      <c r="B41" s="127">
        <f>C19</f>
        <v>15044</v>
      </c>
      <c r="C41" s="127">
        <f>E19</f>
        <v>17761</v>
      </c>
    </row>
    <row r="42" spans="1:3" ht="24.95" customHeight="1">
      <c r="A42" s="140" t="s">
        <v>310</v>
      </c>
      <c r="B42" s="127">
        <f>C24</f>
        <v>17561</v>
      </c>
      <c r="C42" s="127">
        <f>E24</f>
        <v>17695</v>
      </c>
    </row>
    <row r="43" spans="1:3" ht="24.95" customHeight="1">
      <c r="A43" s="2" t="s">
        <v>226</v>
      </c>
      <c r="B43" s="127">
        <f>C23</f>
        <v>19401</v>
      </c>
      <c r="C43" s="127">
        <f>E23</f>
        <v>19840</v>
      </c>
    </row>
    <row r="44" spans="1:3" ht="24.95" customHeight="1">
      <c r="A44" s="2" t="s">
        <v>222</v>
      </c>
      <c r="B44" s="127">
        <f>C18</f>
        <v>22212</v>
      </c>
      <c r="C44" s="127">
        <f>E18</f>
        <v>18846</v>
      </c>
    </row>
    <row r="45" spans="1:3" ht="24.95" customHeight="1">
      <c r="A45" s="2" t="s">
        <v>216</v>
      </c>
      <c r="B45" s="127">
        <f>C9</f>
        <v>21789</v>
      </c>
      <c r="C45" s="127">
        <f>E9</f>
        <v>23787</v>
      </c>
    </row>
    <row r="46" spans="1:3" ht="24.95" customHeight="1">
      <c r="A46" s="2" t="s">
        <v>225</v>
      </c>
      <c r="B46" s="127">
        <f>C22</f>
        <v>25123</v>
      </c>
      <c r="C46" s="127">
        <f>E22</f>
        <v>20697</v>
      </c>
    </row>
  </sheetData>
  <sortState ref="A48:D60">
    <sortCondition ref="D48:D60"/>
  </sortState>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2" orientation="landscape" horizontalDpi="4294967293"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I6" sqref="I6"/>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1.95" customHeight="1">
      <c r="A1" s="200" t="s">
        <v>278</v>
      </c>
      <c r="B1" s="200"/>
      <c r="C1" s="200"/>
      <c r="D1" s="200"/>
      <c r="E1" s="200"/>
      <c r="F1" s="200"/>
      <c r="G1" s="200"/>
      <c r="H1" s="200"/>
    </row>
    <row r="2" spans="1:8" s="1" customFormat="1" ht="16.5" customHeight="1">
      <c r="A2" s="219">
        <v>2013</v>
      </c>
      <c r="B2" s="219"/>
      <c r="C2" s="219"/>
      <c r="D2" s="219"/>
      <c r="E2" s="219"/>
      <c r="F2" s="219"/>
      <c r="G2" s="219"/>
      <c r="H2" s="219"/>
    </row>
    <row r="3" spans="1:8" s="1" customFormat="1" ht="33.75" customHeight="1">
      <c r="A3" s="201" t="s">
        <v>328</v>
      </c>
      <c r="B3" s="201"/>
      <c r="C3" s="201"/>
      <c r="D3" s="201"/>
      <c r="E3" s="201"/>
      <c r="F3" s="201"/>
      <c r="G3" s="201"/>
      <c r="H3" s="201"/>
    </row>
    <row r="4" spans="1:8" s="1" customFormat="1" ht="15" customHeight="1">
      <c r="A4" s="201">
        <v>2013</v>
      </c>
      <c r="B4" s="201"/>
      <c r="C4" s="201"/>
      <c r="D4" s="201"/>
      <c r="E4" s="201"/>
      <c r="F4" s="201"/>
      <c r="G4" s="201"/>
      <c r="H4" s="201"/>
    </row>
    <row r="5" spans="1:8" s="3" customFormat="1" ht="15.75">
      <c r="A5" s="102" t="s">
        <v>190</v>
      </c>
      <c r="B5" s="103"/>
      <c r="C5" s="103"/>
      <c r="D5" s="103"/>
      <c r="E5" s="103"/>
      <c r="F5" s="103"/>
      <c r="G5" s="103"/>
      <c r="H5" s="104" t="s">
        <v>175</v>
      </c>
    </row>
    <row r="6" spans="1:8" s="4" customFormat="1" ht="33.75" customHeight="1">
      <c r="A6" s="215" t="s">
        <v>144</v>
      </c>
      <c r="B6" s="208" t="s">
        <v>135</v>
      </c>
      <c r="C6" s="208"/>
      <c r="D6" s="208" t="s">
        <v>136</v>
      </c>
      <c r="E6" s="208"/>
      <c r="F6" s="216" t="s">
        <v>312</v>
      </c>
      <c r="G6" s="216"/>
      <c r="H6" s="217" t="s">
        <v>145</v>
      </c>
    </row>
    <row r="7" spans="1:8" s="5" customFormat="1" ht="55.5" customHeight="1">
      <c r="A7" s="215"/>
      <c r="B7" s="33" t="s">
        <v>137</v>
      </c>
      <c r="C7" s="33" t="s">
        <v>138</v>
      </c>
      <c r="D7" s="33" t="s">
        <v>137</v>
      </c>
      <c r="E7" s="33" t="s">
        <v>138</v>
      </c>
      <c r="F7" s="33" t="s">
        <v>137</v>
      </c>
      <c r="G7" s="33" t="s">
        <v>138</v>
      </c>
      <c r="H7" s="217"/>
    </row>
    <row r="8" spans="1:8" s="6" customFormat="1" ht="35.1" customHeight="1" thickBot="1">
      <c r="A8" s="34" t="s">
        <v>53</v>
      </c>
      <c r="B8" s="35">
        <v>32457</v>
      </c>
      <c r="C8" s="35">
        <v>3883</v>
      </c>
      <c r="D8" s="35">
        <v>1583</v>
      </c>
      <c r="E8" s="35">
        <v>3042</v>
      </c>
      <c r="F8" s="35">
        <f>D8+B8</f>
        <v>34040</v>
      </c>
      <c r="G8" s="35">
        <v>3750</v>
      </c>
      <c r="H8" s="36" t="s">
        <v>54</v>
      </c>
    </row>
    <row r="9" spans="1:8" s="6" customFormat="1" ht="35.1" customHeight="1" thickBot="1">
      <c r="A9" s="37" t="s">
        <v>55</v>
      </c>
      <c r="B9" s="38">
        <v>197097</v>
      </c>
      <c r="C9" s="38">
        <v>4143</v>
      </c>
      <c r="D9" s="38">
        <v>20210</v>
      </c>
      <c r="E9" s="38">
        <v>2915</v>
      </c>
      <c r="F9" s="38">
        <f>D9+B9</f>
        <v>217307</v>
      </c>
      <c r="G9" s="38">
        <v>3763</v>
      </c>
      <c r="H9" s="39" t="s">
        <v>56</v>
      </c>
    </row>
    <row r="10" spans="1:8" s="6" customFormat="1" ht="35.1" customHeight="1" thickBot="1">
      <c r="A10" s="40" t="s">
        <v>57</v>
      </c>
      <c r="B10" s="41">
        <v>191562</v>
      </c>
      <c r="C10" s="41">
        <v>4412</v>
      </c>
      <c r="D10" s="41">
        <v>33586</v>
      </c>
      <c r="E10" s="41">
        <v>2761</v>
      </c>
      <c r="F10" s="41">
        <f>D10+B10</f>
        <v>225148</v>
      </c>
      <c r="G10" s="41">
        <v>3909</v>
      </c>
      <c r="H10" s="42" t="s">
        <v>58</v>
      </c>
    </row>
    <row r="11" spans="1:8" s="6" customFormat="1" ht="35.1" customHeight="1" thickBot="1">
      <c r="A11" s="37" t="s">
        <v>59</v>
      </c>
      <c r="B11" s="38">
        <v>349542</v>
      </c>
      <c r="C11" s="38">
        <v>5290</v>
      </c>
      <c r="D11" s="38">
        <v>36143</v>
      </c>
      <c r="E11" s="38">
        <v>3372</v>
      </c>
      <c r="F11" s="38">
        <f t="shared" ref="F11:F13" si="0">D11+B11</f>
        <v>385685</v>
      </c>
      <c r="G11" s="38">
        <v>4864</v>
      </c>
      <c r="H11" s="39" t="s">
        <v>60</v>
      </c>
    </row>
    <row r="12" spans="1:8" s="6" customFormat="1" ht="35.1" customHeight="1" thickBot="1">
      <c r="A12" s="40" t="s">
        <v>61</v>
      </c>
      <c r="B12" s="41">
        <v>301195</v>
      </c>
      <c r="C12" s="41">
        <v>12516</v>
      </c>
      <c r="D12" s="41">
        <v>27554</v>
      </c>
      <c r="E12" s="41">
        <v>10633</v>
      </c>
      <c r="F12" s="41">
        <f t="shared" si="0"/>
        <v>328749</v>
      </c>
      <c r="G12" s="41">
        <v>12113</v>
      </c>
      <c r="H12" s="42" t="s">
        <v>62</v>
      </c>
    </row>
    <row r="13" spans="1:8" s="6" customFormat="1" ht="35.1" customHeight="1" thickBot="1">
      <c r="A13" s="37" t="s">
        <v>63</v>
      </c>
      <c r="B13" s="38">
        <v>60581</v>
      </c>
      <c r="C13" s="38">
        <v>12890</v>
      </c>
      <c r="D13" s="38">
        <v>5516</v>
      </c>
      <c r="E13" s="38">
        <v>13129</v>
      </c>
      <c r="F13" s="38">
        <f t="shared" si="0"/>
        <v>66097</v>
      </c>
      <c r="G13" s="38">
        <v>12926</v>
      </c>
      <c r="H13" s="39" t="s">
        <v>64</v>
      </c>
    </row>
    <row r="14" spans="1:8" s="6" customFormat="1" ht="35.1" customHeight="1">
      <c r="A14" s="49" t="s">
        <v>73</v>
      </c>
      <c r="B14" s="94">
        <v>206511</v>
      </c>
      <c r="C14" s="94">
        <v>23726</v>
      </c>
      <c r="D14" s="94">
        <v>67992</v>
      </c>
      <c r="E14" s="94">
        <v>20852</v>
      </c>
      <c r="F14" s="94">
        <f>D14+B14</f>
        <v>274503</v>
      </c>
      <c r="G14" s="94">
        <v>22852</v>
      </c>
      <c r="H14" s="50" t="s">
        <v>146</v>
      </c>
    </row>
    <row r="15" spans="1:8" s="7" customFormat="1" ht="30" customHeight="1">
      <c r="A15" s="73" t="s">
        <v>14</v>
      </c>
      <c r="B15" s="97">
        <f>SUM(B8:B14)</f>
        <v>1338945</v>
      </c>
      <c r="C15" s="97">
        <v>10075</v>
      </c>
      <c r="D15" s="97">
        <f>SUM(D8:D14)</f>
        <v>192584</v>
      </c>
      <c r="E15" s="97">
        <v>8510</v>
      </c>
      <c r="F15" s="97">
        <f>D15+B15</f>
        <v>1531529</v>
      </c>
      <c r="G15" s="97">
        <v>9667</v>
      </c>
      <c r="H15" s="75" t="s">
        <v>15</v>
      </c>
    </row>
    <row r="16" spans="1:8" ht="18" customHeight="1">
      <c r="A16" s="14" t="s">
        <v>140</v>
      </c>
      <c r="H16" s="2" t="s">
        <v>141</v>
      </c>
    </row>
    <row r="17" spans="1:7" ht="18" customHeight="1">
      <c r="A17" s="14"/>
    </row>
    <row r="19" spans="1:7" ht="24.95" customHeight="1">
      <c r="B19" s="2" t="s">
        <v>203</v>
      </c>
      <c r="C19" s="2" t="s">
        <v>204</v>
      </c>
    </row>
    <row r="20" spans="1:7" ht="24.95" customHeight="1">
      <c r="A20" s="2" t="s">
        <v>250</v>
      </c>
      <c r="B20" s="127">
        <f>C8</f>
        <v>3883</v>
      </c>
      <c r="C20" s="127">
        <f>E8</f>
        <v>3042</v>
      </c>
    </row>
    <row r="21" spans="1:7" ht="24.95" customHeight="1">
      <c r="A21" s="2" t="s">
        <v>251</v>
      </c>
      <c r="B21" s="127">
        <f t="shared" ref="B21:B26" si="1">C9</f>
        <v>4143</v>
      </c>
      <c r="C21" s="127">
        <f t="shared" ref="C21:C26" si="2">E9</f>
        <v>2915</v>
      </c>
    </row>
    <row r="22" spans="1:7" ht="24.95" customHeight="1">
      <c r="A22" s="2" t="s">
        <v>252</v>
      </c>
      <c r="B22" s="127">
        <f t="shared" si="1"/>
        <v>4412</v>
      </c>
      <c r="C22" s="127">
        <f t="shared" si="2"/>
        <v>2761</v>
      </c>
    </row>
    <row r="23" spans="1:7" ht="24.95" customHeight="1">
      <c r="A23" s="2" t="s">
        <v>253</v>
      </c>
      <c r="B23" s="127">
        <f t="shared" si="1"/>
        <v>5290</v>
      </c>
      <c r="C23" s="127">
        <f t="shared" si="2"/>
        <v>3372</v>
      </c>
      <c r="D23" s="8"/>
      <c r="E23" s="8"/>
      <c r="F23" s="8"/>
      <c r="G23" s="8"/>
    </row>
    <row r="24" spans="1:7" ht="24.95" customHeight="1">
      <c r="A24" s="2" t="s">
        <v>254</v>
      </c>
      <c r="B24" s="127">
        <f t="shared" si="1"/>
        <v>12516</v>
      </c>
      <c r="C24" s="127">
        <f t="shared" si="2"/>
        <v>10633</v>
      </c>
      <c r="D24" s="8"/>
      <c r="E24" s="8"/>
      <c r="F24" s="8"/>
      <c r="G24" s="8"/>
    </row>
    <row r="25" spans="1:7" ht="24.95" customHeight="1">
      <c r="A25" s="2" t="s">
        <v>255</v>
      </c>
      <c r="B25" s="127">
        <f t="shared" si="1"/>
        <v>12890</v>
      </c>
      <c r="C25" s="127">
        <f t="shared" si="2"/>
        <v>13129</v>
      </c>
      <c r="D25" s="8"/>
      <c r="E25" s="8"/>
      <c r="F25" s="8"/>
      <c r="G25" s="8"/>
    </row>
    <row r="26" spans="1:7" ht="24.95" customHeight="1">
      <c r="A26" s="2" t="s">
        <v>256</v>
      </c>
      <c r="B26" s="127">
        <f t="shared" si="1"/>
        <v>23726</v>
      </c>
      <c r="C26" s="127">
        <f t="shared" si="2"/>
        <v>20852</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topLeftCell="B1" zoomScaleNormal="100" zoomScaleSheetLayoutView="100" workbookViewId="0">
      <selection activeCell="N3" sqref="N3"/>
    </sheetView>
  </sheetViews>
  <sheetFormatPr defaultColWidth="9.140625"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00" t="s">
        <v>147</v>
      </c>
      <c r="B1" s="200"/>
      <c r="C1" s="200"/>
      <c r="D1" s="200"/>
      <c r="E1" s="200"/>
      <c r="F1" s="200"/>
      <c r="G1" s="200"/>
      <c r="H1" s="200"/>
      <c r="I1" s="200"/>
      <c r="J1" s="200"/>
      <c r="K1" s="200"/>
      <c r="L1" s="200"/>
    </row>
    <row r="2" spans="1:12" s="1" customFormat="1" ht="18.75" customHeight="1">
      <c r="A2" s="218">
        <v>2013</v>
      </c>
      <c r="B2" s="218"/>
      <c r="C2" s="218"/>
      <c r="D2" s="218"/>
      <c r="E2" s="218"/>
      <c r="F2" s="218"/>
      <c r="G2" s="218"/>
      <c r="H2" s="218"/>
      <c r="I2" s="218"/>
      <c r="J2" s="218"/>
      <c r="K2" s="218"/>
      <c r="L2" s="218"/>
    </row>
    <row r="3" spans="1:12" s="1" customFormat="1" ht="20.25">
      <c r="A3" s="201" t="s">
        <v>329</v>
      </c>
      <c r="B3" s="201"/>
      <c r="C3" s="201"/>
      <c r="D3" s="201"/>
      <c r="E3" s="201"/>
      <c r="F3" s="201"/>
      <c r="G3" s="201"/>
      <c r="H3" s="201"/>
      <c r="I3" s="201"/>
      <c r="J3" s="201"/>
      <c r="K3" s="201"/>
      <c r="L3" s="201"/>
    </row>
    <row r="4" spans="1:12" s="1" customFormat="1" ht="16.5" customHeight="1">
      <c r="A4" s="201">
        <v>2013</v>
      </c>
      <c r="B4" s="201"/>
      <c r="C4" s="201"/>
      <c r="D4" s="201"/>
      <c r="E4" s="201"/>
      <c r="F4" s="201"/>
      <c r="G4" s="201"/>
      <c r="H4" s="201"/>
      <c r="I4" s="201"/>
      <c r="J4" s="201"/>
      <c r="K4" s="201"/>
      <c r="L4" s="201"/>
    </row>
    <row r="5" spans="1:12" s="3" customFormat="1" ht="21" customHeight="1">
      <c r="A5" s="102" t="s">
        <v>189</v>
      </c>
      <c r="B5" s="103"/>
      <c r="C5" s="103"/>
      <c r="D5" s="103"/>
      <c r="E5" s="103"/>
      <c r="F5" s="103"/>
      <c r="G5" s="103"/>
      <c r="H5" s="103"/>
      <c r="I5" s="103"/>
      <c r="J5" s="103"/>
      <c r="K5" s="103"/>
      <c r="L5" s="104" t="s">
        <v>176</v>
      </c>
    </row>
    <row r="6" spans="1:12" s="4" customFormat="1" ht="75" customHeight="1">
      <c r="A6" s="220" t="s">
        <v>148</v>
      </c>
      <c r="B6" s="76" t="s">
        <v>20</v>
      </c>
      <c r="C6" s="76" t="s">
        <v>22</v>
      </c>
      <c r="D6" s="76" t="s">
        <v>24</v>
      </c>
      <c r="E6" s="76" t="s">
        <v>26</v>
      </c>
      <c r="F6" s="76" t="s">
        <v>28</v>
      </c>
      <c r="G6" s="76" t="s">
        <v>30</v>
      </c>
      <c r="H6" s="76" t="s">
        <v>32</v>
      </c>
      <c r="I6" s="76" t="s">
        <v>34</v>
      </c>
      <c r="J6" s="76" t="s">
        <v>36</v>
      </c>
      <c r="K6" s="77" t="s">
        <v>14</v>
      </c>
      <c r="L6" s="222" t="s">
        <v>149</v>
      </c>
    </row>
    <row r="7" spans="1:12" s="5" customFormat="1" ht="57.75" customHeight="1">
      <c r="A7" s="221"/>
      <c r="B7" s="78" t="s">
        <v>21</v>
      </c>
      <c r="C7" s="78" t="s">
        <v>23</v>
      </c>
      <c r="D7" s="78" t="s">
        <v>25</v>
      </c>
      <c r="E7" s="78" t="s">
        <v>27</v>
      </c>
      <c r="F7" s="78" t="s">
        <v>29</v>
      </c>
      <c r="G7" s="78" t="s">
        <v>31</v>
      </c>
      <c r="H7" s="78" t="s">
        <v>33</v>
      </c>
      <c r="I7" s="79" t="s">
        <v>35</v>
      </c>
      <c r="J7" s="79" t="s">
        <v>37</v>
      </c>
      <c r="K7" s="79" t="s">
        <v>15</v>
      </c>
      <c r="L7" s="223"/>
    </row>
    <row r="8" spans="1:12" s="6" customFormat="1" ht="13.5" thickBot="1">
      <c r="A8" s="159" t="s">
        <v>77</v>
      </c>
      <c r="B8" s="35">
        <v>186</v>
      </c>
      <c r="C8" s="35">
        <v>198</v>
      </c>
      <c r="D8" s="35">
        <v>106</v>
      </c>
      <c r="E8" s="35">
        <v>2379</v>
      </c>
      <c r="F8" s="35">
        <v>252</v>
      </c>
      <c r="G8" s="35">
        <v>3681</v>
      </c>
      <c r="H8" s="35">
        <v>325</v>
      </c>
      <c r="I8" s="35">
        <v>3598</v>
      </c>
      <c r="J8" s="35">
        <v>10482</v>
      </c>
      <c r="K8" s="35">
        <f t="shared" ref="K8:K28" si="0">SUM(B8:J8)</f>
        <v>21207</v>
      </c>
      <c r="L8" s="163" t="s">
        <v>78</v>
      </c>
    </row>
    <row r="9" spans="1:12" s="6" customFormat="1" ht="13.5" thickBot="1">
      <c r="A9" s="160" t="s">
        <v>79</v>
      </c>
      <c r="B9" s="38">
        <v>3679</v>
      </c>
      <c r="C9" s="38">
        <v>14751</v>
      </c>
      <c r="D9" s="38">
        <v>7185</v>
      </c>
      <c r="E9" s="38">
        <v>3016</v>
      </c>
      <c r="F9" s="38">
        <v>6274</v>
      </c>
      <c r="G9" s="38">
        <v>1881</v>
      </c>
      <c r="H9" s="38">
        <v>30094</v>
      </c>
      <c r="I9" s="38">
        <v>9601</v>
      </c>
      <c r="J9" s="38">
        <v>18927</v>
      </c>
      <c r="K9" s="38">
        <f t="shared" si="0"/>
        <v>95408</v>
      </c>
      <c r="L9" s="164" t="s">
        <v>80</v>
      </c>
    </row>
    <row r="10" spans="1:12" s="6" customFormat="1" ht="13.5" thickBot="1">
      <c r="A10" s="161" t="s">
        <v>81</v>
      </c>
      <c r="B10" s="41">
        <v>1631</v>
      </c>
      <c r="C10" s="41">
        <v>22238</v>
      </c>
      <c r="D10" s="41">
        <v>3941</v>
      </c>
      <c r="E10" s="41">
        <v>4580</v>
      </c>
      <c r="F10" s="41">
        <v>3448</v>
      </c>
      <c r="G10" s="41">
        <v>0</v>
      </c>
      <c r="H10" s="41">
        <v>52345</v>
      </c>
      <c r="I10" s="41">
        <v>13795</v>
      </c>
      <c r="J10" s="41">
        <v>17474</v>
      </c>
      <c r="K10" s="41">
        <f t="shared" si="0"/>
        <v>119452</v>
      </c>
      <c r="L10" s="165" t="s">
        <v>82</v>
      </c>
    </row>
    <row r="11" spans="1:12" s="6" customFormat="1" ht="24.75" thickBot="1">
      <c r="A11" s="160" t="s">
        <v>83</v>
      </c>
      <c r="B11" s="38">
        <v>558</v>
      </c>
      <c r="C11" s="38">
        <v>1827</v>
      </c>
      <c r="D11" s="38">
        <v>844</v>
      </c>
      <c r="E11" s="38">
        <v>578</v>
      </c>
      <c r="F11" s="38">
        <v>355</v>
      </c>
      <c r="G11" s="38">
        <v>0</v>
      </c>
      <c r="H11" s="38">
        <v>3139</v>
      </c>
      <c r="I11" s="38">
        <v>669</v>
      </c>
      <c r="J11" s="38">
        <v>792</v>
      </c>
      <c r="K11" s="38">
        <f t="shared" si="0"/>
        <v>8762</v>
      </c>
      <c r="L11" s="164" t="s">
        <v>84</v>
      </c>
    </row>
    <row r="12" spans="1:12" s="6" customFormat="1" ht="26.25" thickBot="1">
      <c r="A12" s="161" t="s">
        <v>85</v>
      </c>
      <c r="B12" s="41">
        <v>66</v>
      </c>
      <c r="C12" s="41">
        <v>443</v>
      </c>
      <c r="D12" s="41">
        <v>1160</v>
      </c>
      <c r="E12" s="41">
        <v>216</v>
      </c>
      <c r="F12" s="41">
        <v>346</v>
      </c>
      <c r="G12" s="41">
        <v>0</v>
      </c>
      <c r="H12" s="41">
        <v>209</v>
      </c>
      <c r="I12" s="41">
        <v>303</v>
      </c>
      <c r="J12" s="41">
        <v>75</v>
      </c>
      <c r="K12" s="41">
        <f t="shared" si="0"/>
        <v>2818</v>
      </c>
      <c r="L12" s="165" t="s">
        <v>86</v>
      </c>
    </row>
    <row r="13" spans="1:12" s="6" customFormat="1" ht="13.5" thickBot="1">
      <c r="A13" s="160" t="s">
        <v>87</v>
      </c>
      <c r="B13" s="38">
        <v>3335</v>
      </c>
      <c r="C13" s="38">
        <v>24395</v>
      </c>
      <c r="D13" s="38">
        <v>28030</v>
      </c>
      <c r="E13" s="38">
        <v>14012</v>
      </c>
      <c r="F13" s="38">
        <v>21062</v>
      </c>
      <c r="G13" s="38">
        <v>783</v>
      </c>
      <c r="H13" s="38">
        <v>314167</v>
      </c>
      <c r="I13" s="38">
        <v>50261</v>
      </c>
      <c r="J13" s="38">
        <v>112631</v>
      </c>
      <c r="K13" s="38">
        <f t="shared" si="0"/>
        <v>568676</v>
      </c>
      <c r="L13" s="164" t="s">
        <v>88</v>
      </c>
    </row>
    <row r="14" spans="1:12" s="6" customFormat="1" ht="26.25" thickBot="1">
      <c r="A14" s="161" t="s">
        <v>89</v>
      </c>
      <c r="B14" s="41">
        <v>9786</v>
      </c>
      <c r="C14" s="41">
        <v>9591</v>
      </c>
      <c r="D14" s="41">
        <v>8678</v>
      </c>
      <c r="E14" s="41">
        <v>7901</v>
      </c>
      <c r="F14" s="41">
        <v>30778</v>
      </c>
      <c r="G14" s="41">
        <v>2556</v>
      </c>
      <c r="H14" s="41">
        <v>67515</v>
      </c>
      <c r="I14" s="41">
        <v>23016</v>
      </c>
      <c r="J14" s="41">
        <v>34263</v>
      </c>
      <c r="K14" s="41">
        <f t="shared" si="0"/>
        <v>194084</v>
      </c>
      <c r="L14" s="165" t="s">
        <v>90</v>
      </c>
    </row>
    <row r="15" spans="1:12" s="6" customFormat="1" ht="13.5" thickBot="1">
      <c r="A15" s="160" t="s">
        <v>91</v>
      </c>
      <c r="B15" s="38">
        <v>1617</v>
      </c>
      <c r="C15" s="38">
        <v>5248</v>
      </c>
      <c r="D15" s="38">
        <v>2894</v>
      </c>
      <c r="E15" s="38">
        <v>4236</v>
      </c>
      <c r="F15" s="38">
        <v>4052</v>
      </c>
      <c r="G15" s="38">
        <v>687</v>
      </c>
      <c r="H15" s="38">
        <v>10588</v>
      </c>
      <c r="I15" s="38">
        <v>12150</v>
      </c>
      <c r="J15" s="38">
        <v>3466</v>
      </c>
      <c r="K15" s="38">
        <f t="shared" si="0"/>
        <v>44938</v>
      </c>
      <c r="L15" s="164" t="s">
        <v>92</v>
      </c>
    </row>
    <row r="16" spans="1:12" s="6" customFormat="1" ht="24.75" thickBot="1">
      <c r="A16" s="161" t="s">
        <v>93</v>
      </c>
      <c r="B16" s="41">
        <v>1243</v>
      </c>
      <c r="C16" s="41">
        <v>2103</v>
      </c>
      <c r="D16" s="41">
        <v>1023</v>
      </c>
      <c r="E16" s="41">
        <v>3673</v>
      </c>
      <c r="F16" s="41">
        <v>10044</v>
      </c>
      <c r="G16" s="41">
        <v>114</v>
      </c>
      <c r="H16" s="41">
        <v>11191</v>
      </c>
      <c r="I16" s="41">
        <v>2784</v>
      </c>
      <c r="J16" s="41">
        <v>6733</v>
      </c>
      <c r="K16" s="41">
        <f t="shared" si="0"/>
        <v>38908</v>
      </c>
      <c r="L16" s="165" t="s">
        <v>94</v>
      </c>
    </row>
    <row r="17" spans="1:13" s="6" customFormat="1" ht="13.5" thickBot="1">
      <c r="A17" s="160" t="s">
        <v>95</v>
      </c>
      <c r="B17" s="38">
        <v>1136</v>
      </c>
      <c r="C17" s="38">
        <v>3712</v>
      </c>
      <c r="D17" s="38">
        <v>1656</v>
      </c>
      <c r="E17" s="38">
        <v>1488</v>
      </c>
      <c r="F17" s="38">
        <v>1049</v>
      </c>
      <c r="G17" s="38">
        <v>0</v>
      </c>
      <c r="H17" s="38">
        <v>1366</v>
      </c>
      <c r="I17" s="38">
        <v>424</v>
      </c>
      <c r="J17" s="38">
        <v>1716</v>
      </c>
      <c r="K17" s="38">
        <f t="shared" si="0"/>
        <v>12547</v>
      </c>
      <c r="L17" s="164" t="s">
        <v>96</v>
      </c>
    </row>
    <row r="18" spans="1:13" s="6" customFormat="1" ht="13.5" thickBot="1">
      <c r="A18" s="161" t="s">
        <v>97</v>
      </c>
      <c r="B18" s="41">
        <v>2713</v>
      </c>
      <c r="C18" s="41">
        <v>3433</v>
      </c>
      <c r="D18" s="41">
        <v>1859</v>
      </c>
      <c r="E18" s="41">
        <v>2120</v>
      </c>
      <c r="F18" s="41">
        <v>333</v>
      </c>
      <c r="G18" s="41">
        <v>89</v>
      </c>
      <c r="H18" s="41">
        <v>960</v>
      </c>
      <c r="I18" s="41">
        <v>158</v>
      </c>
      <c r="J18" s="41">
        <v>810</v>
      </c>
      <c r="K18" s="41">
        <f t="shared" si="0"/>
        <v>12475</v>
      </c>
      <c r="L18" s="165" t="s">
        <v>98</v>
      </c>
    </row>
    <row r="19" spans="1:13" s="6" customFormat="1" ht="13.5" thickBot="1">
      <c r="A19" s="160" t="s">
        <v>99</v>
      </c>
      <c r="B19" s="38">
        <v>1098</v>
      </c>
      <c r="C19" s="38">
        <v>1923</v>
      </c>
      <c r="D19" s="38">
        <v>517</v>
      </c>
      <c r="E19" s="38">
        <v>683</v>
      </c>
      <c r="F19" s="38">
        <v>176</v>
      </c>
      <c r="G19" s="38">
        <v>0</v>
      </c>
      <c r="H19" s="38">
        <v>3784</v>
      </c>
      <c r="I19" s="38">
        <v>287</v>
      </c>
      <c r="J19" s="38">
        <v>1967</v>
      </c>
      <c r="K19" s="38">
        <f t="shared" si="0"/>
        <v>10435</v>
      </c>
      <c r="L19" s="164" t="s">
        <v>100</v>
      </c>
    </row>
    <row r="20" spans="1:13" s="6" customFormat="1" ht="24.75" thickBot="1">
      <c r="A20" s="161" t="s">
        <v>101</v>
      </c>
      <c r="B20" s="41">
        <v>1529</v>
      </c>
      <c r="C20" s="41">
        <v>3017</v>
      </c>
      <c r="D20" s="41">
        <v>1249</v>
      </c>
      <c r="E20" s="41">
        <v>883</v>
      </c>
      <c r="F20" s="41">
        <v>753</v>
      </c>
      <c r="G20" s="41">
        <v>123</v>
      </c>
      <c r="H20" s="41">
        <v>15737</v>
      </c>
      <c r="I20" s="41">
        <v>2022</v>
      </c>
      <c r="J20" s="41">
        <v>3246</v>
      </c>
      <c r="K20" s="41">
        <f t="shared" si="0"/>
        <v>28559</v>
      </c>
      <c r="L20" s="165" t="s">
        <v>102</v>
      </c>
    </row>
    <row r="21" spans="1:13" s="6" customFormat="1" ht="24.75" thickBot="1">
      <c r="A21" s="160" t="s">
        <v>103</v>
      </c>
      <c r="B21" s="38">
        <v>1810</v>
      </c>
      <c r="C21" s="38">
        <v>4585</v>
      </c>
      <c r="D21" s="38">
        <v>2200</v>
      </c>
      <c r="E21" s="38">
        <v>1584</v>
      </c>
      <c r="F21" s="38">
        <v>5107</v>
      </c>
      <c r="G21" s="38">
        <v>966</v>
      </c>
      <c r="H21" s="38">
        <v>8954</v>
      </c>
      <c r="I21" s="38">
        <v>4159</v>
      </c>
      <c r="J21" s="38">
        <v>18571</v>
      </c>
      <c r="K21" s="38">
        <f t="shared" si="0"/>
        <v>47936</v>
      </c>
      <c r="L21" s="164" t="s">
        <v>104</v>
      </c>
    </row>
    <row r="22" spans="1:13" s="6" customFormat="1" ht="24.75" thickBot="1">
      <c r="A22" s="161" t="s">
        <v>105</v>
      </c>
      <c r="B22" s="41">
        <v>6249</v>
      </c>
      <c r="C22" s="41">
        <v>20356</v>
      </c>
      <c r="D22" s="41">
        <v>16409</v>
      </c>
      <c r="E22" s="41">
        <v>25893</v>
      </c>
      <c r="F22" s="41">
        <v>4671</v>
      </c>
      <c r="G22" s="41">
        <v>564</v>
      </c>
      <c r="H22" s="41">
        <v>6957</v>
      </c>
      <c r="I22" s="41">
        <v>2542</v>
      </c>
      <c r="J22" s="41">
        <v>12131</v>
      </c>
      <c r="K22" s="41">
        <f t="shared" si="0"/>
        <v>95772</v>
      </c>
      <c r="L22" s="165" t="s">
        <v>106</v>
      </c>
    </row>
    <row r="23" spans="1:13" s="6" customFormat="1" ht="13.5" thickBot="1">
      <c r="A23" s="160" t="s">
        <v>107</v>
      </c>
      <c r="B23" s="38">
        <v>1735</v>
      </c>
      <c r="C23" s="38">
        <v>20431</v>
      </c>
      <c r="D23" s="38">
        <v>3889</v>
      </c>
      <c r="E23" s="38">
        <v>2475</v>
      </c>
      <c r="F23" s="38">
        <v>6412</v>
      </c>
      <c r="G23" s="38">
        <v>170</v>
      </c>
      <c r="H23" s="38">
        <v>1399</v>
      </c>
      <c r="I23" s="38">
        <v>763</v>
      </c>
      <c r="J23" s="38">
        <v>2416</v>
      </c>
      <c r="K23" s="38">
        <f t="shared" si="0"/>
        <v>39690</v>
      </c>
      <c r="L23" s="164" t="s">
        <v>108</v>
      </c>
    </row>
    <row r="24" spans="1:13" s="6" customFormat="1" ht="13.5" thickBot="1">
      <c r="A24" s="161" t="s">
        <v>109</v>
      </c>
      <c r="B24" s="41">
        <v>2072</v>
      </c>
      <c r="C24" s="41">
        <v>11758</v>
      </c>
      <c r="D24" s="41">
        <v>4460</v>
      </c>
      <c r="E24" s="41">
        <v>3030</v>
      </c>
      <c r="F24" s="41">
        <v>3088</v>
      </c>
      <c r="G24" s="41">
        <v>0</v>
      </c>
      <c r="H24" s="41">
        <v>510</v>
      </c>
      <c r="I24" s="41">
        <v>1206</v>
      </c>
      <c r="J24" s="41">
        <v>1719</v>
      </c>
      <c r="K24" s="41">
        <f t="shared" si="0"/>
        <v>27843</v>
      </c>
      <c r="L24" s="165" t="s">
        <v>110</v>
      </c>
    </row>
    <row r="25" spans="1:13" s="6" customFormat="1" ht="13.5" thickBot="1">
      <c r="A25" s="160" t="s">
        <v>111</v>
      </c>
      <c r="B25" s="38">
        <v>258</v>
      </c>
      <c r="C25" s="38">
        <v>1428</v>
      </c>
      <c r="D25" s="38">
        <v>1512</v>
      </c>
      <c r="E25" s="38">
        <v>1578</v>
      </c>
      <c r="F25" s="38">
        <v>745</v>
      </c>
      <c r="G25" s="38">
        <v>134</v>
      </c>
      <c r="H25" s="38">
        <v>612</v>
      </c>
      <c r="I25" s="38">
        <v>2269</v>
      </c>
      <c r="J25" s="38">
        <v>540</v>
      </c>
      <c r="K25" s="38">
        <f t="shared" si="0"/>
        <v>9076</v>
      </c>
      <c r="L25" s="164" t="s">
        <v>112</v>
      </c>
    </row>
    <row r="26" spans="1:13" s="6" customFormat="1" ht="13.5" thickBot="1">
      <c r="A26" s="161" t="s">
        <v>113</v>
      </c>
      <c r="B26" s="41">
        <v>104</v>
      </c>
      <c r="C26" s="41">
        <v>630</v>
      </c>
      <c r="D26" s="41">
        <v>546</v>
      </c>
      <c r="E26" s="41">
        <v>155</v>
      </c>
      <c r="F26" s="41">
        <v>1588</v>
      </c>
      <c r="G26" s="41">
        <v>0</v>
      </c>
      <c r="H26" s="41">
        <v>661</v>
      </c>
      <c r="I26" s="41">
        <v>990</v>
      </c>
      <c r="J26" s="41">
        <v>2308</v>
      </c>
      <c r="K26" s="41">
        <f t="shared" si="0"/>
        <v>6982</v>
      </c>
      <c r="L26" s="165" t="s">
        <v>114</v>
      </c>
    </row>
    <row r="27" spans="1:13" s="6" customFormat="1" ht="48.75" thickBot="1">
      <c r="A27" s="160" t="s">
        <v>115</v>
      </c>
      <c r="B27" s="38">
        <v>0</v>
      </c>
      <c r="C27" s="38">
        <v>120</v>
      </c>
      <c r="D27" s="38">
        <v>170</v>
      </c>
      <c r="E27" s="38">
        <v>1362</v>
      </c>
      <c r="F27" s="38">
        <v>10435</v>
      </c>
      <c r="G27" s="38">
        <v>671</v>
      </c>
      <c r="H27" s="38">
        <v>3336</v>
      </c>
      <c r="I27" s="38">
        <v>41308</v>
      </c>
      <c r="J27" s="38">
        <v>94610</v>
      </c>
      <c r="K27" s="38">
        <f t="shared" si="0"/>
        <v>152012</v>
      </c>
      <c r="L27" s="164" t="s">
        <v>116</v>
      </c>
    </row>
    <row r="28" spans="1:13" s="6" customFormat="1" ht="25.5">
      <c r="A28" s="162" t="s">
        <v>117</v>
      </c>
      <c r="B28" s="94">
        <v>250</v>
      </c>
      <c r="C28" s="94">
        <v>457</v>
      </c>
      <c r="D28" s="94">
        <v>207</v>
      </c>
      <c r="E28" s="94">
        <v>413</v>
      </c>
      <c r="F28" s="94">
        <v>0</v>
      </c>
      <c r="G28" s="94">
        <v>0</v>
      </c>
      <c r="H28" s="94">
        <v>48</v>
      </c>
      <c r="I28" s="94">
        <v>374</v>
      </c>
      <c r="J28" s="94">
        <v>0</v>
      </c>
      <c r="K28" s="94">
        <f t="shared" si="0"/>
        <v>1749</v>
      </c>
      <c r="L28" s="166" t="s">
        <v>118</v>
      </c>
    </row>
    <row r="29" spans="1:13" s="7" customFormat="1" ht="22.5" customHeight="1">
      <c r="A29" s="73" t="s">
        <v>14</v>
      </c>
      <c r="B29" s="97">
        <f t="shared" ref="B29:K29" si="1">SUM(B8:B28)</f>
        <v>41055</v>
      </c>
      <c r="C29" s="97">
        <f t="shared" si="1"/>
        <v>152644</v>
      </c>
      <c r="D29" s="97">
        <f t="shared" si="1"/>
        <v>88535</v>
      </c>
      <c r="E29" s="97">
        <f t="shared" si="1"/>
        <v>82255</v>
      </c>
      <c r="F29" s="97">
        <f t="shared" si="1"/>
        <v>110968</v>
      </c>
      <c r="G29" s="97">
        <f t="shared" si="1"/>
        <v>12419</v>
      </c>
      <c r="H29" s="98">
        <f t="shared" si="1"/>
        <v>533897</v>
      </c>
      <c r="I29" s="97">
        <f t="shared" si="1"/>
        <v>172679</v>
      </c>
      <c r="J29" s="97">
        <f t="shared" si="1"/>
        <v>344877</v>
      </c>
      <c r="K29" s="97">
        <f t="shared" si="1"/>
        <v>1539329</v>
      </c>
      <c r="L29" s="74" t="s">
        <v>15</v>
      </c>
      <c r="M29" s="14"/>
    </row>
    <row r="30" spans="1:13" ht="12.75">
      <c r="A30" s="15" t="s">
        <v>150</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topLeftCell="B1" zoomScaleNormal="100" zoomScaleSheetLayoutView="100" workbookViewId="0">
      <selection activeCell="N5" sqref="N5"/>
    </sheetView>
  </sheetViews>
  <sheetFormatPr defaultColWidth="9.140625"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00" t="s">
        <v>152</v>
      </c>
      <c r="B1" s="200"/>
      <c r="C1" s="200"/>
      <c r="D1" s="200"/>
      <c r="E1" s="200"/>
      <c r="F1" s="200"/>
      <c r="G1" s="200"/>
      <c r="H1" s="200"/>
      <c r="I1" s="200"/>
      <c r="J1" s="200"/>
      <c r="K1" s="200"/>
      <c r="L1" s="200"/>
    </row>
    <row r="2" spans="1:12" s="1" customFormat="1" ht="18.75" customHeight="1">
      <c r="A2" s="218">
        <v>2013</v>
      </c>
      <c r="B2" s="218"/>
      <c r="C2" s="218"/>
      <c r="D2" s="218"/>
      <c r="E2" s="218"/>
      <c r="F2" s="218"/>
      <c r="G2" s="218"/>
      <c r="H2" s="218"/>
      <c r="I2" s="218"/>
      <c r="J2" s="218"/>
      <c r="K2" s="218"/>
      <c r="L2" s="218"/>
    </row>
    <row r="3" spans="1:12" s="1" customFormat="1" ht="20.25">
      <c r="A3" s="201" t="s">
        <v>330</v>
      </c>
      <c r="B3" s="201"/>
      <c r="C3" s="201"/>
      <c r="D3" s="201"/>
      <c r="E3" s="201"/>
      <c r="F3" s="201"/>
      <c r="G3" s="201"/>
      <c r="H3" s="201"/>
      <c r="I3" s="201"/>
      <c r="J3" s="201"/>
      <c r="K3" s="201"/>
      <c r="L3" s="201"/>
    </row>
    <row r="4" spans="1:12" s="1" customFormat="1" ht="20.25">
      <c r="A4" s="201">
        <v>2013</v>
      </c>
      <c r="B4" s="201"/>
      <c r="C4" s="201"/>
      <c r="D4" s="201"/>
      <c r="E4" s="201"/>
      <c r="F4" s="201"/>
      <c r="G4" s="201"/>
      <c r="H4" s="201"/>
      <c r="I4" s="201"/>
      <c r="J4" s="201"/>
      <c r="K4" s="201"/>
      <c r="L4" s="201"/>
    </row>
    <row r="5" spans="1:12" s="3" customFormat="1" ht="21" customHeight="1">
      <c r="A5" s="102" t="s">
        <v>188</v>
      </c>
      <c r="B5" s="103"/>
      <c r="C5" s="103"/>
      <c r="D5" s="103"/>
      <c r="E5" s="103"/>
      <c r="F5" s="103"/>
      <c r="G5" s="103"/>
      <c r="H5" s="103"/>
      <c r="I5" s="103"/>
      <c r="J5" s="103"/>
      <c r="K5" s="103"/>
      <c r="L5" s="104" t="s">
        <v>177</v>
      </c>
    </row>
    <row r="6" spans="1:12" s="4" customFormat="1" ht="75" customHeight="1">
      <c r="A6" s="220" t="s">
        <v>153</v>
      </c>
      <c r="B6" s="76" t="s">
        <v>20</v>
      </c>
      <c r="C6" s="76" t="s">
        <v>22</v>
      </c>
      <c r="D6" s="76" t="s">
        <v>24</v>
      </c>
      <c r="E6" s="76" t="s">
        <v>26</v>
      </c>
      <c r="F6" s="76" t="s">
        <v>28</v>
      </c>
      <c r="G6" s="76" t="s">
        <v>30</v>
      </c>
      <c r="H6" s="76" t="s">
        <v>32</v>
      </c>
      <c r="I6" s="76" t="s">
        <v>34</v>
      </c>
      <c r="J6" s="76" t="s">
        <v>36</v>
      </c>
      <c r="K6" s="77" t="s">
        <v>14</v>
      </c>
      <c r="L6" s="222" t="s">
        <v>149</v>
      </c>
    </row>
    <row r="7" spans="1:12" s="5" customFormat="1" ht="57.75" customHeight="1">
      <c r="A7" s="221"/>
      <c r="B7" s="78" t="s">
        <v>21</v>
      </c>
      <c r="C7" s="78" t="s">
        <v>23</v>
      </c>
      <c r="D7" s="78" t="s">
        <v>25</v>
      </c>
      <c r="E7" s="78" t="s">
        <v>27</v>
      </c>
      <c r="F7" s="78" t="s">
        <v>29</v>
      </c>
      <c r="G7" s="78" t="s">
        <v>31</v>
      </c>
      <c r="H7" s="78" t="s">
        <v>33</v>
      </c>
      <c r="I7" s="79" t="s">
        <v>35</v>
      </c>
      <c r="J7" s="79" t="s">
        <v>37</v>
      </c>
      <c r="K7" s="79" t="s">
        <v>15</v>
      </c>
      <c r="L7" s="223"/>
    </row>
    <row r="8" spans="1:12" s="6" customFormat="1" ht="13.5" thickBot="1">
      <c r="A8" s="159" t="s">
        <v>77</v>
      </c>
      <c r="B8" s="35">
        <v>186</v>
      </c>
      <c r="C8" s="35">
        <v>198</v>
      </c>
      <c r="D8" s="35">
        <v>106</v>
      </c>
      <c r="E8" s="35">
        <v>2379</v>
      </c>
      <c r="F8" s="35">
        <v>252</v>
      </c>
      <c r="G8" s="35">
        <v>3681</v>
      </c>
      <c r="H8" s="35">
        <v>325</v>
      </c>
      <c r="I8" s="35">
        <v>3598</v>
      </c>
      <c r="J8" s="35">
        <v>10482</v>
      </c>
      <c r="K8" s="35">
        <f>SUM(B8:J8)</f>
        <v>21207</v>
      </c>
      <c r="L8" s="163" t="s">
        <v>78</v>
      </c>
    </row>
    <row r="9" spans="1:12" s="6" customFormat="1" ht="13.5" thickBot="1">
      <c r="A9" s="160" t="s">
        <v>79</v>
      </c>
      <c r="B9" s="38">
        <v>3508</v>
      </c>
      <c r="C9" s="38">
        <v>13176</v>
      </c>
      <c r="D9" s="38">
        <v>6696</v>
      </c>
      <c r="E9" s="38">
        <v>2217</v>
      </c>
      <c r="F9" s="38">
        <v>6274</v>
      </c>
      <c r="G9" s="38">
        <v>1881</v>
      </c>
      <c r="H9" s="38">
        <v>30094</v>
      </c>
      <c r="I9" s="38">
        <v>9601</v>
      </c>
      <c r="J9" s="38">
        <v>18730</v>
      </c>
      <c r="K9" s="38">
        <f t="shared" ref="K9:K28" si="0">SUM(B9:J9)</f>
        <v>92177</v>
      </c>
      <c r="L9" s="164" t="s">
        <v>80</v>
      </c>
    </row>
    <row r="10" spans="1:12" s="6" customFormat="1" ht="13.5" thickBot="1">
      <c r="A10" s="161" t="s">
        <v>81</v>
      </c>
      <c r="B10" s="41">
        <v>1495</v>
      </c>
      <c r="C10" s="41">
        <v>21974</v>
      </c>
      <c r="D10" s="41">
        <v>3848</v>
      </c>
      <c r="E10" s="41">
        <v>4283</v>
      </c>
      <c r="F10" s="41">
        <v>3448</v>
      </c>
      <c r="G10" s="41">
        <v>0</v>
      </c>
      <c r="H10" s="41">
        <v>52345</v>
      </c>
      <c r="I10" s="41">
        <v>13795</v>
      </c>
      <c r="J10" s="41">
        <v>17272</v>
      </c>
      <c r="K10" s="41">
        <f t="shared" si="0"/>
        <v>118460</v>
      </c>
      <c r="L10" s="165" t="s">
        <v>82</v>
      </c>
    </row>
    <row r="11" spans="1:12" s="6" customFormat="1" ht="24.75" thickBot="1">
      <c r="A11" s="160" t="s">
        <v>83</v>
      </c>
      <c r="B11" s="38">
        <v>558</v>
      </c>
      <c r="C11" s="38">
        <v>1611</v>
      </c>
      <c r="D11" s="38">
        <v>514</v>
      </c>
      <c r="E11" s="38">
        <v>434</v>
      </c>
      <c r="F11" s="38">
        <v>355</v>
      </c>
      <c r="G11" s="38">
        <v>0</v>
      </c>
      <c r="H11" s="38">
        <v>3139</v>
      </c>
      <c r="I11" s="38">
        <v>669</v>
      </c>
      <c r="J11" s="38">
        <v>776</v>
      </c>
      <c r="K11" s="38">
        <f t="shared" si="0"/>
        <v>8056</v>
      </c>
      <c r="L11" s="164" t="s">
        <v>84</v>
      </c>
    </row>
    <row r="12" spans="1:12" s="6" customFormat="1" ht="26.25" thickBot="1">
      <c r="A12" s="161" t="s">
        <v>85</v>
      </c>
      <c r="B12" s="41">
        <v>66</v>
      </c>
      <c r="C12" s="41">
        <v>368</v>
      </c>
      <c r="D12" s="41">
        <v>1160</v>
      </c>
      <c r="E12" s="41">
        <v>104</v>
      </c>
      <c r="F12" s="41">
        <v>346</v>
      </c>
      <c r="G12" s="41">
        <v>0</v>
      </c>
      <c r="H12" s="41">
        <v>209</v>
      </c>
      <c r="I12" s="41">
        <v>303</v>
      </c>
      <c r="J12" s="41">
        <v>75</v>
      </c>
      <c r="K12" s="41">
        <f t="shared" si="0"/>
        <v>2631</v>
      </c>
      <c r="L12" s="165" t="s">
        <v>86</v>
      </c>
    </row>
    <row r="13" spans="1:12" s="6" customFormat="1" ht="13.5" thickBot="1">
      <c r="A13" s="160" t="s">
        <v>87</v>
      </c>
      <c r="B13" s="38">
        <v>3170</v>
      </c>
      <c r="C13" s="38">
        <v>22693</v>
      </c>
      <c r="D13" s="38">
        <v>27626</v>
      </c>
      <c r="E13" s="38">
        <v>13091</v>
      </c>
      <c r="F13" s="38">
        <v>20987</v>
      </c>
      <c r="G13" s="38">
        <v>783</v>
      </c>
      <c r="H13" s="38">
        <v>314167</v>
      </c>
      <c r="I13" s="38">
        <v>50261</v>
      </c>
      <c r="J13" s="38">
        <v>112560</v>
      </c>
      <c r="K13" s="38">
        <f t="shared" si="0"/>
        <v>565338</v>
      </c>
      <c r="L13" s="164" t="s">
        <v>88</v>
      </c>
    </row>
    <row r="14" spans="1:12" s="6" customFormat="1" ht="26.25" thickBot="1">
      <c r="A14" s="161" t="s">
        <v>89</v>
      </c>
      <c r="B14" s="41">
        <v>9472</v>
      </c>
      <c r="C14" s="41">
        <v>7847</v>
      </c>
      <c r="D14" s="41">
        <v>8040</v>
      </c>
      <c r="E14" s="41">
        <v>6027</v>
      </c>
      <c r="F14" s="41">
        <v>28682</v>
      </c>
      <c r="G14" s="41">
        <v>2556</v>
      </c>
      <c r="H14" s="41">
        <v>67438</v>
      </c>
      <c r="I14" s="41">
        <v>23016</v>
      </c>
      <c r="J14" s="41">
        <v>33900</v>
      </c>
      <c r="K14" s="41">
        <f t="shared" si="0"/>
        <v>186978</v>
      </c>
      <c r="L14" s="165" t="s">
        <v>90</v>
      </c>
    </row>
    <row r="15" spans="1:12" s="6" customFormat="1" ht="13.5" thickBot="1">
      <c r="A15" s="160" t="s">
        <v>91</v>
      </c>
      <c r="B15" s="38">
        <v>1363</v>
      </c>
      <c r="C15" s="38">
        <v>3226</v>
      </c>
      <c r="D15" s="38">
        <v>2348</v>
      </c>
      <c r="E15" s="38">
        <v>3216</v>
      </c>
      <c r="F15" s="38">
        <v>2267</v>
      </c>
      <c r="G15" s="38">
        <v>687</v>
      </c>
      <c r="H15" s="38">
        <v>10588</v>
      </c>
      <c r="I15" s="38">
        <v>12150</v>
      </c>
      <c r="J15" s="38">
        <v>2826</v>
      </c>
      <c r="K15" s="38">
        <f t="shared" si="0"/>
        <v>38671</v>
      </c>
      <c r="L15" s="164" t="s">
        <v>92</v>
      </c>
    </row>
    <row r="16" spans="1:12" s="6" customFormat="1" ht="24.75" thickBot="1">
      <c r="A16" s="161" t="s">
        <v>93</v>
      </c>
      <c r="B16" s="41">
        <v>1121</v>
      </c>
      <c r="C16" s="41">
        <v>1323</v>
      </c>
      <c r="D16" s="41">
        <v>595</v>
      </c>
      <c r="E16" s="41">
        <v>2837</v>
      </c>
      <c r="F16" s="41">
        <v>8863</v>
      </c>
      <c r="G16" s="41">
        <v>114</v>
      </c>
      <c r="H16" s="41">
        <v>11143</v>
      </c>
      <c r="I16" s="41">
        <v>2784</v>
      </c>
      <c r="J16" s="41">
        <v>6433</v>
      </c>
      <c r="K16" s="41">
        <f>SUM(B16:J16)</f>
        <v>35213</v>
      </c>
      <c r="L16" s="165" t="s">
        <v>94</v>
      </c>
    </row>
    <row r="17" spans="1:13" s="6" customFormat="1" ht="13.5" thickBot="1">
      <c r="A17" s="160" t="s">
        <v>95</v>
      </c>
      <c r="B17" s="38">
        <v>1058</v>
      </c>
      <c r="C17" s="38">
        <v>2279</v>
      </c>
      <c r="D17" s="38">
        <v>1088</v>
      </c>
      <c r="E17" s="38">
        <v>1077</v>
      </c>
      <c r="F17" s="38">
        <v>777</v>
      </c>
      <c r="G17" s="38">
        <v>0</v>
      </c>
      <c r="H17" s="38">
        <v>1366</v>
      </c>
      <c r="I17" s="38">
        <v>424</v>
      </c>
      <c r="J17" s="38">
        <v>1311</v>
      </c>
      <c r="K17" s="38">
        <f t="shared" si="0"/>
        <v>9380</v>
      </c>
      <c r="L17" s="164" t="s">
        <v>96</v>
      </c>
    </row>
    <row r="18" spans="1:13" s="6" customFormat="1" ht="13.5" thickBot="1">
      <c r="A18" s="161" t="s">
        <v>97</v>
      </c>
      <c r="B18" s="41">
        <v>2349</v>
      </c>
      <c r="C18" s="41">
        <v>1836</v>
      </c>
      <c r="D18" s="41">
        <v>1072</v>
      </c>
      <c r="E18" s="41">
        <v>1136</v>
      </c>
      <c r="F18" s="41">
        <v>333</v>
      </c>
      <c r="G18" s="41">
        <v>89</v>
      </c>
      <c r="H18" s="41">
        <v>960</v>
      </c>
      <c r="I18" s="41">
        <v>158</v>
      </c>
      <c r="J18" s="41">
        <v>762</v>
      </c>
      <c r="K18" s="41">
        <f t="shared" si="0"/>
        <v>8695</v>
      </c>
      <c r="L18" s="165" t="s">
        <v>98</v>
      </c>
    </row>
    <row r="19" spans="1:13" s="6" customFormat="1" ht="13.5" thickBot="1">
      <c r="A19" s="160" t="s">
        <v>99</v>
      </c>
      <c r="B19" s="38">
        <v>1065</v>
      </c>
      <c r="C19" s="38">
        <v>1717</v>
      </c>
      <c r="D19" s="38">
        <v>429</v>
      </c>
      <c r="E19" s="38">
        <v>485</v>
      </c>
      <c r="F19" s="38">
        <v>176</v>
      </c>
      <c r="G19" s="38">
        <v>0</v>
      </c>
      <c r="H19" s="38">
        <v>3784</v>
      </c>
      <c r="I19" s="38">
        <v>287</v>
      </c>
      <c r="J19" s="38">
        <v>1967</v>
      </c>
      <c r="K19" s="38">
        <f t="shared" si="0"/>
        <v>9910</v>
      </c>
      <c r="L19" s="164" t="s">
        <v>100</v>
      </c>
    </row>
    <row r="20" spans="1:13" s="6" customFormat="1" ht="24.75" thickBot="1">
      <c r="A20" s="161" t="s">
        <v>101</v>
      </c>
      <c r="B20" s="41">
        <v>1493</v>
      </c>
      <c r="C20" s="41">
        <v>2155</v>
      </c>
      <c r="D20" s="41">
        <v>940</v>
      </c>
      <c r="E20" s="41">
        <v>393</v>
      </c>
      <c r="F20" s="41">
        <v>753</v>
      </c>
      <c r="G20" s="41">
        <v>123</v>
      </c>
      <c r="H20" s="41">
        <v>15737</v>
      </c>
      <c r="I20" s="41">
        <v>2022</v>
      </c>
      <c r="J20" s="41">
        <v>3156</v>
      </c>
      <c r="K20" s="41">
        <f t="shared" si="0"/>
        <v>26772</v>
      </c>
      <c r="L20" s="165" t="s">
        <v>102</v>
      </c>
    </row>
    <row r="21" spans="1:13" s="6" customFormat="1" ht="24.75" thickBot="1">
      <c r="A21" s="160" t="s">
        <v>103</v>
      </c>
      <c r="B21" s="38">
        <v>1634</v>
      </c>
      <c r="C21" s="38">
        <v>4109</v>
      </c>
      <c r="D21" s="38">
        <v>1970</v>
      </c>
      <c r="E21" s="38">
        <v>1065</v>
      </c>
      <c r="F21" s="38">
        <v>3497</v>
      </c>
      <c r="G21" s="38">
        <v>966</v>
      </c>
      <c r="H21" s="38">
        <v>8948</v>
      </c>
      <c r="I21" s="38">
        <v>4159</v>
      </c>
      <c r="J21" s="38">
        <v>17604</v>
      </c>
      <c r="K21" s="38">
        <f t="shared" si="0"/>
        <v>43952</v>
      </c>
      <c r="L21" s="164" t="s">
        <v>104</v>
      </c>
    </row>
    <row r="22" spans="1:13" s="6" customFormat="1" ht="24.75" thickBot="1">
      <c r="A22" s="161" t="s">
        <v>105</v>
      </c>
      <c r="B22" s="41">
        <v>5865</v>
      </c>
      <c r="C22" s="41">
        <v>13183</v>
      </c>
      <c r="D22" s="41">
        <v>13855</v>
      </c>
      <c r="E22" s="41">
        <v>21709</v>
      </c>
      <c r="F22" s="41">
        <v>4589</v>
      </c>
      <c r="G22" s="41">
        <v>564</v>
      </c>
      <c r="H22" s="41">
        <v>6957</v>
      </c>
      <c r="I22" s="41">
        <v>2542</v>
      </c>
      <c r="J22" s="41">
        <v>11472</v>
      </c>
      <c r="K22" s="41">
        <f t="shared" si="0"/>
        <v>80736</v>
      </c>
      <c r="L22" s="165" t="s">
        <v>106</v>
      </c>
    </row>
    <row r="23" spans="1:13" s="6" customFormat="1" ht="13.5" thickBot="1">
      <c r="A23" s="160" t="s">
        <v>107</v>
      </c>
      <c r="B23" s="38">
        <v>649</v>
      </c>
      <c r="C23" s="38">
        <v>5751</v>
      </c>
      <c r="D23" s="38">
        <v>1078</v>
      </c>
      <c r="E23" s="38">
        <v>1078</v>
      </c>
      <c r="F23" s="38">
        <v>804</v>
      </c>
      <c r="G23" s="38">
        <v>170</v>
      </c>
      <c r="H23" s="38">
        <v>1399</v>
      </c>
      <c r="I23" s="38">
        <v>708</v>
      </c>
      <c r="J23" s="38">
        <v>1786</v>
      </c>
      <c r="K23" s="38">
        <f t="shared" si="0"/>
        <v>13423</v>
      </c>
      <c r="L23" s="164" t="s">
        <v>108</v>
      </c>
    </row>
    <row r="24" spans="1:13" s="6" customFormat="1" ht="13.5" thickBot="1">
      <c r="A24" s="161" t="s">
        <v>109</v>
      </c>
      <c r="B24" s="41">
        <v>522</v>
      </c>
      <c r="C24" s="41">
        <v>4364</v>
      </c>
      <c r="D24" s="41">
        <v>1520</v>
      </c>
      <c r="E24" s="41">
        <v>1143</v>
      </c>
      <c r="F24" s="41">
        <v>2838</v>
      </c>
      <c r="G24" s="41">
        <v>0</v>
      </c>
      <c r="H24" s="41">
        <v>510</v>
      </c>
      <c r="I24" s="41">
        <v>1206</v>
      </c>
      <c r="J24" s="41">
        <v>834</v>
      </c>
      <c r="K24" s="41">
        <f t="shared" si="0"/>
        <v>12937</v>
      </c>
      <c r="L24" s="165" t="s">
        <v>110</v>
      </c>
    </row>
    <row r="25" spans="1:13" s="6" customFormat="1" ht="13.5" thickBot="1">
      <c r="A25" s="160" t="s">
        <v>111</v>
      </c>
      <c r="B25" s="38">
        <v>180</v>
      </c>
      <c r="C25" s="38">
        <v>831</v>
      </c>
      <c r="D25" s="38">
        <v>1298</v>
      </c>
      <c r="E25" s="38">
        <v>11296</v>
      </c>
      <c r="F25" s="38">
        <v>678</v>
      </c>
      <c r="G25" s="38">
        <v>134</v>
      </c>
      <c r="H25" s="38">
        <v>612</v>
      </c>
      <c r="I25" s="38">
        <v>2269</v>
      </c>
      <c r="J25" s="38">
        <v>492</v>
      </c>
      <c r="K25" s="38">
        <f t="shared" si="0"/>
        <v>17790</v>
      </c>
      <c r="L25" s="164" t="s">
        <v>112</v>
      </c>
    </row>
    <row r="26" spans="1:13" s="6" customFormat="1" ht="13.5" thickBot="1">
      <c r="A26" s="161" t="s">
        <v>113</v>
      </c>
      <c r="B26" s="41">
        <v>86</v>
      </c>
      <c r="C26" s="41">
        <v>458</v>
      </c>
      <c r="D26" s="41">
        <v>450</v>
      </c>
      <c r="E26" s="41">
        <v>69</v>
      </c>
      <c r="F26" s="41">
        <v>883</v>
      </c>
      <c r="G26" s="41">
        <v>0</v>
      </c>
      <c r="H26" s="41">
        <v>661</v>
      </c>
      <c r="I26" s="41">
        <v>990</v>
      </c>
      <c r="J26" s="41">
        <v>2280</v>
      </c>
      <c r="K26" s="41">
        <f t="shared" si="0"/>
        <v>5877</v>
      </c>
      <c r="L26" s="165" t="s">
        <v>114</v>
      </c>
    </row>
    <row r="27" spans="1:13" s="6" customFormat="1" ht="48.75" thickBot="1">
      <c r="A27" s="160" t="s">
        <v>115</v>
      </c>
      <c r="B27" s="38">
        <v>0</v>
      </c>
      <c r="C27" s="38">
        <v>83</v>
      </c>
      <c r="D27" s="38">
        <v>100</v>
      </c>
      <c r="E27" s="38">
        <v>1310</v>
      </c>
      <c r="F27" s="38">
        <v>2390</v>
      </c>
      <c r="G27" s="38">
        <v>671</v>
      </c>
      <c r="H27" s="38">
        <v>3336</v>
      </c>
      <c r="I27" s="38">
        <v>41102</v>
      </c>
      <c r="J27" s="38">
        <v>7389</v>
      </c>
      <c r="K27" s="38">
        <f t="shared" si="0"/>
        <v>56381</v>
      </c>
      <c r="L27" s="164" t="s">
        <v>116</v>
      </c>
    </row>
    <row r="28" spans="1:13" s="6" customFormat="1" ht="25.5">
      <c r="A28" s="162" t="s">
        <v>117</v>
      </c>
      <c r="B28" s="94">
        <v>109</v>
      </c>
      <c r="C28" s="94">
        <v>344</v>
      </c>
      <c r="D28" s="94">
        <v>130</v>
      </c>
      <c r="E28" s="94">
        <v>315</v>
      </c>
      <c r="F28" s="94">
        <v>0</v>
      </c>
      <c r="G28" s="94">
        <v>0</v>
      </c>
      <c r="H28" s="94">
        <v>48</v>
      </c>
      <c r="I28" s="94">
        <v>374</v>
      </c>
      <c r="J28" s="94">
        <v>0</v>
      </c>
      <c r="K28" s="94">
        <f t="shared" si="0"/>
        <v>1320</v>
      </c>
      <c r="L28" s="166" t="s">
        <v>118</v>
      </c>
    </row>
    <row r="29" spans="1:13" s="7" customFormat="1" ht="12.75">
      <c r="A29" s="167" t="s">
        <v>14</v>
      </c>
      <c r="B29" s="97">
        <f t="shared" ref="B29:K29" si="1">SUM(B8:B28)</f>
        <v>35949</v>
      </c>
      <c r="C29" s="97">
        <f t="shared" si="1"/>
        <v>109526</v>
      </c>
      <c r="D29" s="97">
        <f t="shared" si="1"/>
        <v>74863</v>
      </c>
      <c r="E29" s="97">
        <f t="shared" si="1"/>
        <v>75664</v>
      </c>
      <c r="F29" s="97">
        <f t="shared" si="1"/>
        <v>89192</v>
      </c>
      <c r="G29" s="97">
        <f t="shared" si="1"/>
        <v>12419</v>
      </c>
      <c r="H29" s="98">
        <f t="shared" si="1"/>
        <v>533766</v>
      </c>
      <c r="I29" s="97">
        <f t="shared" si="1"/>
        <v>172418</v>
      </c>
      <c r="J29" s="97">
        <f t="shared" si="1"/>
        <v>252107</v>
      </c>
      <c r="K29" s="97">
        <f t="shared" si="1"/>
        <v>1355904</v>
      </c>
      <c r="L29" s="168" t="s">
        <v>15</v>
      </c>
      <c r="M29" s="14"/>
    </row>
    <row r="30" spans="1:13" ht="12.75">
      <c r="A30" s="15" t="s">
        <v>150</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topLeftCell="B1" zoomScaleNormal="100" zoomScaleSheetLayoutView="100" workbookViewId="0">
      <selection activeCell="N6" sqref="N6"/>
    </sheetView>
  </sheetViews>
  <sheetFormatPr defaultColWidth="9.140625"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00" t="s">
        <v>154</v>
      </c>
      <c r="B1" s="200"/>
      <c r="C1" s="200"/>
      <c r="D1" s="200"/>
      <c r="E1" s="200"/>
      <c r="F1" s="200"/>
      <c r="G1" s="200"/>
      <c r="H1" s="200"/>
      <c r="I1" s="200"/>
      <c r="J1" s="200"/>
      <c r="K1" s="200"/>
      <c r="L1" s="200"/>
    </row>
    <row r="2" spans="1:12" s="1" customFormat="1" ht="20.25">
      <c r="A2" s="218">
        <v>2013</v>
      </c>
      <c r="B2" s="218"/>
      <c r="C2" s="218"/>
      <c r="D2" s="218"/>
      <c r="E2" s="218"/>
      <c r="F2" s="218"/>
      <c r="G2" s="218"/>
      <c r="H2" s="218"/>
      <c r="I2" s="218"/>
      <c r="J2" s="218"/>
      <c r="K2" s="218"/>
      <c r="L2" s="218"/>
    </row>
    <row r="3" spans="1:12" s="1" customFormat="1" ht="20.25">
      <c r="A3" s="201" t="s">
        <v>331</v>
      </c>
      <c r="B3" s="201"/>
      <c r="C3" s="201"/>
      <c r="D3" s="201"/>
      <c r="E3" s="201"/>
      <c r="F3" s="201"/>
      <c r="G3" s="201"/>
      <c r="H3" s="201"/>
      <c r="I3" s="201"/>
      <c r="J3" s="201"/>
      <c r="K3" s="201"/>
      <c r="L3" s="201"/>
    </row>
    <row r="4" spans="1:12" s="1" customFormat="1" ht="20.25">
      <c r="A4" s="201">
        <v>2013</v>
      </c>
      <c r="B4" s="201"/>
      <c r="C4" s="201"/>
      <c r="D4" s="201"/>
      <c r="E4" s="201"/>
      <c r="F4" s="201"/>
      <c r="G4" s="201"/>
      <c r="H4" s="201"/>
      <c r="I4" s="201"/>
      <c r="J4" s="201"/>
      <c r="K4" s="201"/>
      <c r="L4" s="201"/>
    </row>
    <row r="5" spans="1:12" s="3" customFormat="1" ht="21" customHeight="1">
      <c r="A5" s="102" t="s">
        <v>187</v>
      </c>
      <c r="B5" s="103"/>
      <c r="C5" s="103"/>
      <c r="D5" s="103"/>
      <c r="E5" s="103"/>
      <c r="F5" s="103"/>
      <c r="G5" s="103"/>
      <c r="H5" s="103"/>
      <c r="I5" s="103"/>
      <c r="J5" s="103"/>
      <c r="K5" s="103"/>
      <c r="L5" s="104" t="s">
        <v>178</v>
      </c>
    </row>
    <row r="6" spans="1:12" s="4" customFormat="1" ht="75" customHeight="1">
      <c r="A6" s="220" t="s">
        <v>155</v>
      </c>
      <c r="B6" s="76" t="s">
        <v>20</v>
      </c>
      <c r="C6" s="76" t="s">
        <v>22</v>
      </c>
      <c r="D6" s="76" t="s">
        <v>24</v>
      </c>
      <c r="E6" s="76" t="s">
        <v>26</v>
      </c>
      <c r="F6" s="76" t="s">
        <v>28</v>
      </c>
      <c r="G6" s="76" t="s">
        <v>30</v>
      </c>
      <c r="H6" s="76" t="s">
        <v>32</v>
      </c>
      <c r="I6" s="76" t="s">
        <v>34</v>
      </c>
      <c r="J6" s="76" t="s">
        <v>36</v>
      </c>
      <c r="K6" s="77" t="s">
        <v>14</v>
      </c>
      <c r="L6" s="222" t="s">
        <v>149</v>
      </c>
    </row>
    <row r="7" spans="1:12" s="5" customFormat="1" ht="57.75" customHeight="1">
      <c r="A7" s="221"/>
      <c r="B7" s="78" t="s">
        <v>21</v>
      </c>
      <c r="C7" s="78" t="s">
        <v>23</v>
      </c>
      <c r="D7" s="78" t="s">
        <v>25</v>
      </c>
      <c r="E7" s="78" t="s">
        <v>27</v>
      </c>
      <c r="F7" s="78" t="s">
        <v>29</v>
      </c>
      <c r="G7" s="78" t="s">
        <v>31</v>
      </c>
      <c r="H7" s="78" t="s">
        <v>33</v>
      </c>
      <c r="I7" s="79" t="s">
        <v>35</v>
      </c>
      <c r="J7" s="79" t="s">
        <v>37</v>
      </c>
      <c r="K7" s="79" t="s">
        <v>15</v>
      </c>
      <c r="L7" s="223"/>
    </row>
    <row r="8" spans="1:12" s="6" customFormat="1" ht="13.5" thickBot="1">
      <c r="A8" s="159" t="s">
        <v>77</v>
      </c>
      <c r="B8" s="35">
        <v>0</v>
      </c>
      <c r="C8" s="35">
        <v>0</v>
      </c>
      <c r="D8" s="35">
        <v>0</v>
      </c>
      <c r="E8" s="35">
        <v>0</v>
      </c>
      <c r="F8" s="35">
        <v>0</v>
      </c>
      <c r="G8" s="35">
        <v>0</v>
      </c>
      <c r="H8" s="35">
        <v>0</v>
      </c>
      <c r="I8" s="35">
        <v>0</v>
      </c>
      <c r="J8" s="35">
        <v>0</v>
      </c>
      <c r="K8" s="35">
        <f t="shared" ref="K8:K28" si="0">SUM(B8:J8)</f>
        <v>0</v>
      </c>
      <c r="L8" s="169" t="s">
        <v>78</v>
      </c>
    </row>
    <row r="9" spans="1:12" s="6" customFormat="1" ht="13.5" thickBot="1">
      <c r="A9" s="160" t="s">
        <v>79</v>
      </c>
      <c r="B9" s="38">
        <v>171</v>
      </c>
      <c r="C9" s="38">
        <v>1575</v>
      </c>
      <c r="D9" s="38">
        <v>489</v>
      </c>
      <c r="E9" s="38">
        <v>799</v>
      </c>
      <c r="F9" s="38">
        <v>0</v>
      </c>
      <c r="G9" s="38">
        <v>0</v>
      </c>
      <c r="H9" s="38">
        <v>0</v>
      </c>
      <c r="I9" s="38">
        <v>0</v>
      </c>
      <c r="J9" s="38">
        <v>197</v>
      </c>
      <c r="K9" s="38">
        <f t="shared" si="0"/>
        <v>3231</v>
      </c>
      <c r="L9" s="170" t="s">
        <v>80</v>
      </c>
    </row>
    <row r="10" spans="1:12" s="6" customFormat="1" ht="13.5" thickBot="1">
      <c r="A10" s="161" t="s">
        <v>81</v>
      </c>
      <c r="B10" s="41">
        <v>136</v>
      </c>
      <c r="C10" s="41">
        <v>264</v>
      </c>
      <c r="D10" s="41">
        <v>93</v>
      </c>
      <c r="E10" s="41">
        <v>297</v>
      </c>
      <c r="F10" s="41">
        <v>0</v>
      </c>
      <c r="G10" s="41">
        <v>0</v>
      </c>
      <c r="H10" s="41">
        <v>0</v>
      </c>
      <c r="I10" s="41">
        <v>0</v>
      </c>
      <c r="J10" s="41">
        <v>202</v>
      </c>
      <c r="K10" s="41">
        <f t="shared" si="0"/>
        <v>992</v>
      </c>
      <c r="L10" s="171" t="s">
        <v>82</v>
      </c>
    </row>
    <row r="11" spans="1:12" s="6" customFormat="1" ht="23.25" thickBot="1">
      <c r="A11" s="160" t="s">
        <v>83</v>
      </c>
      <c r="B11" s="38">
        <v>0</v>
      </c>
      <c r="C11" s="38">
        <v>216</v>
      </c>
      <c r="D11" s="38">
        <v>330</v>
      </c>
      <c r="E11" s="38">
        <v>144</v>
      </c>
      <c r="F11" s="38">
        <v>0</v>
      </c>
      <c r="G11" s="38">
        <v>0</v>
      </c>
      <c r="H11" s="38">
        <v>0</v>
      </c>
      <c r="I11" s="38">
        <v>0</v>
      </c>
      <c r="J11" s="38">
        <v>16</v>
      </c>
      <c r="K11" s="38">
        <f t="shared" si="0"/>
        <v>706</v>
      </c>
      <c r="L11" s="170" t="s">
        <v>84</v>
      </c>
    </row>
    <row r="12" spans="1:12" s="6" customFormat="1" ht="26.25" thickBot="1">
      <c r="A12" s="161" t="s">
        <v>85</v>
      </c>
      <c r="B12" s="41">
        <v>0</v>
      </c>
      <c r="C12" s="41">
        <v>75</v>
      </c>
      <c r="D12" s="41">
        <v>0</v>
      </c>
      <c r="E12" s="41">
        <v>112</v>
      </c>
      <c r="F12" s="41">
        <v>0</v>
      </c>
      <c r="G12" s="41">
        <v>0</v>
      </c>
      <c r="H12" s="41">
        <v>0</v>
      </c>
      <c r="I12" s="41">
        <v>0</v>
      </c>
      <c r="J12" s="41">
        <v>0</v>
      </c>
      <c r="K12" s="41">
        <f t="shared" si="0"/>
        <v>187</v>
      </c>
      <c r="L12" s="171" t="s">
        <v>86</v>
      </c>
    </row>
    <row r="13" spans="1:12" s="6" customFormat="1" ht="13.5" thickBot="1">
      <c r="A13" s="160" t="s">
        <v>87</v>
      </c>
      <c r="B13" s="38">
        <v>165</v>
      </c>
      <c r="C13" s="38">
        <v>1702</v>
      </c>
      <c r="D13" s="38">
        <v>404</v>
      </c>
      <c r="E13" s="38">
        <v>921</v>
      </c>
      <c r="F13" s="38">
        <v>75</v>
      </c>
      <c r="G13" s="38">
        <v>0</v>
      </c>
      <c r="H13" s="38">
        <v>0</v>
      </c>
      <c r="I13" s="38">
        <v>0</v>
      </c>
      <c r="J13" s="38">
        <v>71</v>
      </c>
      <c r="K13" s="38">
        <f t="shared" si="0"/>
        <v>3338</v>
      </c>
      <c r="L13" s="170" t="s">
        <v>88</v>
      </c>
    </row>
    <row r="14" spans="1:12" s="6" customFormat="1" ht="26.25" thickBot="1">
      <c r="A14" s="161" t="s">
        <v>89</v>
      </c>
      <c r="B14" s="41">
        <v>314</v>
      </c>
      <c r="C14" s="41">
        <v>1744</v>
      </c>
      <c r="D14" s="41">
        <v>638</v>
      </c>
      <c r="E14" s="41">
        <v>1874</v>
      </c>
      <c r="F14" s="41">
        <v>2096</v>
      </c>
      <c r="G14" s="41">
        <v>0</v>
      </c>
      <c r="H14" s="41">
        <v>77</v>
      </c>
      <c r="I14" s="41">
        <v>0</v>
      </c>
      <c r="J14" s="41">
        <v>363</v>
      </c>
      <c r="K14" s="41">
        <f t="shared" si="0"/>
        <v>7106</v>
      </c>
      <c r="L14" s="171" t="s">
        <v>90</v>
      </c>
    </row>
    <row r="15" spans="1:12" s="6" customFormat="1" ht="13.5" thickBot="1">
      <c r="A15" s="160" t="s">
        <v>91</v>
      </c>
      <c r="B15" s="38">
        <v>254</v>
      </c>
      <c r="C15" s="38">
        <v>2022</v>
      </c>
      <c r="D15" s="38">
        <v>546</v>
      </c>
      <c r="E15" s="38">
        <v>1020</v>
      </c>
      <c r="F15" s="38">
        <v>1785</v>
      </c>
      <c r="G15" s="38">
        <v>0</v>
      </c>
      <c r="H15" s="38">
        <v>0</v>
      </c>
      <c r="I15" s="38">
        <v>0</v>
      </c>
      <c r="J15" s="38">
        <v>640</v>
      </c>
      <c r="K15" s="38">
        <f t="shared" si="0"/>
        <v>6267</v>
      </c>
      <c r="L15" s="170" t="s">
        <v>92</v>
      </c>
    </row>
    <row r="16" spans="1:12" s="6" customFormat="1" ht="13.5" thickBot="1">
      <c r="A16" s="161" t="s">
        <v>93</v>
      </c>
      <c r="B16" s="41">
        <v>122</v>
      </c>
      <c r="C16" s="41">
        <v>780</v>
      </c>
      <c r="D16" s="41">
        <v>428</v>
      </c>
      <c r="E16" s="41">
        <v>836</v>
      </c>
      <c r="F16" s="41">
        <v>1181</v>
      </c>
      <c r="G16" s="41">
        <v>0</v>
      </c>
      <c r="H16" s="41">
        <v>48</v>
      </c>
      <c r="I16" s="41">
        <v>0</v>
      </c>
      <c r="J16" s="41">
        <v>300</v>
      </c>
      <c r="K16" s="41">
        <f t="shared" si="0"/>
        <v>3695</v>
      </c>
      <c r="L16" s="171" t="s">
        <v>94</v>
      </c>
    </row>
    <row r="17" spans="1:13" s="6" customFormat="1" ht="13.5" thickBot="1">
      <c r="A17" s="160" t="s">
        <v>95</v>
      </c>
      <c r="B17" s="38">
        <v>78</v>
      </c>
      <c r="C17" s="38">
        <v>1433</v>
      </c>
      <c r="D17" s="38">
        <v>568</v>
      </c>
      <c r="E17" s="38">
        <v>411</v>
      </c>
      <c r="F17" s="38">
        <v>272</v>
      </c>
      <c r="G17" s="38">
        <v>0</v>
      </c>
      <c r="H17" s="38">
        <v>0</v>
      </c>
      <c r="I17" s="38">
        <v>0</v>
      </c>
      <c r="J17" s="38">
        <v>405</v>
      </c>
      <c r="K17" s="38">
        <f t="shared" si="0"/>
        <v>3167</v>
      </c>
      <c r="L17" s="170" t="s">
        <v>96</v>
      </c>
    </row>
    <row r="18" spans="1:13" s="6" customFormat="1" ht="13.5" thickBot="1">
      <c r="A18" s="161" t="s">
        <v>97</v>
      </c>
      <c r="B18" s="41">
        <v>364</v>
      </c>
      <c r="C18" s="41">
        <v>1597</v>
      </c>
      <c r="D18" s="41">
        <v>787</v>
      </c>
      <c r="E18" s="41">
        <v>984</v>
      </c>
      <c r="F18" s="41">
        <v>0</v>
      </c>
      <c r="G18" s="41">
        <v>0</v>
      </c>
      <c r="H18" s="41">
        <v>0</v>
      </c>
      <c r="I18" s="41">
        <v>0</v>
      </c>
      <c r="J18" s="41">
        <v>48</v>
      </c>
      <c r="K18" s="41">
        <f t="shared" si="0"/>
        <v>3780</v>
      </c>
      <c r="L18" s="171" t="s">
        <v>98</v>
      </c>
    </row>
    <row r="19" spans="1:13" s="6" customFormat="1" ht="13.5" thickBot="1">
      <c r="A19" s="160" t="s">
        <v>99</v>
      </c>
      <c r="B19" s="38">
        <v>33</v>
      </c>
      <c r="C19" s="38">
        <v>206</v>
      </c>
      <c r="D19" s="38">
        <v>88</v>
      </c>
      <c r="E19" s="38">
        <v>198</v>
      </c>
      <c r="F19" s="38">
        <v>0</v>
      </c>
      <c r="G19" s="38">
        <v>0</v>
      </c>
      <c r="H19" s="38">
        <v>0</v>
      </c>
      <c r="I19" s="38">
        <v>0</v>
      </c>
      <c r="J19" s="38">
        <v>0</v>
      </c>
      <c r="K19" s="38">
        <f t="shared" si="0"/>
        <v>525</v>
      </c>
      <c r="L19" s="170" t="s">
        <v>100</v>
      </c>
    </row>
    <row r="20" spans="1:13" s="6" customFormat="1" ht="13.5" thickBot="1">
      <c r="A20" s="161" t="s">
        <v>101</v>
      </c>
      <c r="B20" s="41">
        <v>36</v>
      </c>
      <c r="C20" s="41">
        <v>862</v>
      </c>
      <c r="D20" s="41">
        <v>309</v>
      </c>
      <c r="E20" s="41">
        <v>490</v>
      </c>
      <c r="F20" s="41">
        <v>0</v>
      </c>
      <c r="G20" s="41">
        <v>0</v>
      </c>
      <c r="H20" s="41">
        <v>0</v>
      </c>
      <c r="I20" s="41">
        <v>0</v>
      </c>
      <c r="J20" s="41">
        <v>90</v>
      </c>
      <c r="K20" s="41">
        <f t="shared" si="0"/>
        <v>1787</v>
      </c>
      <c r="L20" s="171" t="s">
        <v>102</v>
      </c>
    </row>
    <row r="21" spans="1:13" s="6" customFormat="1" ht="13.5" thickBot="1">
      <c r="A21" s="160" t="s">
        <v>103</v>
      </c>
      <c r="B21" s="38">
        <v>176</v>
      </c>
      <c r="C21" s="38">
        <v>476</v>
      </c>
      <c r="D21" s="38">
        <v>230</v>
      </c>
      <c r="E21" s="38">
        <v>519</v>
      </c>
      <c r="F21" s="38">
        <v>1610</v>
      </c>
      <c r="G21" s="38">
        <v>0</v>
      </c>
      <c r="H21" s="38">
        <v>6</v>
      </c>
      <c r="I21" s="38">
        <v>0</v>
      </c>
      <c r="J21" s="38">
        <v>967</v>
      </c>
      <c r="K21" s="38">
        <f t="shared" si="0"/>
        <v>3984</v>
      </c>
      <c r="L21" s="170" t="s">
        <v>104</v>
      </c>
    </row>
    <row r="22" spans="1:13" s="6" customFormat="1" ht="23.25" thickBot="1">
      <c r="A22" s="161" t="s">
        <v>105</v>
      </c>
      <c r="B22" s="41">
        <v>384</v>
      </c>
      <c r="C22" s="41">
        <v>7173</v>
      </c>
      <c r="D22" s="41">
        <v>2554</v>
      </c>
      <c r="E22" s="41">
        <v>4184</v>
      </c>
      <c r="F22" s="41">
        <v>82</v>
      </c>
      <c r="G22" s="41">
        <v>0</v>
      </c>
      <c r="H22" s="41">
        <v>0</v>
      </c>
      <c r="I22" s="41">
        <v>0</v>
      </c>
      <c r="J22" s="41">
        <v>659</v>
      </c>
      <c r="K22" s="41">
        <f t="shared" si="0"/>
        <v>15036</v>
      </c>
      <c r="L22" s="171" t="s">
        <v>106</v>
      </c>
    </row>
    <row r="23" spans="1:13" s="6" customFormat="1" ht="13.5" thickBot="1">
      <c r="A23" s="160" t="s">
        <v>107</v>
      </c>
      <c r="B23" s="38">
        <v>1086</v>
      </c>
      <c r="C23" s="38">
        <v>14680</v>
      </c>
      <c r="D23" s="38">
        <v>2811</v>
      </c>
      <c r="E23" s="38">
        <v>1397</v>
      </c>
      <c r="F23" s="38">
        <v>5608</v>
      </c>
      <c r="G23" s="38">
        <v>0</v>
      </c>
      <c r="H23" s="38">
        <v>0</v>
      </c>
      <c r="I23" s="38">
        <v>55</v>
      </c>
      <c r="J23" s="38">
        <v>630</v>
      </c>
      <c r="K23" s="38">
        <f t="shared" si="0"/>
        <v>26267</v>
      </c>
      <c r="L23" s="170" t="s">
        <v>108</v>
      </c>
    </row>
    <row r="24" spans="1:13" s="6" customFormat="1" ht="13.5" thickBot="1">
      <c r="A24" s="161" t="s">
        <v>109</v>
      </c>
      <c r="B24" s="41">
        <v>1550</v>
      </c>
      <c r="C24" s="41">
        <v>7394</v>
      </c>
      <c r="D24" s="41">
        <v>2940</v>
      </c>
      <c r="E24" s="41">
        <v>1887</v>
      </c>
      <c r="F24" s="41">
        <v>250</v>
      </c>
      <c r="G24" s="41">
        <v>0</v>
      </c>
      <c r="H24" s="41">
        <v>0</v>
      </c>
      <c r="I24" s="41">
        <v>0</v>
      </c>
      <c r="J24" s="41">
        <v>885</v>
      </c>
      <c r="K24" s="41">
        <f t="shared" si="0"/>
        <v>14906</v>
      </c>
      <c r="L24" s="171" t="s">
        <v>110</v>
      </c>
    </row>
    <row r="25" spans="1:13" s="6" customFormat="1" ht="13.5" thickBot="1">
      <c r="A25" s="160" t="s">
        <v>111</v>
      </c>
      <c r="B25" s="38">
        <v>78</v>
      </c>
      <c r="C25" s="38">
        <v>597</v>
      </c>
      <c r="D25" s="38">
        <v>214</v>
      </c>
      <c r="E25" s="38">
        <v>282</v>
      </c>
      <c r="F25" s="38">
        <v>67</v>
      </c>
      <c r="G25" s="38">
        <v>0</v>
      </c>
      <c r="H25" s="38">
        <v>0</v>
      </c>
      <c r="I25" s="38">
        <v>0</v>
      </c>
      <c r="J25" s="38">
        <v>48</v>
      </c>
      <c r="K25" s="38">
        <f t="shared" si="0"/>
        <v>1286</v>
      </c>
      <c r="L25" s="170" t="s">
        <v>112</v>
      </c>
    </row>
    <row r="26" spans="1:13" s="6" customFormat="1" ht="13.5" thickBot="1">
      <c r="A26" s="161" t="s">
        <v>113</v>
      </c>
      <c r="B26" s="41">
        <v>18</v>
      </c>
      <c r="C26" s="41">
        <v>172</v>
      </c>
      <c r="D26" s="41">
        <v>96</v>
      </c>
      <c r="E26" s="41">
        <v>86</v>
      </c>
      <c r="F26" s="41">
        <v>705</v>
      </c>
      <c r="G26" s="41">
        <v>0</v>
      </c>
      <c r="H26" s="41">
        <v>0</v>
      </c>
      <c r="I26" s="41">
        <v>0</v>
      </c>
      <c r="J26" s="41">
        <v>28</v>
      </c>
      <c r="K26" s="41">
        <f t="shared" si="0"/>
        <v>1105</v>
      </c>
      <c r="L26" s="171" t="s">
        <v>114</v>
      </c>
    </row>
    <row r="27" spans="1:13" s="6" customFormat="1" ht="45.75" thickBot="1">
      <c r="A27" s="160" t="s">
        <v>115</v>
      </c>
      <c r="B27" s="38">
        <v>0</v>
      </c>
      <c r="C27" s="38">
        <v>37</v>
      </c>
      <c r="D27" s="38">
        <v>70</v>
      </c>
      <c r="E27" s="38">
        <v>52</v>
      </c>
      <c r="F27" s="38">
        <v>8045</v>
      </c>
      <c r="G27" s="38">
        <v>0</v>
      </c>
      <c r="H27" s="38">
        <v>0</v>
      </c>
      <c r="I27" s="38">
        <v>206</v>
      </c>
      <c r="J27" s="38">
        <v>87221</v>
      </c>
      <c r="K27" s="38">
        <f t="shared" si="0"/>
        <v>95631</v>
      </c>
      <c r="L27" s="170" t="s">
        <v>116</v>
      </c>
    </row>
    <row r="28" spans="1:13" s="6" customFormat="1" ht="25.5">
      <c r="A28" s="162" t="s">
        <v>117</v>
      </c>
      <c r="B28" s="94">
        <v>141</v>
      </c>
      <c r="C28" s="94">
        <v>113</v>
      </c>
      <c r="D28" s="94">
        <v>77</v>
      </c>
      <c r="E28" s="94">
        <v>98</v>
      </c>
      <c r="F28" s="94">
        <v>0</v>
      </c>
      <c r="G28" s="94">
        <v>0</v>
      </c>
      <c r="H28" s="94">
        <v>0</v>
      </c>
      <c r="I28" s="94">
        <v>0</v>
      </c>
      <c r="J28" s="94">
        <v>0</v>
      </c>
      <c r="K28" s="94">
        <f t="shared" si="0"/>
        <v>429</v>
      </c>
      <c r="L28" s="172" t="s">
        <v>118</v>
      </c>
    </row>
    <row r="29" spans="1:13" s="7" customFormat="1" ht="21" customHeight="1">
      <c r="A29" s="167" t="s">
        <v>14</v>
      </c>
      <c r="B29" s="97">
        <f t="shared" ref="B29:K29" si="1">SUM(B8:B28)</f>
        <v>5106</v>
      </c>
      <c r="C29" s="97">
        <f t="shared" si="1"/>
        <v>43118</v>
      </c>
      <c r="D29" s="97">
        <f t="shared" si="1"/>
        <v>13672</v>
      </c>
      <c r="E29" s="97">
        <f t="shared" si="1"/>
        <v>16591</v>
      </c>
      <c r="F29" s="97">
        <f t="shared" si="1"/>
        <v>21776</v>
      </c>
      <c r="G29" s="97">
        <f t="shared" si="1"/>
        <v>0</v>
      </c>
      <c r="H29" s="97">
        <f t="shared" si="1"/>
        <v>131</v>
      </c>
      <c r="I29" s="97">
        <f t="shared" si="1"/>
        <v>261</v>
      </c>
      <c r="J29" s="97">
        <f t="shared" si="1"/>
        <v>92770</v>
      </c>
      <c r="K29" s="97">
        <f t="shared" si="1"/>
        <v>193425</v>
      </c>
      <c r="L29" s="173" t="s">
        <v>15</v>
      </c>
      <c r="M29" s="14"/>
    </row>
    <row r="30" spans="1:13" ht="12.75">
      <c r="A30" s="15" t="s">
        <v>150</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K3" sqref="K3"/>
    </sheetView>
  </sheetViews>
  <sheetFormatPr defaultColWidth="9.140625"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00" t="s">
        <v>156</v>
      </c>
      <c r="B1" s="200"/>
      <c r="C1" s="200"/>
      <c r="D1" s="200"/>
      <c r="E1" s="200"/>
      <c r="F1" s="200"/>
      <c r="G1" s="200"/>
      <c r="H1" s="200"/>
      <c r="I1" s="200"/>
      <c r="J1" s="200"/>
    </row>
    <row r="2" spans="1:12" s="1" customFormat="1" ht="20.25">
      <c r="A2" s="218">
        <v>2013</v>
      </c>
      <c r="B2" s="218"/>
      <c r="C2" s="218"/>
      <c r="D2" s="218"/>
      <c r="E2" s="218"/>
      <c r="F2" s="218"/>
      <c r="G2" s="218"/>
      <c r="H2" s="218"/>
      <c r="I2" s="218"/>
      <c r="J2" s="218"/>
    </row>
    <row r="3" spans="1:12" s="1" customFormat="1" ht="21.95" customHeight="1">
      <c r="A3" s="201" t="s">
        <v>332</v>
      </c>
      <c r="B3" s="201"/>
      <c r="C3" s="201"/>
      <c r="D3" s="201"/>
      <c r="E3" s="201"/>
      <c r="F3" s="201"/>
      <c r="G3" s="201"/>
      <c r="H3" s="201"/>
      <c r="I3" s="201"/>
      <c r="J3" s="201"/>
    </row>
    <row r="4" spans="1:12" s="1" customFormat="1" ht="20.25">
      <c r="A4" s="201">
        <v>2013</v>
      </c>
      <c r="B4" s="201"/>
      <c r="C4" s="201"/>
      <c r="D4" s="201"/>
      <c r="E4" s="201"/>
      <c r="F4" s="201"/>
      <c r="G4" s="201"/>
      <c r="H4" s="201"/>
      <c r="I4" s="201"/>
      <c r="J4" s="201"/>
    </row>
    <row r="5" spans="1:12" s="3" customFormat="1" ht="21" customHeight="1">
      <c r="A5" s="102" t="s">
        <v>186</v>
      </c>
      <c r="B5" s="103"/>
      <c r="C5" s="103"/>
      <c r="D5" s="103"/>
      <c r="E5" s="103"/>
      <c r="F5" s="103"/>
      <c r="G5" s="103"/>
      <c r="H5" s="103"/>
      <c r="I5" s="103"/>
      <c r="J5" s="104" t="s">
        <v>179</v>
      </c>
    </row>
    <row r="6" spans="1:12" s="4" customFormat="1" ht="58.5" customHeight="1">
      <c r="A6" s="224" t="s">
        <v>157</v>
      </c>
      <c r="B6" s="81" t="s">
        <v>121</v>
      </c>
      <c r="C6" s="81" t="s">
        <v>123</v>
      </c>
      <c r="D6" s="81" t="s">
        <v>125</v>
      </c>
      <c r="E6" s="82" t="s">
        <v>127</v>
      </c>
      <c r="F6" s="82" t="s">
        <v>129</v>
      </c>
      <c r="G6" s="82" t="s">
        <v>131</v>
      </c>
      <c r="H6" s="82" t="s">
        <v>158</v>
      </c>
      <c r="I6" s="82" t="s">
        <v>14</v>
      </c>
      <c r="J6" s="225" t="s">
        <v>159</v>
      </c>
    </row>
    <row r="7" spans="1:12" s="5" customFormat="1" ht="45" customHeight="1">
      <c r="A7" s="224"/>
      <c r="B7" s="83" t="s">
        <v>122</v>
      </c>
      <c r="C7" s="83" t="s">
        <v>160</v>
      </c>
      <c r="D7" s="83" t="s">
        <v>126</v>
      </c>
      <c r="E7" s="84" t="s">
        <v>128</v>
      </c>
      <c r="F7" s="84" t="s">
        <v>130</v>
      </c>
      <c r="G7" s="84" t="s">
        <v>132</v>
      </c>
      <c r="H7" s="84" t="s">
        <v>134</v>
      </c>
      <c r="I7" s="84" t="s">
        <v>15</v>
      </c>
      <c r="J7" s="225"/>
    </row>
    <row r="8" spans="1:12" s="6" customFormat="1" ht="32.1" customHeight="1" thickBot="1">
      <c r="A8" s="85" t="s">
        <v>20</v>
      </c>
      <c r="B8" s="99">
        <v>8181</v>
      </c>
      <c r="C8" s="99">
        <v>3885</v>
      </c>
      <c r="D8" s="99">
        <v>3851</v>
      </c>
      <c r="E8" s="99">
        <v>24867</v>
      </c>
      <c r="F8" s="99">
        <v>250</v>
      </c>
      <c r="G8" s="99">
        <v>21</v>
      </c>
      <c r="H8" s="99">
        <v>0</v>
      </c>
      <c r="I8" s="99">
        <f t="shared" ref="I8:I16" si="0">SUM(B8:H8)</f>
        <v>41055</v>
      </c>
      <c r="J8" s="86" t="s">
        <v>21</v>
      </c>
      <c r="K8" s="13"/>
      <c r="L8" s="13"/>
    </row>
    <row r="9" spans="1:12" s="6" customFormat="1" ht="32.1" customHeight="1" thickBot="1">
      <c r="A9" s="37" t="s">
        <v>22</v>
      </c>
      <c r="B9" s="38">
        <v>36989</v>
      </c>
      <c r="C9" s="38">
        <v>17085</v>
      </c>
      <c r="D9" s="38">
        <v>13546</v>
      </c>
      <c r="E9" s="38">
        <v>83751</v>
      </c>
      <c r="F9" s="38">
        <v>457</v>
      </c>
      <c r="G9" s="38">
        <v>696</v>
      </c>
      <c r="H9" s="38">
        <v>120</v>
      </c>
      <c r="I9" s="38">
        <f t="shared" si="0"/>
        <v>152644</v>
      </c>
      <c r="J9" s="39" t="s">
        <v>23</v>
      </c>
      <c r="K9" s="13"/>
      <c r="L9" s="13"/>
    </row>
    <row r="10" spans="1:12" s="6" customFormat="1" ht="32.1" customHeight="1" thickBot="1">
      <c r="A10" s="40" t="s">
        <v>24</v>
      </c>
      <c r="B10" s="41">
        <v>19280</v>
      </c>
      <c r="C10" s="41">
        <v>7110</v>
      </c>
      <c r="D10" s="41">
        <v>5371</v>
      </c>
      <c r="E10" s="41">
        <v>56132</v>
      </c>
      <c r="F10" s="41">
        <v>207</v>
      </c>
      <c r="G10" s="41">
        <v>265</v>
      </c>
      <c r="H10" s="41">
        <v>170</v>
      </c>
      <c r="I10" s="41">
        <f t="shared" si="0"/>
        <v>88535</v>
      </c>
      <c r="J10" s="42" t="s">
        <v>25</v>
      </c>
      <c r="K10" s="13"/>
      <c r="L10" s="13"/>
    </row>
    <row r="11" spans="1:12" s="6" customFormat="1" ht="32.1" customHeight="1" thickBot="1">
      <c r="A11" s="37" t="s">
        <v>26</v>
      </c>
      <c r="B11" s="38">
        <v>29891</v>
      </c>
      <c r="C11" s="38">
        <v>6155</v>
      </c>
      <c r="D11" s="38">
        <v>4651</v>
      </c>
      <c r="E11" s="38">
        <v>39619</v>
      </c>
      <c r="F11" s="38">
        <v>413</v>
      </c>
      <c r="G11" s="38">
        <v>164</v>
      </c>
      <c r="H11" s="38">
        <v>1362</v>
      </c>
      <c r="I11" s="38">
        <f t="shared" si="0"/>
        <v>82255</v>
      </c>
      <c r="J11" s="39" t="s">
        <v>27</v>
      </c>
      <c r="K11" s="13"/>
      <c r="L11" s="13"/>
    </row>
    <row r="12" spans="1:12" s="6" customFormat="1" ht="32.1" customHeight="1" thickBot="1">
      <c r="A12" s="40" t="s">
        <v>28</v>
      </c>
      <c r="B12" s="41">
        <v>6303</v>
      </c>
      <c r="C12" s="41">
        <v>8629</v>
      </c>
      <c r="D12" s="41">
        <v>4707</v>
      </c>
      <c r="E12" s="41">
        <v>80879</v>
      </c>
      <c r="F12" s="41">
        <v>0</v>
      </c>
      <c r="G12" s="41">
        <v>15</v>
      </c>
      <c r="H12" s="41">
        <v>10435</v>
      </c>
      <c r="I12" s="41">
        <f t="shared" si="0"/>
        <v>110968</v>
      </c>
      <c r="J12" s="42" t="s">
        <v>29</v>
      </c>
      <c r="K12" s="13"/>
      <c r="L12" s="13"/>
    </row>
    <row r="13" spans="1:12" s="6" customFormat="1" ht="32.1" customHeight="1" thickBot="1">
      <c r="A13" s="37" t="s">
        <v>30</v>
      </c>
      <c r="B13" s="38">
        <v>564</v>
      </c>
      <c r="C13" s="38">
        <v>0</v>
      </c>
      <c r="D13" s="38">
        <v>1995</v>
      </c>
      <c r="E13" s="38">
        <v>9189</v>
      </c>
      <c r="F13" s="38">
        <v>0</v>
      </c>
      <c r="G13" s="38">
        <v>0</v>
      </c>
      <c r="H13" s="38">
        <v>671</v>
      </c>
      <c r="I13" s="38">
        <f t="shared" si="0"/>
        <v>12419</v>
      </c>
      <c r="J13" s="39" t="s">
        <v>31</v>
      </c>
      <c r="K13" s="13"/>
      <c r="L13" s="13"/>
    </row>
    <row r="14" spans="1:12" s="6" customFormat="1" ht="32.1" customHeight="1" thickBot="1">
      <c r="A14" s="40" t="s">
        <v>32</v>
      </c>
      <c r="B14" s="41">
        <v>7546</v>
      </c>
      <c r="C14" s="41">
        <v>7078</v>
      </c>
      <c r="D14" s="41">
        <v>4863</v>
      </c>
      <c r="E14" s="41">
        <v>510950</v>
      </c>
      <c r="F14" s="41">
        <v>48</v>
      </c>
      <c r="G14" s="41">
        <v>76</v>
      </c>
      <c r="H14" s="41">
        <v>3336</v>
      </c>
      <c r="I14" s="41">
        <f t="shared" si="0"/>
        <v>533897</v>
      </c>
      <c r="J14" s="42" t="s">
        <v>33</v>
      </c>
      <c r="K14" s="13"/>
      <c r="L14" s="13"/>
    </row>
    <row r="15" spans="1:12" s="6" customFormat="1" ht="32.1" customHeight="1" thickBot="1">
      <c r="A15" s="37" t="s">
        <v>34</v>
      </c>
      <c r="B15" s="38">
        <v>2967</v>
      </c>
      <c r="C15" s="38">
        <v>4727</v>
      </c>
      <c r="D15" s="38">
        <v>3831</v>
      </c>
      <c r="E15" s="38">
        <v>119472</v>
      </c>
      <c r="F15" s="38">
        <v>374</v>
      </c>
      <c r="G15" s="38">
        <v>0</v>
      </c>
      <c r="H15" s="38">
        <v>41308</v>
      </c>
      <c r="I15" s="38">
        <f t="shared" si="0"/>
        <v>172679</v>
      </c>
      <c r="J15" s="39" t="s">
        <v>35</v>
      </c>
      <c r="K15" s="13"/>
      <c r="L15" s="13"/>
    </row>
    <row r="16" spans="1:12" s="6" customFormat="1" ht="32.1" customHeight="1">
      <c r="A16" s="49" t="s">
        <v>36</v>
      </c>
      <c r="B16" s="94">
        <v>13370</v>
      </c>
      <c r="C16" s="94">
        <v>8192</v>
      </c>
      <c r="D16" s="94">
        <v>6891</v>
      </c>
      <c r="E16" s="94">
        <v>221759</v>
      </c>
      <c r="F16" s="94">
        <v>0</v>
      </c>
      <c r="G16" s="94">
        <v>55</v>
      </c>
      <c r="H16" s="94">
        <v>94610</v>
      </c>
      <c r="I16" s="94">
        <f t="shared" si="0"/>
        <v>344877</v>
      </c>
      <c r="J16" s="50" t="s">
        <v>37</v>
      </c>
      <c r="K16" s="13"/>
      <c r="L16" s="13"/>
    </row>
    <row r="17" spans="1:12" s="7" customFormat="1" ht="30" customHeight="1">
      <c r="A17" s="73" t="s">
        <v>14</v>
      </c>
      <c r="B17" s="97">
        <f t="shared" ref="B17:I17" si="1">SUM(B8:B16)</f>
        <v>125091</v>
      </c>
      <c r="C17" s="97">
        <f t="shared" si="1"/>
        <v>62861</v>
      </c>
      <c r="D17" s="97">
        <f t="shared" si="1"/>
        <v>49706</v>
      </c>
      <c r="E17" s="97">
        <f t="shared" si="1"/>
        <v>1146618</v>
      </c>
      <c r="F17" s="97">
        <f t="shared" si="1"/>
        <v>1749</v>
      </c>
      <c r="G17" s="97">
        <f t="shared" si="1"/>
        <v>1292</v>
      </c>
      <c r="H17" s="97">
        <f t="shared" si="1"/>
        <v>152012</v>
      </c>
      <c r="I17" s="97">
        <f t="shared" si="1"/>
        <v>1539329</v>
      </c>
      <c r="J17" s="75" t="s">
        <v>15</v>
      </c>
      <c r="K17" s="14"/>
      <c r="L17" s="14"/>
    </row>
    <row r="18" spans="1:12" ht="18" customHeight="1">
      <c r="A18" s="15" t="s">
        <v>150</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K5" sqref="K5"/>
    </sheetView>
  </sheetViews>
  <sheetFormatPr defaultColWidth="9.140625"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00" t="s">
        <v>161</v>
      </c>
      <c r="B1" s="200"/>
      <c r="C1" s="200"/>
      <c r="D1" s="200"/>
      <c r="E1" s="200"/>
      <c r="F1" s="200"/>
      <c r="G1" s="200"/>
      <c r="H1" s="200"/>
      <c r="I1" s="200"/>
      <c r="J1" s="200"/>
    </row>
    <row r="2" spans="1:12" s="1" customFormat="1" ht="20.25">
      <c r="A2" s="218">
        <v>2013</v>
      </c>
      <c r="B2" s="218"/>
      <c r="C2" s="218"/>
      <c r="D2" s="218"/>
      <c r="E2" s="218"/>
      <c r="F2" s="218"/>
      <c r="G2" s="218"/>
      <c r="H2" s="218"/>
      <c r="I2" s="218"/>
      <c r="J2" s="218"/>
    </row>
    <row r="3" spans="1:12" s="1" customFormat="1" ht="21.95" customHeight="1">
      <c r="A3" s="201" t="s">
        <v>333</v>
      </c>
      <c r="B3" s="201"/>
      <c r="C3" s="201"/>
      <c r="D3" s="201"/>
      <c r="E3" s="201"/>
      <c r="F3" s="201"/>
      <c r="G3" s="201"/>
      <c r="H3" s="201"/>
      <c r="I3" s="201"/>
      <c r="J3" s="201"/>
    </row>
    <row r="4" spans="1:12" s="1" customFormat="1" ht="20.25">
      <c r="A4" s="201">
        <v>2013</v>
      </c>
      <c r="B4" s="201"/>
      <c r="C4" s="201"/>
      <c r="D4" s="201"/>
      <c r="E4" s="201"/>
      <c r="F4" s="201"/>
      <c r="G4" s="201"/>
      <c r="H4" s="201"/>
      <c r="I4" s="201"/>
      <c r="J4" s="201"/>
    </row>
    <row r="5" spans="1:12" s="3" customFormat="1" ht="21" customHeight="1">
      <c r="A5" s="102" t="s">
        <v>185</v>
      </c>
      <c r="B5" s="103"/>
      <c r="C5" s="103"/>
      <c r="D5" s="103"/>
      <c r="E5" s="103"/>
      <c r="F5" s="103"/>
      <c r="G5" s="103"/>
      <c r="H5" s="103"/>
      <c r="I5" s="103"/>
      <c r="J5" s="104" t="s">
        <v>180</v>
      </c>
    </row>
    <row r="6" spans="1:12" s="4" customFormat="1" ht="58.5" customHeight="1">
      <c r="A6" s="224" t="s">
        <v>157</v>
      </c>
      <c r="B6" s="81" t="s">
        <v>121</v>
      </c>
      <c r="C6" s="81" t="s">
        <v>123</v>
      </c>
      <c r="D6" s="81" t="s">
        <v>125</v>
      </c>
      <c r="E6" s="82" t="s">
        <v>127</v>
      </c>
      <c r="F6" s="82" t="s">
        <v>129</v>
      </c>
      <c r="G6" s="82" t="s">
        <v>131</v>
      </c>
      <c r="H6" s="82" t="s">
        <v>158</v>
      </c>
      <c r="I6" s="82" t="s">
        <v>14</v>
      </c>
      <c r="J6" s="225" t="s">
        <v>159</v>
      </c>
    </row>
    <row r="7" spans="1:12" s="5" customFormat="1" ht="45" customHeight="1">
      <c r="A7" s="224"/>
      <c r="B7" s="83" t="s">
        <v>122</v>
      </c>
      <c r="C7" s="83" t="s">
        <v>160</v>
      </c>
      <c r="D7" s="83" t="s">
        <v>126</v>
      </c>
      <c r="E7" s="84" t="s">
        <v>128</v>
      </c>
      <c r="F7" s="84" t="s">
        <v>130</v>
      </c>
      <c r="G7" s="84" t="s">
        <v>132</v>
      </c>
      <c r="H7" s="84" t="s">
        <v>134</v>
      </c>
      <c r="I7" s="84" t="s">
        <v>15</v>
      </c>
      <c r="J7" s="225"/>
    </row>
    <row r="8" spans="1:12" s="6" customFormat="1" ht="32.1" customHeight="1" thickBot="1">
      <c r="A8" s="85" t="s">
        <v>20</v>
      </c>
      <c r="B8" s="99">
        <v>6702</v>
      </c>
      <c r="C8" s="99">
        <v>2894</v>
      </c>
      <c r="D8" s="99">
        <v>3728</v>
      </c>
      <c r="E8" s="99">
        <v>22516</v>
      </c>
      <c r="F8" s="99">
        <v>109</v>
      </c>
      <c r="G8" s="99">
        <v>0</v>
      </c>
      <c r="H8" s="99">
        <v>0</v>
      </c>
      <c r="I8" s="99">
        <f t="shared" ref="I8:I16" si="0">SUM(B8:H8)</f>
        <v>35949</v>
      </c>
      <c r="J8" s="86" t="s">
        <v>21</v>
      </c>
      <c r="K8" s="13"/>
      <c r="L8" s="13"/>
    </row>
    <row r="9" spans="1:12" s="6" customFormat="1" ht="32.1" customHeight="1" thickBot="1">
      <c r="A9" s="37" t="s">
        <v>22</v>
      </c>
      <c r="B9" s="38">
        <v>17039</v>
      </c>
      <c r="C9" s="38">
        <v>10122</v>
      </c>
      <c r="D9" s="38">
        <v>10939</v>
      </c>
      <c r="E9" s="38">
        <v>70560</v>
      </c>
      <c r="F9" s="38">
        <v>344</v>
      </c>
      <c r="G9" s="38">
        <v>439</v>
      </c>
      <c r="H9" s="38">
        <v>83</v>
      </c>
      <c r="I9" s="38">
        <f t="shared" si="0"/>
        <v>109526</v>
      </c>
      <c r="J9" s="39" t="s">
        <v>23</v>
      </c>
      <c r="K9" s="13"/>
      <c r="L9" s="13"/>
    </row>
    <row r="10" spans="1:12" s="6" customFormat="1" ht="32.1" customHeight="1" thickBot="1">
      <c r="A10" s="40" t="s">
        <v>24</v>
      </c>
      <c r="B10" s="41">
        <v>15170</v>
      </c>
      <c r="C10" s="41">
        <v>4636</v>
      </c>
      <c r="D10" s="41">
        <v>4724</v>
      </c>
      <c r="E10" s="41">
        <v>50013</v>
      </c>
      <c r="F10" s="41">
        <v>130</v>
      </c>
      <c r="G10" s="41">
        <v>90</v>
      </c>
      <c r="H10" s="41">
        <v>100</v>
      </c>
      <c r="I10" s="41">
        <f t="shared" si="0"/>
        <v>74863</v>
      </c>
      <c r="J10" s="42" t="s">
        <v>25</v>
      </c>
      <c r="K10" s="13"/>
      <c r="L10" s="13"/>
    </row>
    <row r="11" spans="1:12" s="6" customFormat="1" ht="32.1" customHeight="1" thickBot="1">
      <c r="A11" s="37" t="s">
        <v>26</v>
      </c>
      <c r="B11" s="38">
        <v>23801</v>
      </c>
      <c r="C11" s="38">
        <v>3434</v>
      </c>
      <c r="D11" s="38">
        <v>3025</v>
      </c>
      <c r="E11" s="38">
        <v>33750</v>
      </c>
      <c r="F11" s="38">
        <v>315</v>
      </c>
      <c r="G11" s="38">
        <v>29</v>
      </c>
      <c r="H11" s="38">
        <v>1310</v>
      </c>
      <c r="I11" s="38">
        <f t="shared" si="0"/>
        <v>65664</v>
      </c>
      <c r="J11" s="39" t="s">
        <v>27</v>
      </c>
      <c r="K11" s="13"/>
      <c r="L11" s="13"/>
    </row>
    <row r="12" spans="1:12" s="6" customFormat="1" ht="32.1" customHeight="1" thickBot="1">
      <c r="A12" s="40" t="s">
        <v>28</v>
      </c>
      <c r="B12" s="41">
        <v>5744</v>
      </c>
      <c r="C12" s="41">
        <v>7264</v>
      </c>
      <c r="D12" s="41">
        <v>3685</v>
      </c>
      <c r="E12" s="41">
        <v>70094</v>
      </c>
      <c r="F12" s="41">
        <v>0</v>
      </c>
      <c r="G12" s="41">
        <v>15</v>
      </c>
      <c r="H12" s="41">
        <v>2390</v>
      </c>
      <c r="I12" s="41">
        <f t="shared" si="0"/>
        <v>89192</v>
      </c>
      <c r="J12" s="42" t="s">
        <v>29</v>
      </c>
      <c r="K12" s="13"/>
      <c r="L12" s="13"/>
    </row>
    <row r="13" spans="1:12" s="6" customFormat="1" ht="32.1" customHeight="1" thickBot="1">
      <c r="A13" s="37" t="s">
        <v>30</v>
      </c>
      <c r="B13" s="38">
        <v>564</v>
      </c>
      <c r="C13" s="38">
        <v>0</v>
      </c>
      <c r="D13" s="38">
        <v>1995</v>
      </c>
      <c r="E13" s="38">
        <v>9189</v>
      </c>
      <c r="F13" s="38">
        <v>0</v>
      </c>
      <c r="G13" s="38">
        <v>0</v>
      </c>
      <c r="H13" s="38">
        <v>671</v>
      </c>
      <c r="I13" s="38">
        <f t="shared" si="0"/>
        <v>12419</v>
      </c>
      <c r="J13" s="39" t="s">
        <v>31</v>
      </c>
      <c r="K13" s="13"/>
      <c r="L13" s="13"/>
    </row>
    <row r="14" spans="1:12" s="6" customFormat="1" ht="32.1" customHeight="1" thickBot="1">
      <c r="A14" s="40" t="s">
        <v>32</v>
      </c>
      <c r="B14" s="41">
        <v>7546</v>
      </c>
      <c r="C14" s="41">
        <v>7078</v>
      </c>
      <c r="D14" s="41">
        <v>4863</v>
      </c>
      <c r="E14" s="41">
        <v>510819</v>
      </c>
      <c r="F14" s="41">
        <v>48</v>
      </c>
      <c r="G14" s="41">
        <v>76</v>
      </c>
      <c r="H14" s="41">
        <v>336</v>
      </c>
      <c r="I14" s="41">
        <f t="shared" si="0"/>
        <v>530766</v>
      </c>
      <c r="J14" s="42" t="s">
        <v>33</v>
      </c>
      <c r="K14" s="13"/>
      <c r="L14" s="13"/>
    </row>
    <row r="15" spans="1:12" s="6" customFormat="1" ht="32.1" customHeight="1" thickBot="1">
      <c r="A15" s="37" t="s">
        <v>34</v>
      </c>
      <c r="B15" s="38">
        <v>2967</v>
      </c>
      <c r="C15" s="38">
        <v>4727</v>
      </c>
      <c r="D15" s="38">
        <v>3831</v>
      </c>
      <c r="E15" s="38">
        <v>119417</v>
      </c>
      <c r="F15" s="38">
        <v>374</v>
      </c>
      <c r="G15" s="38">
        <v>0</v>
      </c>
      <c r="H15" s="38">
        <v>41102</v>
      </c>
      <c r="I15" s="38">
        <f t="shared" si="0"/>
        <v>172418</v>
      </c>
      <c r="J15" s="39" t="s">
        <v>35</v>
      </c>
      <c r="K15" s="13"/>
      <c r="L15" s="13"/>
    </row>
    <row r="16" spans="1:12" s="6" customFormat="1" ht="32.1" customHeight="1">
      <c r="A16" s="49" t="s">
        <v>36</v>
      </c>
      <c r="B16" s="94">
        <v>12388</v>
      </c>
      <c r="C16" s="94">
        <v>8154</v>
      </c>
      <c r="D16" s="94">
        <v>6401</v>
      </c>
      <c r="E16" s="94">
        <v>217720</v>
      </c>
      <c r="F16" s="94">
        <v>0</v>
      </c>
      <c r="G16" s="94">
        <v>55</v>
      </c>
      <c r="H16" s="94">
        <v>7389</v>
      </c>
      <c r="I16" s="94">
        <f t="shared" si="0"/>
        <v>252107</v>
      </c>
      <c r="J16" s="50" t="s">
        <v>37</v>
      </c>
      <c r="K16" s="13"/>
      <c r="L16" s="13"/>
    </row>
    <row r="17" spans="1:12" s="7" customFormat="1" ht="30" customHeight="1">
      <c r="A17" s="73" t="s">
        <v>14</v>
      </c>
      <c r="B17" s="97">
        <f t="shared" ref="B17:I17" si="1">SUM(B8:B16)</f>
        <v>91921</v>
      </c>
      <c r="C17" s="97">
        <f t="shared" si="1"/>
        <v>48309</v>
      </c>
      <c r="D17" s="97">
        <f t="shared" si="1"/>
        <v>43191</v>
      </c>
      <c r="E17" s="97">
        <f t="shared" si="1"/>
        <v>1104078</v>
      </c>
      <c r="F17" s="97">
        <f t="shared" si="1"/>
        <v>1320</v>
      </c>
      <c r="G17" s="97">
        <f t="shared" si="1"/>
        <v>704</v>
      </c>
      <c r="H17" s="97">
        <f t="shared" si="1"/>
        <v>53381</v>
      </c>
      <c r="I17" s="97">
        <f t="shared" si="1"/>
        <v>1342904</v>
      </c>
      <c r="J17" s="75" t="s">
        <v>15</v>
      </c>
      <c r="K17" s="14"/>
      <c r="L17" s="14"/>
    </row>
    <row r="18" spans="1:12" ht="18" customHeight="1">
      <c r="A18" s="15" t="s">
        <v>150</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K6" sqref="K6"/>
    </sheetView>
  </sheetViews>
  <sheetFormatPr defaultColWidth="9.140625"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00" t="s">
        <v>162</v>
      </c>
      <c r="B1" s="200"/>
      <c r="C1" s="200"/>
      <c r="D1" s="200"/>
      <c r="E1" s="200"/>
      <c r="F1" s="200"/>
      <c r="G1" s="200"/>
      <c r="H1" s="200"/>
      <c r="I1" s="200"/>
      <c r="J1" s="200"/>
    </row>
    <row r="2" spans="1:12" s="1" customFormat="1" ht="20.25">
      <c r="A2" s="218">
        <v>2013</v>
      </c>
      <c r="B2" s="218"/>
      <c r="C2" s="218"/>
      <c r="D2" s="218"/>
      <c r="E2" s="218"/>
      <c r="F2" s="218"/>
      <c r="G2" s="218"/>
      <c r="H2" s="218"/>
      <c r="I2" s="218"/>
      <c r="J2" s="218"/>
    </row>
    <row r="3" spans="1:12" s="1" customFormat="1" ht="21.95" customHeight="1">
      <c r="A3" s="201" t="s">
        <v>334</v>
      </c>
      <c r="B3" s="201"/>
      <c r="C3" s="201"/>
      <c r="D3" s="201"/>
      <c r="E3" s="201"/>
      <c r="F3" s="201"/>
      <c r="G3" s="201"/>
      <c r="H3" s="201"/>
      <c r="I3" s="201"/>
      <c r="J3" s="201"/>
    </row>
    <row r="4" spans="1:12" s="1" customFormat="1" ht="20.25">
      <c r="A4" s="201">
        <v>2013</v>
      </c>
      <c r="B4" s="201"/>
      <c r="C4" s="201"/>
      <c r="D4" s="201"/>
      <c r="E4" s="201"/>
      <c r="F4" s="201"/>
      <c r="G4" s="201"/>
      <c r="H4" s="201"/>
      <c r="I4" s="201"/>
      <c r="J4" s="201"/>
    </row>
    <row r="5" spans="1:12" s="3" customFormat="1" ht="21" customHeight="1">
      <c r="A5" s="102" t="s">
        <v>184</v>
      </c>
      <c r="B5" s="103"/>
      <c r="C5" s="103"/>
      <c r="D5" s="103"/>
      <c r="E5" s="103"/>
      <c r="F5" s="103"/>
      <c r="G5" s="103"/>
      <c r="H5" s="103"/>
      <c r="I5" s="103"/>
      <c r="J5" s="104" t="s">
        <v>181</v>
      </c>
    </row>
    <row r="6" spans="1:12" s="4" customFormat="1" ht="58.5" customHeight="1">
      <c r="A6" s="224" t="s">
        <v>157</v>
      </c>
      <c r="B6" s="81" t="s">
        <v>121</v>
      </c>
      <c r="C6" s="81" t="s">
        <v>123</v>
      </c>
      <c r="D6" s="81" t="s">
        <v>125</v>
      </c>
      <c r="E6" s="82" t="s">
        <v>127</v>
      </c>
      <c r="F6" s="82" t="s">
        <v>129</v>
      </c>
      <c r="G6" s="82" t="s">
        <v>131</v>
      </c>
      <c r="H6" s="82" t="s">
        <v>158</v>
      </c>
      <c r="I6" s="82" t="s">
        <v>14</v>
      </c>
      <c r="J6" s="225" t="s">
        <v>159</v>
      </c>
    </row>
    <row r="7" spans="1:12" s="5" customFormat="1" ht="45" customHeight="1">
      <c r="A7" s="224"/>
      <c r="B7" s="83" t="s">
        <v>122</v>
      </c>
      <c r="C7" s="83" t="s">
        <v>160</v>
      </c>
      <c r="D7" s="83" t="s">
        <v>126</v>
      </c>
      <c r="E7" s="84" t="s">
        <v>128</v>
      </c>
      <c r="F7" s="84" t="s">
        <v>130</v>
      </c>
      <c r="G7" s="84" t="s">
        <v>132</v>
      </c>
      <c r="H7" s="84" t="s">
        <v>134</v>
      </c>
      <c r="I7" s="84" t="s">
        <v>15</v>
      </c>
      <c r="J7" s="225"/>
    </row>
    <row r="8" spans="1:12" s="6" customFormat="1" ht="32.1" customHeight="1" thickBot="1">
      <c r="A8" s="85" t="s">
        <v>20</v>
      </c>
      <c r="B8" s="99">
        <v>1479</v>
      </c>
      <c r="C8" s="99">
        <v>991</v>
      </c>
      <c r="D8" s="99">
        <v>123</v>
      </c>
      <c r="E8" s="99">
        <v>2351</v>
      </c>
      <c r="F8" s="99">
        <v>141</v>
      </c>
      <c r="G8" s="99">
        <v>21</v>
      </c>
      <c r="H8" s="99">
        <v>0</v>
      </c>
      <c r="I8" s="99">
        <f t="shared" ref="I8:I15" si="0">SUM(B8:H8)</f>
        <v>5106</v>
      </c>
      <c r="J8" s="86" t="s">
        <v>21</v>
      </c>
      <c r="K8" s="13"/>
      <c r="L8" s="13"/>
    </row>
    <row r="9" spans="1:12" s="6" customFormat="1" ht="32.1" customHeight="1" thickBot="1">
      <c r="A9" s="37" t="s">
        <v>22</v>
      </c>
      <c r="B9" s="38">
        <v>19950</v>
      </c>
      <c r="C9" s="38">
        <v>6963</v>
      </c>
      <c r="D9" s="38">
        <v>2607</v>
      </c>
      <c r="E9" s="38">
        <v>13191</v>
      </c>
      <c r="F9" s="38">
        <v>113</v>
      </c>
      <c r="G9" s="38">
        <v>257</v>
      </c>
      <c r="H9" s="38">
        <v>37</v>
      </c>
      <c r="I9" s="38">
        <f t="shared" si="0"/>
        <v>43118</v>
      </c>
      <c r="J9" s="39" t="s">
        <v>23</v>
      </c>
      <c r="K9" s="13"/>
      <c r="L9" s="13"/>
    </row>
    <row r="10" spans="1:12" s="6" customFormat="1" ht="32.1" customHeight="1" thickBot="1">
      <c r="A10" s="40" t="s">
        <v>24</v>
      </c>
      <c r="B10" s="41">
        <v>4110</v>
      </c>
      <c r="C10" s="41">
        <v>2474</v>
      </c>
      <c r="D10" s="41">
        <v>647</v>
      </c>
      <c r="E10" s="41">
        <v>6119</v>
      </c>
      <c r="F10" s="41">
        <v>77</v>
      </c>
      <c r="G10" s="41">
        <v>175</v>
      </c>
      <c r="H10" s="41">
        <v>70</v>
      </c>
      <c r="I10" s="41">
        <f t="shared" si="0"/>
        <v>13672</v>
      </c>
      <c r="J10" s="42" t="s">
        <v>25</v>
      </c>
      <c r="K10" s="13"/>
      <c r="L10" s="13"/>
    </row>
    <row r="11" spans="1:12" s="6" customFormat="1" ht="32.1" customHeight="1" thickBot="1">
      <c r="A11" s="37" t="s">
        <v>26</v>
      </c>
      <c r="B11" s="38">
        <v>6090</v>
      </c>
      <c r="C11" s="38">
        <v>2721</v>
      </c>
      <c r="D11" s="38">
        <v>1626</v>
      </c>
      <c r="E11" s="38">
        <v>5869</v>
      </c>
      <c r="F11" s="38">
        <v>98</v>
      </c>
      <c r="G11" s="38">
        <v>135</v>
      </c>
      <c r="H11" s="38">
        <v>52</v>
      </c>
      <c r="I11" s="38">
        <f t="shared" si="0"/>
        <v>16591</v>
      </c>
      <c r="J11" s="39" t="s">
        <v>27</v>
      </c>
      <c r="K11" s="13"/>
      <c r="L11" s="13"/>
    </row>
    <row r="12" spans="1:12" s="6" customFormat="1" ht="32.1" customHeight="1" thickBot="1">
      <c r="A12" s="40" t="s">
        <v>28</v>
      </c>
      <c r="B12" s="41">
        <v>559</v>
      </c>
      <c r="C12" s="41">
        <v>1365</v>
      </c>
      <c r="D12" s="41">
        <v>1022</v>
      </c>
      <c r="E12" s="41">
        <v>10785</v>
      </c>
      <c r="F12" s="41">
        <v>0</v>
      </c>
      <c r="G12" s="41">
        <v>0</v>
      </c>
      <c r="H12" s="41">
        <v>8045</v>
      </c>
      <c r="I12" s="41">
        <f t="shared" si="0"/>
        <v>21776</v>
      </c>
      <c r="J12" s="42" t="s">
        <v>29</v>
      </c>
      <c r="K12" s="13"/>
      <c r="L12" s="13"/>
    </row>
    <row r="13" spans="1:12" s="6" customFormat="1" ht="32.1" customHeight="1" thickBot="1">
      <c r="A13" s="37" t="s">
        <v>32</v>
      </c>
      <c r="B13" s="38">
        <v>0</v>
      </c>
      <c r="C13" s="38">
        <v>0</v>
      </c>
      <c r="D13" s="38">
        <v>0</v>
      </c>
      <c r="E13" s="38">
        <v>131</v>
      </c>
      <c r="F13" s="38">
        <v>0</v>
      </c>
      <c r="G13" s="38">
        <v>0</v>
      </c>
      <c r="H13" s="38">
        <v>0</v>
      </c>
      <c r="I13" s="38">
        <f t="shared" si="0"/>
        <v>131</v>
      </c>
      <c r="J13" s="39" t="s">
        <v>33</v>
      </c>
      <c r="K13" s="13"/>
      <c r="L13" s="13"/>
    </row>
    <row r="14" spans="1:12" s="6" customFormat="1" ht="32.1" customHeight="1" thickBot="1">
      <c r="A14" s="40" t="s">
        <v>34</v>
      </c>
      <c r="B14" s="41">
        <v>0</v>
      </c>
      <c r="C14" s="41">
        <v>0</v>
      </c>
      <c r="D14" s="41">
        <v>0</v>
      </c>
      <c r="E14" s="41">
        <v>55</v>
      </c>
      <c r="F14" s="41">
        <v>0</v>
      </c>
      <c r="G14" s="41">
        <v>0</v>
      </c>
      <c r="H14" s="41">
        <v>206</v>
      </c>
      <c r="I14" s="41">
        <f t="shared" si="0"/>
        <v>261</v>
      </c>
      <c r="J14" s="42" t="s">
        <v>35</v>
      </c>
      <c r="K14" s="13"/>
      <c r="L14" s="13"/>
    </row>
    <row r="15" spans="1:12" s="6" customFormat="1" ht="32.1" customHeight="1">
      <c r="A15" s="43" t="s">
        <v>36</v>
      </c>
      <c r="B15" s="44">
        <v>982</v>
      </c>
      <c r="C15" s="44">
        <v>38</v>
      </c>
      <c r="D15" s="44">
        <v>490</v>
      </c>
      <c r="E15" s="44">
        <v>4039</v>
      </c>
      <c r="F15" s="44">
        <v>0</v>
      </c>
      <c r="G15" s="44">
        <v>0</v>
      </c>
      <c r="H15" s="44">
        <v>87221</v>
      </c>
      <c r="I15" s="44">
        <f t="shared" si="0"/>
        <v>92770</v>
      </c>
      <c r="J15" s="45" t="s">
        <v>37</v>
      </c>
      <c r="K15" s="13"/>
      <c r="L15" s="13"/>
    </row>
    <row r="16" spans="1:12" s="7" customFormat="1" ht="30" customHeight="1">
      <c r="A16" s="90" t="s">
        <v>14</v>
      </c>
      <c r="B16" s="100">
        <f t="shared" ref="B16:I16" si="1">SUM(B8:B15)</f>
        <v>33170</v>
      </c>
      <c r="C16" s="100">
        <f t="shared" si="1"/>
        <v>14552</v>
      </c>
      <c r="D16" s="100">
        <f t="shared" si="1"/>
        <v>6515</v>
      </c>
      <c r="E16" s="100">
        <f t="shared" si="1"/>
        <v>42540</v>
      </c>
      <c r="F16" s="100">
        <f t="shared" si="1"/>
        <v>429</v>
      </c>
      <c r="G16" s="100">
        <f t="shared" si="1"/>
        <v>588</v>
      </c>
      <c r="H16" s="100">
        <f t="shared" si="1"/>
        <v>95631</v>
      </c>
      <c r="I16" s="100">
        <f t="shared" si="1"/>
        <v>193425</v>
      </c>
      <c r="J16" s="91" t="s">
        <v>15</v>
      </c>
      <c r="K16" s="14"/>
      <c r="L16" s="14"/>
    </row>
    <row r="17" spans="1:10" ht="18" customHeight="1">
      <c r="A17" s="15" t="s">
        <v>150</v>
      </c>
      <c r="J17" s="13" t="s">
        <v>17</v>
      </c>
    </row>
    <row r="18" spans="1:10" ht="18" customHeight="1">
      <c r="A18" s="15"/>
      <c r="J18" s="13"/>
    </row>
    <row r="24" spans="1:10" ht="24.95" customHeight="1">
      <c r="B24" s="8"/>
      <c r="C24" s="8"/>
      <c r="D24" s="8"/>
      <c r="E24" s="8"/>
      <c r="F24" s="8"/>
      <c r="G24" s="8"/>
      <c r="H24" s="8"/>
      <c r="I24" s="8"/>
    </row>
    <row r="25" spans="1:10" ht="24.95" customHeight="1">
      <c r="B25" s="8"/>
      <c r="C25" s="8"/>
      <c r="D25" s="8"/>
      <c r="E25" s="8"/>
      <c r="F25" s="8"/>
      <c r="G25" s="8"/>
      <c r="H25" s="8"/>
      <c r="I25" s="8"/>
    </row>
    <row r="26" spans="1:10" ht="24.95" customHeight="1">
      <c r="B26" s="8"/>
      <c r="C26" s="8"/>
      <c r="D26" s="8"/>
      <c r="E26" s="8"/>
      <c r="F26" s="8"/>
      <c r="G26" s="8"/>
      <c r="H26" s="8"/>
      <c r="I26" s="8"/>
    </row>
    <row r="27" spans="1:10"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M6" sqref="M6"/>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c r="A1" s="200" t="s">
        <v>279</v>
      </c>
      <c r="B1" s="200"/>
      <c r="C1" s="200"/>
      <c r="D1" s="200"/>
      <c r="E1" s="200"/>
      <c r="F1" s="200"/>
      <c r="G1" s="200"/>
      <c r="H1" s="200"/>
      <c r="I1" s="200"/>
      <c r="J1" s="200"/>
      <c r="K1" s="200"/>
    </row>
    <row r="2" spans="1:11" s="1" customFormat="1" ht="20.25">
      <c r="A2" s="218">
        <v>2013</v>
      </c>
      <c r="B2" s="218"/>
      <c r="C2" s="218"/>
      <c r="D2" s="218"/>
      <c r="E2" s="218"/>
      <c r="F2" s="218"/>
      <c r="G2" s="218"/>
      <c r="H2" s="218"/>
      <c r="I2" s="218"/>
      <c r="J2" s="218"/>
      <c r="K2" s="218"/>
    </row>
    <row r="3" spans="1:11" s="1" customFormat="1" ht="18" customHeight="1">
      <c r="A3" s="201" t="s">
        <v>335</v>
      </c>
      <c r="B3" s="201"/>
      <c r="C3" s="201"/>
      <c r="D3" s="201"/>
      <c r="E3" s="201"/>
      <c r="F3" s="201"/>
      <c r="G3" s="201"/>
      <c r="H3" s="201"/>
      <c r="I3" s="201"/>
      <c r="J3" s="201"/>
      <c r="K3" s="201"/>
    </row>
    <row r="4" spans="1:11" s="1" customFormat="1" ht="18" customHeight="1">
      <c r="A4" s="201">
        <v>2013</v>
      </c>
      <c r="B4" s="201"/>
      <c r="C4" s="201"/>
      <c r="D4" s="201"/>
      <c r="E4" s="201"/>
      <c r="F4" s="201"/>
      <c r="G4" s="201"/>
      <c r="H4" s="201"/>
      <c r="I4" s="201"/>
      <c r="J4" s="201"/>
      <c r="K4" s="201"/>
    </row>
    <row r="5" spans="1:11" s="3" customFormat="1" ht="15.75">
      <c r="A5" s="102" t="s">
        <v>183</v>
      </c>
      <c r="B5" s="103"/>
      <c r="C5" s="103"/>
      <c r="D5" s="103"/>
      <c r="E5" s="103"/>
      <c r="F5" s="103"/>
      <c r="G5" s="103"/>
      <c r="H5" s="103"/>
      <c r="I5" s="103"/>
      <c r="J5" s="103"/>
      <c r="K5" s="104" t="s">
        <v>182</v>
      </c>
    </row>
    <row r="6" spans="1:11" s="4" customFormat="1" ht="33.75" customHeight="1" thickBot="1">
      <c r="A6" s="202" t="s">
        <v>144</v>
      </c>
      <c r="B6" s="209" t="s">
        <v>311</v>
      </c>
      <c r="C6" s="210"/>
      <c r="D6" s="210"/>
      <c r="E6" s="210"/>
      <c r="F6" s="210"/>
      <c r="G6" s="210"/>
      <c r="H6" s="210"/>
      <c r="I6" s="210"/>
      <c r="J6" s="211"/>
      <c r="K6" s="205" t="s">
        <v>145</v>
      </c>
    </row>
    <row r="7" spans="1:11" s="4" customFormat="1" ht="35.25" customHeight="1" thickBot="1">
      <c r="A7" s="203"/>
      <c r="B7" s="208" t="s">
        <v>2</v>
      </c>
      <c r="C7" s="208"/>
      <c r="D7" s="208"/>
      <c r="E7" s="208" t="s">
        <v>257</v>
      </c>
      <c r="F7" s="208"/>
      <c r="G7" s="208"/>
      <c r="H7" s="212" t="s">
        <v>312</v>
      </c>
      <c r="I7" s="213"/>
      <c r="J7" s="214"/>
      <c r="K7" s="206"/>
    </row>
    <row r="8" spans="1:11" s="5" customFormat="1" ht="28.5" customHeight="1">
      <c r="A8" s="204"/>
      <c r="B8" s="32" t="s">
        <v>3</v>
      </c>
      <c r="C8" s="32" t="s">
        <v>4</v>
      </c>
      <c r="D8" s="32" t="s">
        <v>5</v>
      </c>
      <c r="E8" s="32" t="s">
        <v>3</v>
      </c>
      <c r="F8" s="32" t="s">
        <v>4</v>
      </c>
      <c r="G8" s="32" t="s">
        <v>5</v>
      </c>
      <c r="H8" s="33" t="s">
        <v>3</v>
      </c>
      <c r="I8" s="33" t="s">
        <v>4</v>
      </c>
      <c r="J8" s="33" t="s">
        <v>5</v>
      </c>
      <c r="K8" s="207"/>
    </row>
    <row r="9" spans="1:11" s="6" customFormat="1" ht="30" customHeight="1" thickBot="1">
      <c r="A9" s="63" t="s">
        <v>57</v>
      </c>
      <c r="B9" s="35">
        <v>99</v>
      </c>
      <c r="C9" s="35">
        <v>75</v>
      </c>
      <c r="D9" s="35">
        <f>SUM(B9:C9)</f>
        <v>174</v>
      </c>
      <c r="E9" s="35">
        <v>75</v>
      </c>
      <c r="F9" s="35">
        <v>58</v>
      </c>
      <c r="G9" s="35">
        <f>SUM(E9:F9)</f>
        <v>133</v>
      </c>
      <c r="H9" s="35">
        <f>SUM(B9,E9)</f>
        <v>174</v>
      </c>
      <c r="I9" s="35">
        <f>SUM(C9,F9)</f>
        <v>133</v>
      </c>
      <c r="J9" s="35">
        <f>SUM(H9:I9)</f>
        <v>307</v>
      </c>
      <c r="K9" s="67" t="s">
        <v>58</v>
      </c>
    </row>
    <row r="10" spans="1:11" s="6" customFormat="1" ht="30" customHeight="1" thickBot="1">
      <c r="A10" s="64" t="s">
        <v>59</v>
      </c>
      <c r="B10" s="38">
        <v>62</v>
      </c>
      <c r="C10" s="38">
        <v>115</v>
      </c>
      <c r="D10" s="38">
        <f t="shared" ref="D10:D13" si="0">SUM(B10:C10)</f>
        <v>177</v>
      </c>
      <c r="E10" s="38">
        <v>135</v>
      </c>
      <c r="F10" s="38">
        <v>118</v>
      </c>
      <c r="G10" s="38">
        <f t="shared" ref="G10:G13" si="1">SUM(E10:F10)</f>
        <v>253</v>
      </c>
      <c r="H10" s="38">
        <f t="shared" ref="H10:H13" si="2">SUM(B10,E10)</f>
        <v>197</v>
      </c>
      <c r="I10" s="38">
        <f t="shared" ref="I10:I13" si="3">SUM(C10,F10)</f>
        <v>233</v>
      </c>
      <c r="J10" s="38">
        <f t="shared" ref="J10:J12" si="4">SUM(H10:I10)</f>
        <v>430</v>
      </c>
      <c r="K10" s="68" t="s">
        <v>60</v>
      </c>
    </row>
    <row r="11" spans="1:11" s="6" customFormat="1" ht="30" customHeight="1" thickBot="1">
      <c r="A11" s="65" t="s">
        <v>61</v>
      </c>
      <c r="B11" s="41">
        <v>171</v>
      </c>
      <c r="C11" s="41">
        <v>593</v>
      </c>
      <c r="D11" s="41">
        <f t="shared" si="0"/>
        <v>764</v>
      </c>
      <c r="E11" s="41">
        <v>247</v>
      </c>
      <c r="F11" s="41">
        <v>566</v>
      </c>
      <c r="G11" s="41">
        <f t="shared" si="1"/>
        <v>813</v>
      </c>
      <c r="H11" s="41">
        <f t="shared" si="2"/>
        <v>418</v>
      </c>
      <c r="I11" s="41">
        <f t="shared" si="3"/>
        <v>1159</v>
      </c>
      <c r="J11" s="41">
        <f t="shared" si="4"/>
        <v>1577</v>
      </c>
      <c r="K11" s="69" t="s">
        <v>62</v>
      </c>
    </row>
    <row r="12" spans="1:11" s="6" customFormat="1" ht="30" customHeight="1" thickBot="1">
      <c r="A12" s="64" t="s">
        <v>163</v>
      </c>
      <c r="B12" s="38">
        <v>0</v>
      </c>
      <c r="C12" s="38">
        <v>55</v>
      </c>
      <c r="D12" s="38">
        <f t="shared" si="0"/>
        <v>55</v>
      </c>
      <c r="E12" s="38">
        <v>104</v>
      </c>
      <c r="F12" s="38">
        <v>46</v>
      </c>
      <c r="G12" s="38">
        <f t="shared" si="1"/>
        <v>150</v>
      </c>
      <c r="H12" s="38">
        <f t="shared" si="2"/>
        <v>104</v>
      </c>
      <c r="I12" s="38">
        <f t="shared" si="3"/>
        <v>101</v>
      </c>
      <c r="J12" s="38">
        <f t="shared" si="4"/>
        <v>205</v>
      </c>
      <c r="K12" s="68" t="s">
        <v>164</v>
      </c>
    </row>
    <row r="13" spans="1:11" s="6" customFormat="1" ht="30" customHeight="1">
      <c r="A13" s="66" t="s">
        <v>73</v>
      </c>
      <c r="B13" s="94">
        <v>68</v>
      </c>
      <c r="C13" s="94">
        <v>191</v>
      </c>
      <c r="D13" s="94">
        <f t="shared" si="0"/>
        <v>259</v>
      </c>
      <c r="E13" s="94">
        <v>232</v>
      </c>
      <c r="F13" s="94">
        <v>1115</v>
      </c>
      <c r="G13" s="94">
        <f t="shared" si="1"/>
        <v>1347</v>
      </c>
      <c r="H13" s="94">
        <f t="shared" si="2"/>
        <v>300</v>
      </c>
      <c r="I13" s="94">
        <f t="shared" si="3"/>
        <v>1306</v>
      </c>
      <c r="J13" s="94">
        <f>SUM(H13:I13)</f>
        <v>1606</v>
      </c>
      <c r="K13" s="70" t="s">
        <v>146</v>
      </c>
    </row>
    <row r="14" spans="1:11" s="6" customFormat="1" ht="30" customHeight="1">
      <c r="A14" s="71" t="s">
        <v>14</v>
      </c>
      <c r="B14" s="97">
        <f>SUM(B9:B13)</f>
        <v>400</v>
      </c>
      <c r="C14" s="97">
        <f t="shared" ref="C14:J14" si="5">SUM(C9:C13)</f>
        <v>1029</v>
      </c>
      <c r="D14" s="97">
        <f t="shared" si="5"/>
        <v>1429</v>
      </c>
      <c r="E14" s="97">
        <f t="shared" si="5"/>
        <v>793</v>
      </c>
      <c r="F14" s="97">
        <f t="shared" si="5"/>
        <v>1903</v>
      </c>
      <c r="G14" s="97">
        <f t="shared" si="5"/>
        <v>2696</v>
      </c>
      <c r="H14" s="97">
        <f t="shared" si="5"/>
        <v>1193</v>
      </c>
      <c r="I14" s="97">
        <f t="shared" si="5"/>
        <v>2932</v>
      </c>
      <c r="J14" s="97">
        <f t="shared" si="5"/>
        <v>4125</v>
      </c>
      <c r="K14" s="93" t="s">
        <v>15</v>
      </c>
    </row>
    <row r="15" spans="1:11" ht="12.75"/>
    <row r="16" spans="1:11" s="6" customFormat="1" ht="12.75">
      <c r="A16" s="2"/>
      <c r="B16" s="2"/>
      <c r="C16" s="2"/>
      <c r="D16" s="2"/>
      <c r="E16" s="2"/>
      <c r="F16" s="2"/>
      <c r="G16" s="2"/>
      <c r="H16" s="2"/>
      <c r="I16" s="2"/>
      <c r="J16" s="2"/>
      <c r="K16" s="2"/>
    </row>
    <row r="17" spans="1:11" s="6" customFormat="1" ht="12.75">
      <c r="A17" s="2"/>
      <c r="B17" s="2"/>
      <c r="C17" s="2"/>
      <c r="D17" s="2"/>
      <c r="E17" s="2"/>
      <c r="F17" s="2"/>
      <c r="G17" s="2"/>
      <c r="H17" s="2"/>
      <c r="I17" s="2"/>
      <c r="J17" s="2"/>
      <c r="K17" s="2"/>
    </row>
    <row r="18" spans="1:11" s="6" customFormat="1" ht="12.75">
      <c r="A18" s="2"/>
      <c r="B18" s="2"/>
      <c r="C18" s="2"/>
      <c r="D18" s="2"/>
      <c r="E18" s="2"/>
      <c r="F18" s="2"/>
      <c r="G18" s="2"/>
      <c r="H18" s="2"/>
      <c r="I18" s="2"/>
      <c r="J18" s="2"/>
      <c r="K18" s="2"/>
    </row>
    <row r="19" spans="1:11" s="6" customFormat="1" ht="12.75">
      <c r="A19" s="2"/>
      <c r="B19" s="2" t="s">
        <v>235</v>
      </c>
      <c r="C19" s="2" t="s">
        <v>236</v>
      </c>
      <c r="D19" s="2"/>
      <c r="E19" s="2"/>
      <c r="F19" s="2"/>
      <c r="G19" s="2"/>
      <c r="H19" s="2"/>
      <c r="I19" s="2"/>
      <c r="J19" s="2"/>
      <c r="K19" s="2"/>
    </row>
    <row r="20" spans="1:11" s="6" customFormat="1" ht="12.75">
      <c r="A20" s="2" t="s">
        <v>260</v>
      </c>
      <c r="B20" s="127">
        <f t="shared" ref="B20:B24" si="6">D9</f>
        <v>174</v>
      </c>
      <c r="C20" s="127">
        <f t="shared" ref="C20:C24" si="7">G9</f>
        <v>133</v>
      </c>
      <c r="D20" s="2"/>
      <c r="E20" s="2"/>
      <c r="F20" s="2"/>
      <c r="G20" s="2"/>
      <c r="H20" s="2"/>
      <c r="I20" s="2"/>
      <c r="J20" s="2"/>
      <c r="K20" s="2"/>
    </row>
    <row r="21" spans="1:11" s="6" customFormat="1" ht="12.75">
      <c r="A21" s="2" t="s">
        <v>261</v>
      </c>
      <c r="B21" s="127">
        <f t="shared" si="6"/>
        <v>177</v>
      </c>
      <c r="C21" s="127">
        <f t="shared" si="7"/>
        <v>253</v>
      </c>
      <c r="D21" s="2"/>
      <c r="E21" s="2"/>
      <c r="F21" s="2"/>
      <c r="G21" s="2"/>
      <c r="H21" s="2"/>
      <c r="I21" s="2"/>
      <c r="J21" s="2"/>
      <c r="K21" s="2"/>
    </row>
    <row r="22" spans="1:11" s="6" customFormat="1" ht="12.75">
      <c r="A22" s="2" t="s">
        <v>262</v>
      </c>
      <c r="B22" s="127">
        <f t="shared" si="6"/>
        <v>764</v>
      </c>
      <c r="C22" s="127">
        <f t="shared" si="7"/>
        <v>813</v>
      </c>
      <c r="D22" s="2"/>
      <c r="E22" s="2"/>
      <c r="F22" s="2"/>
      <c r="G22" s="2"/>
      <c r="H22" s="2"/>
      <c r="I22" s="2"/>
      <c r="J22" s="2"/>
      <c r="K22" s="2"/>
    </row>
    <row r="23" spans="1:11" s="6" customFormat="1" ht="12.75">
      <c r="A23" s="2" t="s">
        <v>263</v>
      </c>
      <c r="B23" s="127">
        <f t="shared" si="6"/>
        <v>55</v>
      </c>
      <c r="C23" s="127">
        <f t="shared" si="7"/>
        <v>150</v>
      </c>
      <c r="D23" s="2"/>
      <c r="E23" s="2"/>
      <c r="F23" s="2"/>
      <c r="G23" s="2"/>
      <c r="H23" s="2"/>
      <c r="I23" s="2"/>
      <c r="J23" s="2"/>
      <c r="K23" s="2"/>
    </row>
    <row r="24" spans="1:11" s="6" customFormat="1" ht="12.75">
      <c r="A24" s="2" t="s">
        <v>256</v>
      </c>
      <c r="B24" s="127">
        <f t="shared" si="6"/>
        <v>259</v>
      </c>
      <c r="C24" s="127">
        <f t="shared" si="7"/>
        <v>1347</v>
      </c>
      <c r="D24" s="2"/>
      <c r="E24" s="2"/>
      <c r="F24" s="2"/>
      <c r="G24" s="2"/>
      <c r="H24" s="2"/>
      <c r="I24" s="2"/>
      <c r="J24" s="2"/>
      <c r="K24" s="2"/>
    </row>
    <row r="25" spans="1:11" s="6" customFormat="1" ht="12.75">
      <c r="A25" s="2"/>
      <c r="B25" s="2"/>
      <c r="C25" s="2"/>
      <c r="D25" s="2"/>
      <c r="E25" s="2"/>
      <c r="F25" s="2"/>
      <c r="G25" s="2"/>
      <c r="H25" s="2"/>
      <c r="I25" s="2"/>
      <c r="J25" s="2"/>
      <c r="K25" s="2"/>
    </row>
    <row r="26" spans="1:11" s="7" customFormat="1" ht="12.75">
      <c r="A26" s="2"/>
      <c r="B26" s="2"/>
      <c r="C26" s="2"/>
      <c r="D26" s="2"/>
      <c r="E26" s="2"/>
      <c r="F26" s="2"/>
      <c r="G26" s="2"/>
      <c r="H26" s="2"/>
      <c r="I26" s="2"/>
      <c r="J26" s="2"/>
      <c r="K26" s="2"/>
    </row>
    <row r="27" spans="1:11" ht="12.75"/>
    <row r="28" spans="1:11" ht="12.75"/>
    <row r="29" spans="1:11" ht="12.7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rightToLeft="1" view="pageBreakPreview" zoomScaleNormal="100" zoomScaleSheetLayoutView="100" workbookViewId="0">
      <selection activeCell="B6" sqref="B6"/>
    </sheetView>
  </sheetViews>
  <sheetFormatPr defaultColWidth="9.140625" defaultRowHeight="12.75"/>
  <cols>
    <col min="1" max="1" width="40.5703125" style="16" customWidth="1"/>
    <col min="2" max="2" width="3.85546875" style="16" customWidth="1"/>
    <col min="3" max="3" width="40.5703125" style="16" customWidth="1"/>
    <col min="4" max="16384" width="9.140625" style="16"/>
  </cols>
  <sheetData>
    <row r="1" spans="1:3" customFormat="1" ht="32.25" customHeight="1"/>
    <row r="2" spans="1:3" s="101" customFormat="1" ht="39.75" customHeight="1">
      <c r="A2" s="142" t="s">
        <v>199</v>
      </c>
      <c r="B2" s="143"/>
      <c r="C2" s="144" t="s">
        <v>200</v>
      </c>
    </row>
    <row r="3" spans="1:3" ht="18" customHeight="1">
      <c r="A3" s="17"/>
      <c r="B3" s="17"/>
      <c r="C3" s="18"/>
    </row>
    <row r="4" spans="1:3" ht="94.5">
      <c r="A4" s="131" t="s">
        <v>201</v>
      </c>
      <c r="B4" s="19"/>
      <c r="C4" s="20" t="s">
        <v>202</v>
      </c>
    </row>
    <row r="5" spans="1:3" ht="22.5">
      <c r="A5" s="132"/>
      <c r="B5" s="19"/>
      <c r="C5" s="21"/>
    </row>
    <row r="6" spans="1:3" ht="18" customHeight="1">
      <c r="A6" s="132"/>
      <c r="B6" s="19"/>
      <c r="C6" s="22"/>
    </row>
    <row r="7" spans="1:3" ht="80.45" customHeight="1">
      <c r="A7" s="133" t="s">
        <v>318</v>
      </c>
      <c r="B7" s="19"/>
      <c r="C7" s="141" t="s">
        <v>317</v>
      </c>
    </row>
    <row r="8" spans="1:3" ht="22.5">
      <c r="A8" s="23"/>
      <c r="B8" s="24"/>
      <c r="C8" s="25"/>
    </row>
    <row r="9" spans="1:3" ht="22.5">
      <c r="A9" s="26"/>
      <c r="B9" s="24"/>
      <c r="C9" s="25"/>
    </row>
    <row r="10" spans="1:3" ht="22.5">
      <c r="A10" s="24"/>
      <c r="B10" s="24"/>
      <c r="C10" s="27"/>
    </row>
    <row r="11" spans="1:3" ht="18" customHeight="1">
      <c r="A11" s="28"/>
      <c r="B11" s="29"/>
      <c r="C11" s="30"/>
    </row>
    <row r="12" spans="1:3">
      <c r="A12" s="28"/>
      <c r="B12" s="29"/>
      <c r="C12" s="30"/>
    </row>
    <row r="13" spans="1:3">
      <c r="A13" s="28"/>
      <c r="B13" s="29"/>
      <c r="C13" s="30"/>
    </row>
    <row r="14" spans="1:3">
      <c r="A14" s="28"/>
      <c r="B14" s="29"/>
      <c r="C14" s="30"/>
    </row>
    <row r="15" spans="1:3" ht="18" customHeight="1">
      <c r="A15" s="17"/>
      <c r="B15" s="17"/>
      <c r="C15" s="31"/>
    </row>
  </sheetData>
  <printOptions horizontalCentered="1"/>
  <pageMargins left="0.35433070866141736" right="0.35433070866141736" top="0.98425196850393704" bottom="0.59055118110236227" header="0.51181102362204722" footer="0.51181102362204722"/>
  <pageSetup paperSize="9" orientation="portrait" horizontalDpi="1200" verticalDpi="12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M11" sqref="M11"/>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c r="A1" s="200" t="s">
        <v>280</v>
      </c>
      <c r="B1" s="200"/>
      <c r="C1" s="200"/>
      <c r="D1" s="200"/>
      <c r="E1" s="200"/>
      <c r="F1" s="200"/>
      <c r="G1" s="200"/>
      <c r="H1" s="200"/>
      <c r="I1" s="200"/>
      <c r="J1" s="200"/>
      <c r="K1" s="200"/>
    </row>
    <row r="2" spans="1:11" s="1" customFormat="1" ht="20.25">
      <c r="A2" s="218">
        <v>2013</v>
      </c>
      <c r="B2" s="218"/>
      <c r="C2" s="218"/>
      <c r="D2" s="218"/>
      <c r="E2" s="218"/>
      <c r="F2" s="218"/>
      <c r="G2" s="218"/>
      <c r="H2" s="218"/>
      <c r="I2" s="218"/>
      <c r="J2" s="218"/>
      <c r="K2" s="218"/>
    </row>
    <row r="3" spans="1:11" s="1" customFormat="1" ht="18" customHeight="1">
      <c r="A3" s="201" t="s">
        <v>336</v>
      </c>
      <c r="B3" s="201"/>
      <c r="C3" s="201"/>
      <c r="D3" s="201"/>
      <c r="E3" s="201"/>
      <c r="F3" s="201"/>
      <c r="G3" s="201"/>
      <c r="H3" s="201"/>
      <c r="I3" s="201"/>
      <c r="J3" s="201"/>
      <c r="K3" s="201"/>
    </row>
    <row r="4" spans="1:11" s="1" customFormat="1" ht="18" customHeight="1">
      <c r="A4" s="201">
        <v>2013</v>
      </c>
      <c r="B4" s="201"/>
      <c r="C4" s="201"/>
      <c r="D4" s="201"/>
      <c r="E4" s="201"/>
      <c r="F4" s="201"/>
      <c r="G4" s="201"/>
      <c r="H4" s="201"/>
      <c r="I4" s="201"/>
      <c r="J4" s="201"/>
      <c r="K4" s="201"/>
    </row>
    <row r="5" spans="1:11" s="3" customFormat="1" ht="15.75">
      <c r="A5" s="102" t="s">
        <v>306</v>
      </c>
      <c r="B5" s="103"/>
      <c r="C5" s="103"/>
      <c r="D5" s="103"/>
      <c r="E5" s="103"/>
      <c r="F5" s="103"/>
      <c r="G5" s="103"/>
      <c r="H5" s="103"/>
      <c r="I5" s="103"/>
      <c r="J5" s="103"/>
      <c r="K5" s="104" t="s">
        <v>305</v>
      </c>
    </row>
    <row r="6" spans="1:11" s="4" customFormat="1" ht="33.75" customHeight="1" thickBot="1">
      <c r="A6" s="202" t="s">
        <v>265</v>
      </c>
      <c r="B6" s="209" t="s">
        <v>311</v>
      </c>
      <c r="C6" s="210"/>
      <c r="D6" s="210"/>
      <c r="E6" s="210"/>
      <c r="F6" s="210"/>
      <c r="G6" s="210"/>
      <c r="H6" s="210"/>
      <c r="I6" s="210"/>
      <c r="J6" s="211"/>
      <c r="K6" s="205" t="s">
        <v>264</v>
      </c>
    </row>
    <row r="7" spans="1:11" s="4" customFormat="1" ht="31.5" customHeight="1" thickBot="1">
      <c r="A7" s="203"/>
      <c r="B7" s="208" t="s">
        <v>2</v>
      </c>
      <c r="C7" s="208"/>
      <c r="D7" s="208"/>
      <c r="E7" s="208" t="s">
        <v>257</v>
      </c>
      <c r="F7" s="208"/>
      <c r="G7" s="208"/>
      <c r="H7" s="212" t="s">
        <v>312</v>
      </c>
      <c r="I7" s="213"/>
      <c r="J7" s="214"/>
      <c r="K7" s="206"/>
    </row>
    <row r="8" spans="1:11" s="5" customFormat="1" ht="28.5" customHeight="1">
      <c r="A8" s="204"/>
      <c r="B8" s="32" t="s">
        <v>3</v>
      </c>
      <c r="C8" s="32" t="s">
        <v>4</v>
      </c>
      <c r="D8" s="32" t="s">
        <v>5</v>
      </c>
      <c r="E8" s="32" t="s">
        <v>3</v>
      </c>
      <c r="F8" s="32" t="s">
        <v>4</v>
      </c>
      <c r="G8" s="32" t="s">
        <v>5</v>
      </c>
      <c r="H8" s="33" t="s">
        <v>3</v>
      </c>
      <c r="I8" s="33" t="s">
        <v>4</v>
      </c>
      <c r="J8" s="33" t="s">
        <v>5</v>
      </c>
      <c r="K8" s="207"/>
    </row>
    <row r="9" spans="1:11" s="6" customFormat="1" ht="30" customHeight="1" thickBot="1">
      <c r="A9" s="57" t="s">
        <v>40</v>
      </c>
      <c r="B9" s="35">
        <v>17</v>
      </c>
      <c r="C9" s="35">
        <v>125</v>
      </c>
      <c r="D9" s="35">
        <f>SUM(B9:C9)</f>
        <v>142</v>
      </c>
      <c r="E9" s="35">
        <v>133</v>
      </c>
      <c r="F9" s="35">
        <v>106</v>
      </c>
      <c r="G9" s="35">
        <f>SUM(E9:F9)</f>
        <v>239</v>
      </c>
      <c r="H9" s="35">
        <f>SUM(B9,E9)</f>
        <v>150</v>
      </c>
      <c r="I9" s="35">
        <f>SUM(C9,F9)</f>
        <v>231</v>
      </c>
      <c r="J9" s="35">
        <f>SUM(H9:I9)</f>
        <v>381</v>
      </c>
      <c r="K9" s="87" t="s">
        <v>40</v>
      </c>
    </row>
    <row r="10" spans="1:11" s="6" customFormat="1" ht="30" customHeight="1" thickBot="1">
      <c r="A10" s="58" t="s">
        <v>41</v>
      </c>
      <c r="B10" s="38">
        <v>108</v>
      </c>
      <c r="C10" s="38">
        <v>486</v>
      </c>
      <c r="D10" s="38">
        <f t="shared" ref="D10:D15" si="0">SUM(B10:C10)</f>
        <v>594</v>
      </c>
      <c r="E10" s="38">
        <v>417</v>
      </c>
      <c r="F10" s="38">
        <v>712</v>
      </c>
      <c r="G10" s="38">
        <f t="shared" ref="G10:G15" si="1">SUM(E10:F10)</f>
        <v>1129</v>
      </c>
      <c r="H10" s="38">
        <f t="shared" ref="H10:H15" si="2">SUM(B10,E10)</f>
        <v>525</v>
      </c>
      <c r="I10" s="38">
        <f t="shared" ref="I10:I15" si="3">SUM(C10,F10)</f>
        <v>1198</v>
      </c>
      <c r="J10" s="38">
        <f t="shared" ref="J10:J15" si="4">SUM(H10:I10)</f>
        <v>1723</v>
      </c>
      <c r="K10" s="88" t="s">
        <v>41</v>
      </c>
    </row>
    <row r="11" spans="1:11" s="6" customFormat="1" ht="30" customHeight="1" thickBot="1">
      <c r="A11" s="59" t="s">
        <v>42</v>
      </c>
      <c r="B11" s="41">
        <v>135</v>
      </c>
      <c r="C11" s="41">
        <v>171</v>
      </c>
      <c r="D11" s="41">
        <f t="shared" si="0"/>
        <v>306</v>
      </c>
      <c r="E11" s="41">
        <v>146</v>
      </c>
      <c r="F11" s="41">
        <v>504</v>
      </c>
      <c r="G11" s="41">
        <f t="shared" si="1"/>
        <v>650</v>
      </c>
      <c r="H11" s="41">
        <f t="shared" si="2"/>
        <v>281</v>
      </c>
      <c r="I11" s="41">
        <f t="shared" si="3"/>
        <v>675</v>
      </c>
      <c r="J11" s="41">
        <f t="shared" si="4"/>
        <v>956</v>
      </c>
      <c r="K11" s="89" t="s">
        <v>42</v>
      </c>
    </row>
    <row r="12" spans="1:11" s="6" customFormat="1" ht="30" customHeight="1" thickBot="1">
      <c r="A12" s="58" t="s">
        <v>43</v>
      </c>
      <c r="B12" s="38">
        <v>103</v>
      </c>
      <c r="C12" s="38">
        <v>63</v>
      </c>
      <c r="D12" s="38">
        <f t="shared" si="0"/>
        <v>166</v>
      </c>
      <c r="E12" s="38">
        <v>97</v>
      </c>
      <c r="F12" s="38">
        <v>164</v>
      </c>
      <c r="G12" s="38">
        <f t="shared" si="1"/>
        <v>261</v>
      </c>
      <c r="H12" s="38">
        <f t="shared" si="2"/>
        <v>200</v>
      </c>
      <c r="I12" s="38">
        <f t="shared" si="3"/>
        <v>227</v>
      </c>
      <c r="J12" s="38">
        <f t="shared" si="4"/>
        <v>427</v>
      </c>
      <c r="K12" s="88" t="s">
        <v>43</v>
      </c>
    </row>
    <row r="13" spans="1:11" s="6" customFormat="1" ht="30" customHeight="1" thickBot="1">
      <c r="A13" s="59" t="s">
        <v>44</v>
      </c>
      <c r="B13" s="41">
        <v>16</v>
      </c>
      <c r="C13" s="41">
        <v>125</v>
      </c>
      <c r="D13" s="41">
        <f t="shared" si="0"/>
        <v>141</v>
      </c>
      <c r="E13" s="41">
        <v>0</v>
      </c>
      <c r="F13" s="41">
        <v>161</v>
      </c>
      <c r="G13" s="41">
        <f t="shared" si="1"/>
        <v>161</v>
      </c>
      <c r="H13" s="41">
        <f t="shared" si="2"/>
        <v>16</v>
      </c>
      <c r="I13" s="41">
        <f t="shared" si="3"/>
        <v>286</v>
      </c>
      <c r="J13" s="41">
        <f t="shared" si="4"/>
        <v>302</v>
      </c>
      <c r="K13" s="89" t="s">
        <v>44</v>
      </c>
    </row>
    <row r="14" spans="1:11" s="6" customFormat="1" ht="30" customHeight="1" thickBot="1">
      <c r="A14" s="58" t="s">
        <v>45</v>
      </c>
      <c r="B14" s="38">
        <v>21</v>
      </c>
      <c r="C14" s="38">
        <v>25</v>
      </c>
      <c r="D14" s="38">
        <f t="shared" si="0"/>
        <v>46</v>
      </c>
      <c r="E14" s="38">
        <v>0</v>
      </c>
      <c r="F14" s="38">
        <v>164</v>
      </c>
      <c r="G14" s="38">
        <f t="shared" si="1"/>
        <v>164</v>
      </c>
      <c r="H14" s="38">
        <f t="shared" si="2"/>
        <v>21</v>
      </c>
      <c r="I14" s="38">
        <f t="shared" si="3"/>
        <v>189</v>
      </c>
      <c r="J14" s="38">
        <f t="shared" si="4"/>
        <v>210</v>
      </c>
      <c r="K14" s="88" t="s">
        <v>45</v>
      </c>
    </row>
    <row r="15" spans="1:11" s="6" customFormat="1" ht="30" customHeight="1">
      <c r="A15" s="137" t="s">
        <v>46</v>
      </c>
      <c r="B15" s="94">
        <v>0</v>
      </c>
      <c r="C15" s="94">
        <v>34</v>
      </c>
      <c r="D15" s="94">
        <f t="shared" si="0"/>
        <v>34</v>
      </c>
      <c r="E15" s="94">
        <v>0</v>
      </c>
      <c r="F15" s="94">
        <v>92</v>
      </c>
      <c r="G15" s="94">
        <f t="shared" si="1"/>
        <v>92</v>
      </c>
      <c r="H15" s="94">
        <f t="shared" si="2"/>
        <v>0</v>
      </c>
      <c r="I15" s="94">
        <f t="shared" si="3"/>
        <v>126</v>
      </c>
      <c r="J15" s="94">
        <f t="shared" si="4"/>
        <v>126</v>
      </c>
      <c r="K15" s="80" t="s">
        <v>46</v>
      </c>
    </row>
    <row r="16" spans="1:11" s="6" customFormat="1" ht="30" customHeight="1">
      <c r="A16" s="71" t="s">
        <v>14</v>
      </c>
      <c r="B16" s="138">
        <f>SUM(B9:B15)</f>
        <v>400</v>
      </c>
      <c r="C16" s="138">
        <f t="shared" ref="C16:J16" si="5">SUM(C9:C15)</f>
        <v>1029</v>
      </c>
      <c r="D16" s="138">
        <f t="shared" si="5"/>
        <v>1429</v>
      </c>
      <c r="E16" s="138">
        <f t="shared" si="5"/>
        <v>793</v>
      </c>
      <c r="F16" s="138">
        <f t="shared" si="5"/>
        <v>1903</v>
      </c>
      <c r="G16" s="139">
        <f t="shared" si="5"/>
        <v>2696</v>
      </c>
      <c r="H16" s="138">
        <f t="shared" si="5"/>
        <v>1193</v>
      </c>
      <c r="I16" s="139">
        <f t="shared" si="5"/>
        <v>2932</v>
      </c>
      <c r="J16" s="138">
        <f t="shared" si="5"/>
        <v>4125</v>
      </c>
      <c r="K16" s="138" t="s">
        <v>15</v>
      </c>
    </row>
    <row r="17" spans="1:11" s="6" customFormat="1" ht="12.75">
      <c r="A17" s="2"/>
      <c r="B17" s="2"/>
      <c r="C17" s="2"/>
      <c r="D17" s="2"/>
      <c r="E17" s="2"/>
      <c r="F17" s="2"/>
      <c r="G17" s="2"/>
      <c r="H17" s="2"/>
      <c r="I17" s="2"/>
      <c r="J17" s="2"/>
      <c r="K17" s="2"/>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t="s">
        <v>203</v>
      </c>
      <c r="C20" s="2" t="s">
        <v>204</v>
      </c>
      <c r="D20" s="2"/>
      <c r="E20" s="2"/>
      <c r="F20" s="2"/>
      <c r="G20" s="2"/>
      <c r="H20" s="2"/>
      <c r="I20" s="2"/>
      <c r="J20" s="2"/>
      <c r="K20" s="2"/>
    </row>
    <row r="21" spans="1:11" s="6" customFormat="1" ht="12.75">
      <c r="A21" s="2" t="s">
        <v>40</v>
      </c>
      <c r="B21" s="127">
        <f t="shared" ref="B21:C27" si="6">H9</f>
        <v>150</v>
      </c>
      <c r="C21" s="127">
        <f t="shared" si="6"/>
        <v>231</v>
      </c>
      <c r="D21" s="2"/>
      <c r="E21" s="2"/>
      <c r="F21" s="2"/>
      <c r="G21" s="2"/>
      <c r="H21" s="2"/>
      <c r="I21" s="2"/>
      <c r="J21" s="2"/>
      <c r="K21" s="2"/>
    </row>
    <row r="22" spans="1:11" s="6" customFormat="1" ht="12.75">
      <c r="A22" s="2" t="s">
        <v>41</v>
      </c>
      <c r="B22" s="127">
        <f t="shared" si="6"/>
        <v>525</v>
      </c>
      <c r="C22" s="127">
        <f t="shared" si="6"/>
        <v>1198</v>
      </c>
      <c r="D22" s="2"/>
      <c r="E22" s="2"/>
      <c r="F22" s="2"/>
      <c r="G22" s="2"/>
      <c r="H22" s="2"/>
      <c r="I22" s="2"/>
      <c r="J22" s="2"/>
      <c r="K22" s="2"/>
    </row>
    <row r="23" spans="1:11" s="6" customFormat="1" ht="12.75">
      <c r="A23" s="2" t="s">
        <v>42</v>
      </c>
      <c r="B23" s="127">
        <f t="shared" si="6"/>
        <v>281</v>
      </c>
      <c r="C23" s="127">
        <f t="shared" si="6"/>
        <v>675</v>
      </c>
      <c r="D23" s="2"/>
      <c r="E23" s="2"/>
      <c r="F23" s="2"/>
      <c r="G23" s="2"/>
      <c r="H23" s="2"/>
      <c r="I23" s="2"/>
      <c r="J23" s="2"/>
      <c r="K23" s="2"/>
    </row>
    <row r="24" spans="1:11" s="6" customFormat="1" ht="12.75">
      <c r="A24" s="2" t="s">
        <v>43</v>
      </c>
      <c r="B24" s="127">
        <f t="shared" si="6"/>
        <v>200</v>
      </c>
      <c r="C24" s="127">
        <f t="shared" si="6"/>
        <v>227</v>
      </c>
      <c r="D24" s="2"/>
      <c r="E24" s="2"/>
      <c r="F24" s="2"/>
      <c r="G24" s="2"/>
      <c r="H24" s="2"/>
      <c r="I24" s="2"/>
      <c r="J24" s="2"/>
      <c r="K24" s="2"/>
    </row>
    <row r="25" spans="1:11" s="6" customFormat="1" ht="12.75">
      <c r="A25" s="2" t="s">
        <v>44</v>
      </c>
      <c r="B25" s="127">
        <f t="shared" si="6"/>
        <v>16</v>
      </c>
      <c r="C25" s="127">
        <f t="shared" si="6"/>
        <v>286</v>
      </c>
      <c r="D25" s="2"/>
      <c r="E25" s="2"/>
      <c r="F25" s="2"/>
      <c r="G25" s="2"/>
      <c r="H25" s="2"/>
      <c r="I25" s="2"/>
      <c r="J25" s="2"/>
      <c r="K25" s="2"/>
    </row>
    <row r="26" spans="1:11" s="6" customFormat="1" ht="12.75">
      <c r="A26" s="2" t="s">
        <v>45</v>
      </c>
      <c r="B26" s="127">
        <f t="shared" si="6"/>
        <v>21</v>
      </c>
      <c r="C26" s="127">
        <f t="shared" si="6"/>
        <v>189</v>
      </c>
      <c r="D26" s="2"/>
      <c r="E26" s="2"/>
      <c r="F26" s="2"/>
      <c r="G26" s="2"/>
      <c r="H26" s="2"/>
      <c r="I26" s="2"/>
      <c r="J26" s="2"/>
      <c r="K26" s="2"/>
    </row>
    <row r="27" spans="1:11" s="6" customFormat="1" ht="12.75">
      <c r="A27" s="2" t="s">
        <v>46</v>
      </c>
      <c r="B27" s="127">
        <f t="shared" si="6"/>
        <v>0</v>
      </c>
      <c r="C27" s="127">
        <f t="shared" si="6"/>
        <v>126</v>
      </c>
      <c r="D27" s="2"/>
      <c r="E27" s="2"/>
      <c r="F27" s="2"/>
      <c r="G27" s="2"/>
      <c r="H27" s="2"/>
      <c r="I27" s="2"/>
      <c r="J27" s="2"/>
      <c r="K27" s="2"/>
    </row>
    <row r="28" spans="1:11" s="7" customFormat="1" ht="12.75">
      <c r="A28" s="2"/>
      <c r="B28" s="2"/>
      <c r="C28" s="2"/>
      <c r="D28" s="2"/>
      <c r="E28" s="2"/>
      <c r="F28" s="2"/>
      <c r="G28" s="2"/>
      <c r="H28" s="2"/>
      <c r="I28" s="2"/>
      <c r="J28" s="2"/>
      <c r="K28" s="2"/>
    </row>
    <row r="29" spans="1:11" ht="12.75"/>
    <row r="30" spans="1:11" ht="12.75"/>
    <row r="31" spans="1:11" ht="12.75"/>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rightToLeft="1" view="pageBreakPreview" topLeftCell="J1" zoomScaleNormal="100" zoomScaleSheetLayoutView="100" workbookViewId="0">
      <selection activeCell="Q2" sqref="Q2"/>
    </sheetView>
  </sheetViews>
  <sheetFormatPr defaultRowHeight="12.75"/>
  <cols>
    <col min="1" max="1" width="9.42578125" style="106" customWidth="1"/>
    <col min="2" max="2" width="8.140625" style="106" customWidth="1"/>
    <col min="3" max="4" width="10.7109375" style="106" customWidth="1"/>
    <col min="5" max="5" width="11" style="106" customWidth="1"/>
    <col min="6" max="6" width="9.42578125" style="106" customWidth="1"/>
    <col min="7" max="7" width="12.140625" style="106" bestFit="1" customWidth="1"/>
    <col min="8" max="13" width="10.7109375" style="106" customWidth="1"/>
    <col min="14" max="14" width="12.140625" style="106" bestFit="1" customWidth="1"/>
    <col min="15" max="15" width="11.140625" style="106" customWidth="1"/>
    <col min="16" max="16" width="12" style="106" customWidth="1"/>
    <col min="17" max="256" width="9.140625" style="106"/>
    <col min="257" max="257" width="9.42578125" style="106" customWidth="1"/>
    <col min="258" max="258" width="8.140625" style="106" customWidth="1"/>
    <col min="259" max="260" width="10.7109375" style="106" customWidth="1"/>
    <col min="261" max="261" width="11" style="106" customWidth="1"/>
    <col min="262" max="262" width="9.42578125" style="106" customWidth="1"/>
    <col min="263" max="263" width="12.140625" style="106" bestFit="1" customWidth="1"/>
    <col min="264" max="269" width="10.7109375" style="106" customWidth="1"/>
    <col min="270" max="270" width="12.140625" style="106" bestFit="1" customWidth="1"/>
    <col min="271" max="271" width="11.140625" style="106" customWidth="1"/>
    <col min="272" max="272" width="12" style="106" customWidth="1"/>
    <col min="273" max="512" width="9.140625" style="106"/>
    <col min="513" max="513" width="9.42578125" style="106" customWidth="1"/>
    <col min="514" max="514" width="8.140625" style="106" customWidth="1"/>
    <col min="515" max="516" width="10.7109375" style="106" customWidth="1"/>
    <col min="517" max="517" width="11" style="106" customWidth="1"/>
    <col min="518" max="518" width="9.42578125" style="106" customWidth="1"/>
    <col min="519" max="519" width="12.140625" style="106" bestFit="1" customWidth="1"/>
    <col min="520" max="525" width="10.7109375" style="106" customWidth="1"/>
    <col min="526" max="526" width="12.140625" style="106" bestFit="1" customWidth="1"/>
    <col min="527" max="527" width="11.140625" style="106" customWidth="1"/>
    <col min="528" max="528" width="12" style="106" customWidth="1"/>
    <col min="529" max="768" width="9.140625" style="106"/>
    <col min="769" max="769" width="9.42578125" style="106" customWidth="1"/>
    <col min="770" max="770" width="8.140625" style="106" customWidth="1"/>
    <col min="771" max="772" width="10.7109375" style="106" customWidth="1"/>
    <col min="773" max="773" width="11" style="106" customWidth="1"/>
    <col min="774" max="774" width="9.42578125" style="106" customWidth="1"/>
    <col min="775" max="775" width="12.140625" style="106" bestFit="1" customWidth="1"/>
    <col min="776" max="781" width="10.7109375" style="106" customWidth="1"/>
    <col min="782" max="782" width="12.140625" style="106" bestFit="1" customWidth="1"/>
    <col min="783" max="783" width="11.140625" style="106" customWidth="1"/>
    <col min="784" max="784" width="12" style="106" customWidth="1"/>
    <col min="785" max="1024" width="9.140625" style="106"/>
    <col min="1025" max="1025" width="9.42578125" style="106" customWidth="1"/>
    <col min="1026" max="1026" width="8.140625" style="106" customWidth="1"/>
    <col min="1027" max="1028" width="10.7109375" style="106" customWidth="1"/>
    <col min="1029" max="1029" width="11" style="106" customWidth="1"/>
    <col min="1030" max="1030" width="9.42578125" style="106" customWidth="1"/>
    <col min="1031" max="1031" width="12.140625" style="106" bestFit="1" customWidth="1"/>
    <col min="1032" max="1037" width="10.7109375" style="106" customWidth="1"/>
    <col min="1038" max="1038" width="12.140625" style="106" bestFit="1" customWidth="1"/>
    <col min="1039" max="1039" width="11.140625" style="106" customWidth="1"/>
    <col min="1040" max="1040" width="12" style="106" customWidth="1"/>
    <col min="1041" max="1280" width="9.140625" style="106"/>
    <col min="1281" max="1281" width="9.42578125" style="106" customWidth="1"/>
    <col min="1282" max="1282" width="8.140625" style="106" customWidth="1"/>
    <col min="1283" max="1284" width="10.7109375" style="106" customWidth="1"/>
    <col min="1285" max="1285" width="11" style="106" customWidth="1"/>
    <col min="1286" max="1286" width="9.42578125" style="106" customWidth="1"/>
    <col min="1287" max="1287" width="12.140625" style="106" bestFit="1" customWidth="1"/>
    <col min="1288" max="1293" width="10.7109375" style="106" customWidth="1"/>
    <col min="1294" max="1294" width="12.140625" style="106" bestFit="1" customWidth="1"/>
    <col min="1295" max="1295" width="11.140625" style="106" customWidth="1"/>
    <col min="1296" max="1296" width="12" style="106" customWidth="1"/>
    <col min="1297" max="1536" width="9.140625" style="106"/>
    <col min="1537" max="1537" width="9.42578125" style="106" customWidth="1"/>
    <col min="1538" max="1538" width="8.140625" style="106" customWidth="1"/>
    <col min="1539" max="1540" width="10.7109375" style="106" customWidth="1"/>
    <col min="1541" max="1541" width="11" style="106" customWidth="1"/>
    <col min="1542" max="1542" width="9.42578125" style="106" customWidth="1"/>
    <col min="1543" max="1543" width="12.140625" style="106" bestFit="1" customWidth="1"/>
    <col min="1544" max="1549" width="10.7109375" style="106" customWidth="1"/>
    <col min="1550" max="1550" width="12.140625" style="106" bestFit="1" customWidth="1"/>
    <col min="1551" max="1551" width="11.140625" style="106" customWidth="1"/>
    <col min="1552" max="1552" width="12" style="106" customWidth="1"/>
    <col min="1553" max="1792" width="9.140625" style="106"/>
    <col min="1793" max="1793" width="9.42578125" style="106" customWidth="1"/>
    <col min="1794" max="1794" width="8.140625" style="106" customWidth="1"/>
    <col min="1795" max="1796" width="10.7109375" style="106" customWidth="1"/>
    <col min="1797" max="1797" width="11" style="106" customWidth="1"/>
    <col min="1798" max="1798" width="9.42578125" style="106" customWidth="1"/>
    <col min="1799" max="1799" width="12.140625" style="106" bestFit="1" customWidth="1"/>
    <col min="1800" max="1805" width="10.7109375" style="106" customWidth="1"/>
    <col min="1806" max="1806" width="12.140625" style="106" bestFit="1" customWidth="1"/>
    <col min="1807" max="1807" width="11.140625" style="106" customWidth="1"/>
    <col min="1808" max="1808" width="12" style="106" customWidth="1"/>
    <col min="1809" max="2048" width="9.140625" style="106"/>
    <col min="2049" max="2049" width="9.42578125" style="106" customWidth="1"/>
    <col min="2050" max="2050" width="8.140625" style="106" customWidth="1"/>
    <col min="2051" max="2052" width="10.7109375" style="106" customWidth="1"/>
    <col min="2053" max="2053" width="11" style="106" customWidth="1"/>
    <col min="2054" max="2054" width="9.42578125" style="106" customWidth="1"/>
    <col min="2055" max="2055" width="12.140625" style="106" bestFit="1" customWidth="1"/>
    <col min="2056" max="2061" width="10.7109375" style="106" customWidth="1"/>
    <col min="2062" max="2062" width="12.140625" style="106" bestFit="1" customWidth="1"/>
    <col min="2063" max="2063" width="11.140625" style="106" customWidth="1"/>
    <col min="2064" max="2064" width="12" style="106" customWidth="1"/>
    <col min="2065" max="2304" width="9.140625" style="106"/>
    <col min="2305" max="2305" width="9.42578125" style="106" customWidth="1"/>
    <col min="2306" max="2306" width="8.140625" style="106" customWidth="1"/>
    <col min="2307" max="2308" width="10.7109375" style="106" customWidth="1"/>
    <col min="2309" max="2309" width="11" style="106" customWidth="1"/>
    <col min="2310" max="2310" width="9.42578125" style="106" customWidth="1"/>
    <col min="2311" max="2311" width="12.140625" style="106" bestFit="1" customWidth="1"/>
    <col min="2312" max="2317" width="10.7109375" style="106" customWidth="1"/>
    <col min="2318" max="2318" width="12.140625" style="106" bestFit="1" customWidth="1"/>
    <col min="2319" max="2319" width="11.140625" style="106" customWidth="1"/>
    <col min="2320" max="2320" width="12" style="106" customWidth="1"/>
    <col min="2321" max="2560" width="9.140625" style="106"/>
    <col min="2561" max="2561" width="9.42578125" style="106" customWidth="1"/>
    <col min="2562" max="2562" width="8.140625" style="106" customWidth="1"/>
    <col min="2563" max="2564" width="10.7109375" style="106" customWidth="1"/>
    <col min="2565" max="2565" width="11" style="106" customWidth="1"/>
    <col min="2566" max="2566" width="9.42578125" style="106" customWidth="1"/>
    <col min="2567" max="2567" width="12.140625" style="106" bestFit="1" customWidth="1"/>
    <col min="2568" max="2573" width="10.7109375" style="106" customWidth="1"/>
    <col min="2574" max="2574" width="12.140625" style="106" bestFit="1" customWidth="1"/>
    <col min="2575" max="2575" width="11.140625" style="106" customWidth="1"/>
    <col min="2576" max="2576" width="12" style="106" customWidth="1"/>
    <col min="2577" max="2816" width="9.140625" style="106"/>
    <col min="2817" max="2817" width="9.42578125" style="106" customWidth="1"/>
    <col min="2818" max="2818" width="8.140625" style="106" customWidth="1"/>
    <col min="2819" max="2820" width="10.7109375" style="106" customWidth="1"/>
    <col min="2821" max="2821" width="11" style="106" customWidth="1"/>
    <col min="2822" max="2822" width="9.42578125" style="106" customWidth="1"/>
    <col min="2823" max="2823" width="12.140625" style="106" bestFit="1" customWidth="1"/>
    <col min="2824" max="2829" width="10.7109375" style="106" customWidth="1"/>
    <col min="2830" max="2830" width="12.140625" style="106" bestFit="1" customWidth="1"/>
    <col min="2831" max="2831" width="11.140625" style="106" customWidth="1"/>
    <col min="2832" max="2832" width="12" style="106" customWidth="1"/>
    <col min="2833" max="3072" width="9.140625" style="106"/>
    <col min="3073" max="3073" width="9.42578125" style="106" customWidth="1"/>
    <col min="3074" max="3074" width="8.140625" style="106" customWidth="1"/>
    <col min="3075" max="3076" width="10.7109375" style="106" customWidth="1"/>
    <col min="3077" max="3077" width="11" style="106" customWidth="1"/>
    <col min="3078" max="3078" width="9.42578125" style="106" customWidth="1"/>
    <col min="3079" max="3079" width="12.140625" style="106" bestFit="1" customWidth="1"/>
    <col min="3080" max="3085" width="10.7109375" style="106" customWidth="1"/>
    <col min="3086" max="3086" width="12.140625" style="106" bestFit="1" customWidth="1"/>
    <col min="3087" max="3087" width="11.140625" style="106" customWidth="1"/>
    <col min="3088" max="3088" width="12" style="106" customWidth="1"/>
    <col min="3089" max="3328" width="9.140625" style="106"/>
    <col min="3329" max="3329" width="9.42578125" style="106" customWidth="1"/>
    <col min="3330" max="3330" width="8.140625" style="106" customWidth="1"/>
    <col min="3331" max="3332" width="10.7109375" style="106" customWidth="1"/>
    <col min="3333" max="3333" width="11" style="106" customWidth="1"/>
    <col min="3334" max="3334" width="9.42578125" style="106" customWidth="1"/>
    <col min="3335" max="3335" width="12.140625" style="106" bestFit="1" customWidth="1"/>
    <col min="3336" max="3341" width="10.7109375" style="106" customWidth="1"/>
    <col min="3342" max="3342" width="12.140625" style="106" bestFit="1" customWidth="1"/>
    <col min="3343" max="3343" width="11.140625" style="106" customWidth="1"/>
    <col min="3344" max="3344" width="12" style="106" customWidth="1"/>
    <col min="3345" max="3584" width="9.140625" style="106"/>
    <col min="3585" max="3585" width="9.42578125" style="106" customWidth="1"/>
    <col min="3586" max="3586" width="8.140625" style="106" customWidth="1"/>
    <col min="3587" max="3588" width="10.7109375" style="106" customWidth="1"/>
    <col min="3589" max="3589" width="11" style="106" customWidth="1"/>
    <col min="3590" max="3590" width="9.42578125" style="106" customWidth="1"/>
    <col min="3591" max="3591" width="12.140625" style="106" bestFit="1" customWidth="1"/>
    <col min="3592" max="3597" width="10.7109375" style="106" customWidth="1"/>
    <col min="3598" max="3598" width="12.140625" style="106" bestFit="1" customWidth="1"/>
    <col min="3599" max="3599" width="11.140625" style="106" customWidth="1"/>
    <col min="3600" max="3600" width="12" style="106" customWidth="1"/>
    <col min="3601" max="3840" width="9.140625" style="106"/>
    <col min="3841" max="3841" width="9.42578125" style="106" customWidth="1"/>
    <col min="3842" max="3842" width="8.140625" style="106" customWidth="1"/>
    <col min="3843" max="3844" width="10.7109375" style="106" customWidth="1"/>
    <col min="3845" max="3845" width="11" style="106" customWidth="1"/>
    <col min="3846" max="3846" width="9.42578125" style="106" customWidth="1"/>
    <col min="3847" max="3847" width="12.140625" style="106" bestFit="1" customWidth="1"/>
    <col min="3848" max="3853" width="10.7109375" style="106" customWidth="1"/>
    <col min="3854" max="3854" width="12.140625" style="106" bestFit="1" customWidth="1"/>
    <col min="3855" max="3855" width="11.140625" style="106" customWidth="1"/>
    <col min="3856" max="3856" width="12" style="106" customWidth="1"/>
    <col min="3857" max="4096" width="9.140625" style="106"/>
    <col min="4097" max="4097" width="9.42578125" style="106" customWidth="1"/>
    <col min="4098" max="4098" width="8.140625" style="106" customWidth="1"/>
    <col min="4099" max="4100" width="10.7109375" style="106" customWidth="1"/>
    <col min="4101" max="4101" width="11" style="106" customWidth="1"/>
    <col min="4102" max="4102" width="9.42578125" style="106" customWidth="1"/>
    <col min="4103" max="4103" width="12.140625" style="106" bestFit="1" customWidth="1"/>
    <col min="4104" max="4109" width="10.7109375" style="106" customWidth="1"/>
    <col min="4110" max="4110" width="12.140625" style="106" bestFit="1" customWidth="1"/>
    <col min="4111" max="4111" width="11.140625" style="106" customWidth="1"/>
    <col min="4112" max="4112" width="12" style="106" customWidth="1"/>
    <col min="4113" max="4352" width="9.140625" style="106"/>
    <col min="4353" max="4353" width="9.42578125" style="106" customWidth="1"/>
    <col min="4354" max="4354" width="8.140625" style="106" customWidth="1"/>
    <col min="4355" max="4356" width="10.7109375" style="106" customWidth="1"/>
    <col min="4357" max="4357" width="11" style="106" customWidth="1"/>
    <col min="4358" max="4358" width="9.42578125" style="106" customWidth="1"/>
    <col min="4359" max="4359" width="12.140625" style="106" bestFit="1" customWidth="1"/>
    <col min="4360" max="4365" width="10.7109375" style="106" customWidth="1"/>
    <col min="4366" max="4366" width="12.140625" style="106" bestFit="1" customWidth="1"/>
    <col min="4367" max="4367" width="11.140625" style="106" customWidth="1"/>
    <col min="4368" max="4368" width="12" style="106" customWidth="1"/>
    <col min="4369" max="4608" width="9.140625" style="106"/>
    <col min="4609" max="4609" width="9.42578125" style="106" customWidth="1"/>
    <col min="4610" max="4610" width="8.140625" style="106" customWidth="1"/>
    <col min="4611" max="4612" width="10.7109375" style="106" customWidth="1"/>
    <col min="4613" max="4613" width="11" style="106" customWidth="1"/>
    <col min="4614" max="4614" width="9.42578125" style="106" customWidth="1"/>
    <col min="4615" max="4615" width="12.140625" style="106" bestFit="1" customWidth="1"/>
    <col min="4616" max="4621" width="10.7109375" style="106" customWidth="1"/>
    <col min="4622" max="4622" width="12.140625" style="106" bestFit="1" customWidth="1"/>
    <col min="4623" max="4623" width="11.140625" style="106" customWidth="1"/>
    <col min="4624" max="4624" width="12" style="106" customWidth="1"/>
    <col min="4625" max="4864" width="9.140625" style="106"/>
    <col min="4865" max="4865" width="9.42578125" style="106" customWidth="1"/>
    <col min="4866" max="4866" width="8.140625" style="106" customWidth="1"/>
    <col min="4867" max="4868" width="10.7109375" style="106" customWidth="1"/>
    <col min="4869" max="4869" width="11" style="106" customWidth="1"/>
    <col min="4870" max="4870" width="9.42578125" style="106" customWidth="1"/>
    <col min="4871" max="4871" width="12.140625" style="106" bestFit="1" customWidth="1"/>
    <col min="4872" max="4877" width="10.7109375" style="106" customWidth="1"/>
    <col min="4878" max="4878" width="12.140625" style="106" bestFit="1" customWidth="1"/>
    <col min="4879" max="4879" width="11.140625" style="106" customWidth="1"/>
    <col min="4880" max="4880" width="12" style="106" customWidth="1"/>
    <col min="4881" max="5120" width="9.140625" style="106"/>
    <col min="5121" max="5121" width="9.42578125" style="106" customWidth="1"/>
    <col min="5122" max="5122" width="8.140625" style="106" customWidth="1"/>
    <col min="5123" max="5124" width="10.7109375" style="106" customWidth="1"/>
    <col min="5125" max="5125" width="11" style="106" customWidth="1"/>
    <col min="5126" max="5126" width="9.42578125" style="106" customWidth="1"/>
    <col min="5127" max="5127" width="12.140625" style="106" bestFit="1" customWidth="1"/>
    <col min="5128" max="5133" width="10.7109375" style="106" customWidth="1"/>
    <col min="5134" max="5134" width="12.140625" style="106" bestFit="1" customWidth="1"/>
    <col min="5135" max="5135" width="11.140625" style="106" customWidth="1"/>
    <col min="5136" max="5136" width="12" style="106" customWidth="1"/>
    <col min="5137" max="5376" width="9.140625" style="106"/>
    <col min="5377" max="5377" width="9.42578125" style="106" customWidth="1"/>
    <col min="5378" max="5378" width="8.140625" style="106" customWidth="1"/>
    <col min="5379" max="5380" width="10.7109375" style="106" customWidth="1"/>
    <col min="5381" max="5381" width="11" style="106" customWidth="1"/>
    <col min="5382" max="5382" width="9.42578125" style="106" customWidth="1"/>
    <col min="5383" max="5383" width="12.140625" style="106" bestFit="1" customWidth="1"/>
    <col min="5384" max="5389" width="10.7109375" style="106" customWidth="1"/>
    <col min="5390" max="5390" width="12.140625" style="106" bestFit="1" customWidth="1"/>
    <col min="5391" max="5391" width="11.140625" style="106" customWidth="1"/>
    <col min="5392" max="5392" width="12" style="106" customWidth="1"/>
    <col min="5393" max="5632" width="9.140625" style="106"/>
    <col min="5633" max="5633" width="9.42578125" style="106" customWidth="1"/>
    <col min="5634" max="5634" width="8.140625" style="106" customWidth="1"/>
    <col min="5635" max="5636" width="10.7109375" style="106" customWidth="1"/>
    <col min="5637" max="5637" width="11" style="106" customWidth="1"/>
    <col min="5638" max="5638" width="9.42578125" style="106" customWidth="1"/>
    <col min="5639" max="5639" width="12.140625" style="106" bestFit="1" customWidth="1"/>
    <col min="5640" max="5645" width="10.7109375" style="106" customWidth="1"/>
    <col min="5646" max="5646" width="12.140625" style="106" bestFit="1" customWidth="1"/>
    <col min="5647" max="5647" width="11.140625" style="106" customWidth="1"/>
    <col min="5648" max="5648" width="12" style="106" customWidth="1"/>
    <col min="5649" max="5888" width="9.140625" style="106"/>
    <col min="5889" max="5889" width="9.42578125" style="106" customWidth="1"/>
    <col min="5890" max="5890" width="8.140625" style="106" customWidth="1"/>
    <col min="5891" max="5892" width="10.7109375" style="106" customWidth="1"/>
    <col min="5893" max="5893" width="11" style="106" customWidth="1"/>
    <col min="5894" max="5894" width="9.42578125" style="106" customWidth="1"/>
    <col min="5895" max="5895" width="12.140625" style="106" bestFit="1" customWidth="1"/>
    <col min="5896" max="5901" width="10.7109375" style="106" customWidth="1"/>
    <col min="5902" max="5902" width="12.140625" style="106" bestFit="1" customWidth="1"/>
    <col min="5903" max="5903" width="11.140625" style="106" customWidth="1"/>
    <col min="5904" max="5904" width="12" style="106" customWidth="1"/>
    <col min="5905" max="6144" width="9.140625" style="106"/>
    <col min="6145" max="6145" width="9.42578125" style="106" customWidth="1"/>
    <col min="6146" max="6146" width="8.140625" style="106" customWidth="1"/>
    <col min="6147" max="6148" width="10.7109375" style="106" customWidth="1"/>
    <col min="6149" max="6149" width="11" style="106" customWidth="1"/>
    <col min="6150" max="6150" width="9.42578125" style="106" customWidth="1"/>
    <col min="6151" max="6151" width="12.140625" style="106" bestFit="1" customWidth="1"/>
    <col min="6152" max="6157" width="10.7109375" style="106" customWidth="1"/>
    <col min="6158" max="6158" width="12.140625" style="106" bestFit="1" customWidth="1"/>
    <col min="6159" max="6159" width="11.140625" style="106" customWidth="1"/>
    <col min="6160" max="6160" width="12" style="106" customWidth="1"/>
    <col min="6161" max="6400" width="9.140625" style="106"/>
    <col min="6401" max="6401" width="9.42578125" style="106" customWidth="1"/>
    <col min="6402" max="6402" width="8.140625" style="106" customWidth="1"/>
    <col min="6403" max="6404" width="10.7109375" style="106" customWidth="1"/>
    <col min="6405" max="6405" width="11" style="106" customWidth="1"/>
    <col min="6406" max="6406" width="9.42578125" style="106" customWidth="1"/>
    <col min="6407" max="6407" width="12.140625" style="106" bestFit="1" customWidth="1"/>
    <col min="6408" max="6413" width="10.7109375" style="106" customWidth="1"/>
    <col min="6414" max="6414" width="12.140625" style="106" bestFit="1" customWidth="1"/>
    <col min="6415" max="6415" width="11.140625" style="106" customWidth="1"/>
    <col min="6416" max="6416" width="12" style="106" customWidth="1"/>
    <col min="6417" max="6656" width="9.140625" style="106"/>
    <col min="6657" max="6657" width="9.42578125" style="106" customWidth="1"/>
    <col min="6658" max="6658" width="8.140625" style="106" customWidth="1"/>
    <col min="6659" max="6660" width="10.7109375" style="106" customWidth="1"/>
    <col min="6661" max="6661" width="11" style="106" customWidth="1"/>
    <col min="6662" max="6662" width="9.42578125" style="106" customWidth="1"/>
    <col min="6663" max="6663" width="12.140625" style="106" bestFit="1" customWidth="1"/>
    <col min="6664" max="6669" width="10.7109375" style="106" customWidth="1"/>
    <col min="6670" max="6670" width="12.140625" style="106" bestFit="1" customWidth="1"/>
    <col min="6671" max="6671" width="11.140625" style="106" customWidth="1"/>
    <col min="6672" max="6672" width="12" style="106" customWidth="1"/>
    <col min="6673" max="6912" width="9.140625" style="106"/>
    <col min="6913" max="6913" width="9.42578125" style="106" customWidth="1"/>
    <col min="6914" max="6914" width="8.140625" style="106" customWidth="1"/>
    <col min="6915" max="6916" width="10.7109375" style="106" customWidth="1"/>
    <col min="6917" max="6917" width="11" style="106" customWidth="1"/>
    <col min="6918" max="6918" width="9.42578125" style="106" customWidth="1"/>
    <col min="6919" max="6919" width="12.140625" style="106" bestFit="1" customWidth="1"/>
    <col min="6920" max="6925" width="10.7109375" style="106" customWidth="1"/>
    <col min="6926" max="6926" width="12.140625" style="106" bestFit="1" customWidth="1"/>
    <col min="6927" max="6927" width="11.140625" style="106" customWidth="1"/>
    <col min="6928" max="6928" width="12" style="106" customWidth="1"/>
    <col min="6929" max="7168" width="9.140625" style="106"/>
    <col min="7169" max="7169" width="9.42578125" style="106" customWidth="1"/>
    <col min="7170" max="7170" width="8.140625" style="106" customWidth="1"/>
    <col min="7171" max="7172" width="10.7109375" style="106" customWidth="1"/>
    <col min="7173" max="7173" width="11" style="106" customWidth="1"/>
    <col min="7174" max="7174" width="9.42578125" style="106" customWidth="1"/>
    <col min="7175" max="7175" width="12.140625" style="106" bestFit="1" customWidth="1"/>
    <col min="7176" max="7181" width="10.7109375" style="106" customWidth="1"/>
    <col min="7182" max="7182" width="12.140625" style="106" bestFit="1" customWidth="1"/>
    <col min="7183" max="7183" width="11.140625" style="106" customWidth="1"/>
    <col min="7184" max="7184" width="12" style="106" customWidth="1"/>
    <col min="7185" max="7424" width="9.140625" style="106"/>
    <col min="7425" max="7425" width="9.42578125" style="106" customWidth="1"/>
    <col min="7426" max="7426" width="8.140625" style="106" customWidth="1"/>
    <col min="7427" max="7428" width="10.7109375" style="106" customWidth="1"/>
    <col min="7429" max="7429" width="11" style="106" customWidth="1"/>
    <col min="7430" max="7430" width="9.42578125" style="106" customWidth="1"/>
    <col min="7431" max="7431" width="12.140625" style="106" bestFit="1" customWidth="1"/>
    <col min="7432" max="7437" width="10.7109375" style="106" customWidth="1"/>
    <col min="7438" max="7438" width="12.140625" style="106" bestFit="1" customWidth="1"/>
    <col min="7439" max="7439" width="11.140625" style="106" customWidth="1"/>
    <col min="7440" max="7440" width="12" style="106" customWidth="1"/>
    <col min="7441" max="7680" width="9.140625" style="106"/>
    <col min="7681" max="7681" width="9.42578125" style="106" customWidth="1"/>
    <col min="7682" max="7682" width="8.140625" style="106" customWidth="1"/>
    <col min="7683" max="7684" width="10.7109375" style="106" customWidth="1"/>
    <col min="7685" max="7685" width="11" style="106" customWidth="1"/>
    <col min="7686" max="7686" width="9.42578125" style="106" customWidth="1"/>
    <col min="7687" max="7687" width="12.140625" style="106" bestFit="1" customWidth="1"/>
    <col min="7688" max="7693" width="10.7109375" style="106" customWidth="1"/>
    <col min="7694" max="7694" width="12.140625" style="106" bestFit="1" customWidth="1"/>
    <col min="7695" max="7695" width="11.140625" style="106" customWidth="1"/>
    <col min="7696" max="7696" width="12" style="106" customWidth="1"/>
    <col min="7697" max="7936" width="9.140625" style="106"/>
    <col min="7937" max="7937" width="9.42578125" style="106" customWidth="1"/>
    <col min="7938" max="7938" width="8.140625" style="106" customWidth="1"/>
    <col min="7939" max="7940" width="10.7109375" style="106" customWidth="1"/>
    <col min="7941" max="7941" width="11" style="106" customWidth="1"/>
    <col min="7942" max="7942" width="9.42578125" style="106" customWidth="1"/>
    <col min="7943" max="7943" width="12.140625" style="106" bestFit="1" customWidth="1"/>
    <col min="7944" max="7949" width="10.7109375" style="106" customWidth="1"/>
    <col min="7950" max="7950" width="12.140625" style="106" bestFit="1" customWidth="1"/>
    <col min="7951" max="7951" width="11.140625" style="106" customWidth="1"/>
    <col min="7952" max="7952" width="12" style="106" customWidth="1"/>
    <col min="7953" max="8192" width="9.140625" style="106"/>
    <col min="8193" max="8193" width="9.42578125" style="106" customWidth="1"/>
    <col min="8194" max="8194" width="8.140625" style="106" customWidth="1"/>
    <col min="8195" max="8196" width="10.7109375" style="106" customWidth="1"/>
    <col min="8197" max="8197" width="11" style="106" customWidth="1"/>
    <col min="8198" max="8198" width="9.42578125" style="106" customWidth="1"/>
    <col min="8199" max="8199" width="12.140625" style="106" bestFit="1" customWidth="1"/>
    <col min="8200" max="8205" width="10.7109375" style="106" customWidth="1"/>
    <col min="8206" max="8206" width="12.140625" style="106" bestFit="1" customWidth="1"/>
    <col min="8207" max="8207" width="11.140625" style="106" customWidth="1"/>
    <col min="8208" max="8208" width="12" style="106" customWidth="1"/>
    <col min="8209" max="8448" width="9.140625" style="106"/>
    <col min="8449" max="8449" width="9.42578125" style="106" customWidth="1"/>
    <col min="8450" max="8450" width="8.140625" style="106" customWidth="1"/>
    <col min="8451" max="8452" width="10.7109375" style="106" customWidth="1"/>
    <col min="8453" max="8453" width="11" style="106" customWidth="1"/>
    <col min="8454" max="8454" width="9.42578125" style="106" customWidth="1"/>
    <col min="8455" max="8455" width="12.140625" style="106" bestFit="1" customWidth="1"/>
    <col min="8456" max="8461" width="10.7109375" style="106" customWidth="1"/>
    <col min="8462" max="8462" width="12.140625" style="106" bestFit="1" customWidth="1"/>
    <col min="8463" max="8463" width="11.140625" style="106" customWidth="1"/>
    <col min="8464" max="8464" width="12" style="106" customWidth="1"/>
    <col min="8465" max="8704" width="9.140625" style="106"/>
    <col min="8705" max="8705" width="9.42578125" style="106" customWidth="1"/>
    <col min="8706" max="8706" width="8.140625" style="106" customWidth="1"/>
    <col min="8707" max="8708" width="10.7109375" style="106" customWidth="1"/>
    <col min="8709" max="8709" width="11" style="106" customWidth="1"/>
    <col min="8710" max="8710" width="9.42578125" style="106" customWidth="1"/>
    <col min="8711" max="8711" width="12.140625" style="106" bestFit="1" customWidth="1"/>
    <col min="8712" max="8717" width="10.7109375" style="106" customWidth="1"/>
    <col min="8718" max="8718" width="12.140625" style="106" bestFit="1" customWidth="1"/>
    <col min="8719" max="8719" width="11.140625" style="106" customWidth="1"/>
    <col min="8720" max="8720" width="12" style="106" customWidth="1"/>
    <col min="8721" max="8960" width="9.140625" style="106"/>
    <col min="8961" max="8961" width="9.42578125" style="106" customWidth="1"/>
    <col min="8962" max="8962" width="8.140625" style="106" customWidth="1"/>
    <col min="8963" max="8964" width="10.7109375" style="106" customWidth="1"/>
    <col min="8965" max="8965" width="11" style="106" customWidth="1"/>
    <col min="8966" max="8966" width="9.42578125" style="106" customWidth="1"/>
    <col min="8967" max="8967" width="12.140625" style="106" bestFit="1" customWidth="1"/>
    <col min="8968" max="8973" width="10.7109375" style="106" customWidth="1"/>
    <col min="8974" max="8974" width="12.140625" style="106" bestFit="1" customWidth="1"/>
    <col min="8975" max="8975" width="11.140625" style="106" customWidth="1"/>
    <col min="8976" max="8976" width="12" style="106" customWidth="1"/>
    <col min="8977" max="9216" width="9.140625" style="106"/>
    <col min="9217" max="9217" width="9.42578125" style="106" customWidth="1"/>
    <col min="9218" max="9218" width="8.140625" style="106" customWidth="1"/>
    <col min="9219" max="9220" width="10.7109375" style="106" customWidth="1"/>
    <col min="9221" max="9221" width="11" style="106" customWidth="1"/>
    <col min="9222" max="9222" width="9.42578125" style="106" customWidth="1"/>
    <col min="9223" max="9223" width="12.140625" style="106" bestFit="1" customWidth="1"/>
    <col min="9224" max="9229" width="10.7109375" style="106" customWidth="1"/>
    <col min="9230" max="9230" width="12.140625" style="106" bestFit="1" customWidth="1"/>
    <col min="9231" max="9231" width="11.140625" style="106" customWidth="1"/>
    <col min="9232" max="9232" width="12" style="106" customWidth="1"/>
    <col min="9233" max="9472" width="9.140625" style="106"/>
    <col min="9473" max="9473" width="9.42578125" style="106" customWidth="1"/>
    <col min="9474" max="9474" width="8.140625" style="106" customWidth="1"/>
    <col min="9475" max="9476" width="10.7109375" style="106" customWidth="1"/>
    <col min="9477" max="9477" width="11" style="106" customWidth="1"/>
    <col min="9478" max="9478" width="9.42578125" style="106" customWidth="1"/>
    <col min="9479" max="9479" width="12.140625" style="106" bestFit="1" customWidth="1"/>
    <col min="9480" max="9485" width="10.7109375" style="106" customWidth="1"/>
    <col min="9486" max="9486" width="12.140625" style="106" bestFit="1" customWidth="1"/>
    <col min="9487" max="9487" width="11.140625" style="106" customWidth="1"/>
    <col min="9488" max="9488" width="12" style="106" customWidth="1"/>
    <col min="9489" max="9728" width="9.140625" style="106"/>
    <col min="9729" max="9729" width="9.42578125" style="106" customWidth="1"/>
    <col min="9730" max="9730" width="8.140625" style="106" customWidth="1"/>
    <col min="9731" max="9732" width="10.7109375" style="106" customWidth="1"/>
    <col min="9733" max="9733" width="11" style="106" customWidth="1"/>
    <col min="9734" max="9734" width="9.42578125" style="106" customWidth="1"/>
    <col min="9735" max="9735" width="12.140625" style="106" bestFit="1" customWidth="1"/>
    <col min="9736" max="9741" width="10.7109375" style="106" customWidth="1"/>
    <col min="9742" max="9742" width="12.140625" style="106" bestFit="1" customWidth="1"/>
    <col min="9743" max="9743" width="11.140625" style="106" customWidth="1"/>
    <col min="9744" max="9744" width="12" style="106" customWidth="1"/>
    <col min="9745" max="9984" width="9.140625" style="106"/>
    <col min="9985" max="9985" width="9.42578125" style="106" customWidth="1"/>
    <col min="9986" max="9986" width="8.140625" style="106" customWidth="1"/>
    <col min="9987" max="9988" width="10.7109375" style="106" customWidth="1"/>
    <col min="9989" max="9989" width="11" style="106" customWidth="1"/>
    <col min="9990" max="9990" width="9.42578125" style="106" customWidth="1"/>
    <col min="9991" max="9991" width="12.140625" style="106" bestFit="1" customWidth="1"/>
    <col min="9992" max="9997" width="10.7109375" style="106" customWidth="1"/>
    <col min="9998" max="9998" width="12.140625" style="106" bestFit="1" customWidth="1"/>
    <col min="9999" max="9999" width="11.140625" style="106" customWidth="1"/>
    <col min="10000" max="10000" width="12" style="106" customWidth="1"/>
    <col min="10001" max="10240" width="9.140625" style="106"/>
    <col min="10241" max="10241" width="9.42578125" style="106" customWidth="1"/>
    <col min="10242" max="10242" width="8.140625" style="106" customWidth="1"/>
    <col min="10243" max="10244" width="10.7109375" style="106" customWidth="1"/>
    <col min="10245" max="10245" width="11" style="106" customWidth="1"/>
    <col min="10246" max="10246" width="9.42578125" style="106" customWidth="1"/>
    <col min="10247" max="10247" width="12.140625" style="106" bestFit="1" customWidth="1"/>
    <col min="10248" max="10253" width="10.7109375" style="106" customWidth="1"/>
    <col min="10254" max="10254" width="12.140625" style="106" bestFit="1" customWidth="1"/>
    <col min="10255" max="10255" width="11.140625" style="106" customWidth="1"/>
    <col min="10256" max="10256" width="12" style="106" customWidth="1"/>
    <col min="10257" max="10496" width="9.140625" style="106"/>
    <col min="10497" max="10497" width="9.42578125" style="106" customWidth="1"/>
    <col min="10498" max="10498" width="8.140625" style="106" customWidth="1"/>
    <col min="10499" max="10500" width="10.7109375" style="106" customWidth="1"/>
    <col min="10501" max="10501" width="11" style="106" customWidth="1"/>
    <col min="10502" max="10502" width="9.42578125" style="106" customWidth="1"/>
    <col min="10503" max="10503" width="12.140625" style="106" bestFit="1" customWidth="1"/>
    <col min="10504" max="10509" width="10.7109375" style="106" customWidth="1"/>
    <col min="10510" max="10510" width="12.140625" style="106" bestFit="1" customWidth="1"/>
    <col min="10511" max="10511" width="11.140625" style="106" customWidth="1"/>
    <col min="10512" max="10512" width="12" style="106" customWidth="1"/>
    <col min="10513" max="10752" width="9.140625" style="106"/>
    <col min="10753" max="10753" width="9.42578125" style="106" customWidth="1"/>
    <col min="10754" max="10754" width="8.140625" style="106" customWidth="1"/>
    <col min="10755" max="10756" width="10.7109375" style="106" customWidth="1"/>
    <col min="10757" max="10757" width="11" style="106" customWidth="1"/>
    <col min="10758" max="10758" width="9.42578125" style="106" customWidth="1"/>
    <col min="10759" max="10759" width="12.140625" style="106" bestFit="1" customWidth="1"/>
    <col min="10760" max="10765" width="10.7109375" style="106" customWidth="1"/>
    <col min="10766" max="10766" width="12.140625" style="106" bestFit="1" customWidth="1"/>
    <col min="10767" max="10767" width="11.140625" style="106" customWidth="1"/>
    <col min="10768" max="10768" width="12" style="106" customWidth="1"/>
    <col min="10769" max="11008" width="9.140625" style="106"/>
    <col min="11009" max="11009" width="9.42578125" style="106" customWidth="1"/>
    <col min="11010" max="11010" width="8.140625" style="106" customWidth="1"/>
    <col min="11011" max="11012" width="10.7109375" style="106" customWidth="1"/>
    <col min="11013" max="11013" width="11" style="106" customWidth="1"/>
    <col min="11014" max="11014" width="9.42578125" style="106" customWidth="1"/>
    <col min="11015" max="11015" width="12.140625" style="106" bestFit="1" customWidth="1"/>
    <col min="11016" max="11021" width="10.7109375" style="106" customWidth="1"/>
    <col min="11022" max="11022" width="12.140625" style="106" bestFit="1" customWidth="1"/>
    <col min="11023" max="11023" width="11.140625" style="106" customWidth="1"/>
    <col min="11024" max="11024" width="12" style="106" customWidth="1"/>
    <col min="11025" max="11264" width="9.140625" style="106"/>
    <col min="11265" max="11265" width="9.42578125" style="106" customWidth="1"/>
    <col min="11266" max="11266" width="8.140625" style="106" customWidth="1"/>
    <col min="11267" max="11268" width="10.7109375" style="106" customWidth="1"/>
    <col min="11269" max="11269" width="11" style="106" customWidth="1"/>
    <col min="11270" max="11270" width="9.42578125" style="106" customWidth="1"/>
    <col min="11271" max="11271" width="12.140625" style="106" bestFit="1" customWidth="1"/>
    <col min="11272" max="11277" width="10.7109375" style="106" customWidth="1"/>
    <col min="11278" max="11278" width="12.140625" style="106" bestFit="1" customWidth="1"/>
    <col min="11279" max="11279" width="11.140625" style="106" customWidth="1"/>
    <col min="11280" max="11280" width="12" style="106" customWidth="1"/>
    <col min="11281" max="11520" width="9.140625" style="106"/>
    <col min="11521" max="11521" width="9.42578125" style="106" customWidth="1"/>
    <col min="11522" max="11522" width="8.140625" style="106" customWidth="1"/>
    <col min="11523" max="11524" width="10.7109375" style="106" customWidth="1"/>
    <col min="11525" max="11525" width="11" style="106" customWidth="1"/>
    <col min="11526" max="11526" width="9.42578125" style="106" customWidth="1"/>
    <col min="11527" max="11527" width="12.140625" style="106" bestFit="1" customWidth="1"/>
    <col min="11528" max="11533" width="10.7109375" style="106" customWidth="1"/>
    <col min="11534" max="11534" width="12.140625" style="106" bestFit="1" customWidth="1"/>
    <col min="11535" max="11535" width="11.140625" style="106" customWidth="1"/>
    <col min="11536" max="11536" width="12" style="106" customWidth="1"/>
    <col min="11537" max="11776" width="9.140625" style="106"/>
    <col min="11777" max="11777" width="9.42578125" style="106" customWidth="1"/>
    <col min="11778" max="11778" width="8.140625" style="106" customWidth="1"/>
    <col min="11779" max="11780" width="10.7109375" style="106" customWidth="1"/>
    <col min="11781" max="11781" width="11" style="106" customWidth="1"/>
    <col min="11782" max="11782" width="9.42578125" style="106" customWidth="1"/>
    <col min="11783" max="11783" width="12.140625" style="106" bestFit="1" customWidth="1"/>
    <col min="11784" max="11789" width="10.7109375" style="106" customWidth="1"/>
    <col min="11790" max="11790" width="12.140625" style="106" bestFit="1" customWidth="1"/>
    <col min="11791" max="11791" width="11.140625" style="106" customWidth="1"/>
    <col min="11792" max="11792" width="12" style="106" customWidth="1"/>
    <col min="11793" max="12032" width="9.140625" style="106"/>
    <col min="12033" max="12033" width="9.42578125" style="106" customWidth="1"/>
    <col min="12034" max="12034" width="8.140625" style="106" customWidth="1"/>
    <col min="12035" max="12036" width="10.7109375" style="106" customWidth="1"/>
    <col min="12037" max="12037" width="11" style="106" customWidth="1"/>
    <col min="12038" max="12038" width="9.42578125" style="106" customWidth="1"/>
    <col min="12039" max="12039" width="12.140625" style="106" bestFit="1" customWidth="1"/>
    <col min="12040" max="12045" width="10.7109375" style="106" customWidth="1"/>
    <col min="12046" max="12046" width="12.140625" style="106" bestFit="1" customWidth="1"/>
    <col min="12047" max="12047" width="11.140625" style="106" customWidth="1"/>
    <col min="12048" max="12048" width="12" style="106" customWidth="1"/>
    <col min="12049" max="12288" width="9.140625" style="106"/>
    <col min="12289" max="12289" width="9.42578125" style="106" customWidth="1"/>
    <col min="12290" max="12290" width="8.140625" style="106" customWidth="1"/>
    <col min="12291" max="12292" width="10.7109375" style="106" customWidth="1"/>
    <col min="12293" max="12293" width="11" style="106" customWidth="1"/>
    <col min="12294" max="12294" width="9.42578125" style="106" customWidth="1"/>
    <col min="12295" max="12295" width="12.140625" style="106" bestFit="1" customWidth="1"/>
    <col min="12296" max="12301" width="10.7109375" style="106" customWidth="1"/>
    <col min="12302" max="12302" width="12.140625" style="106" bestFit="1" customWidth="1"/>
    <col min="12303" max="12303" width="11.140625" style="106" customWidth="1"/>
    <col min="12304" max="12304" width="12" style="106" customWidth="1"/>
    <col min="12305" max="12544" width="9.140625" style="106"/>
    <col min="12545" max="12545" width="9.42578125" style="106" customWidth="1"/>
    <col min="12546" max="12546" width="8.140625" style="106" customWidth="1"/>
    <col min="12547" max="12548" width="10.7109375" style="106" customWidth="1"/>
    <col min="12549" max="12549" width="11" style="106" customWidth="1"/>
    <col min="12550" max="12550" width="9.42578125" style="106" customWidth="1"/>
    <col min="12551" max="12551" width="12.140625" style="106" bestFit="1" customWidth="1"/>
    <col min="12552" max="12557" width="10.7109375" style="106" customWidth="1"/>
    <col min="12558" max="12558" width="12.140625" style="106" bestFit="1" customWidth="1"/>
    <col min="12559" max="12559" width="11.140625" style="106" customWidth="1"/>
    <col min="12560" max="12560" width="12" style="106" customWidth="1"/>
    <col min="12561" max="12800" width="9.140625" style="106"/>
    <col min="12801" max="12801" width="9.42578125" style="106" customWidth="1"/>
    <col min="12802" max="12802" width="8.140625" style="106" customWidth="1"/>
    <col min="12803" max="12804" width="10.7109375" style="106" customWidth="1"/>
    <col min="12805" max="12805" width="11" style="106" customWidth="1"/>
    <col min="12806" max="12806" width="9.42578125" style="106" customWidth="1"/>
    <col min="12807" max="12807" width="12.140625" style="106" bestFit="1" customWidth="1"/>
    <col min="12808" max="12813" width="10.7109375" style="106" customWidth="1"/>
    <col min="12814" max="12814" width="12.140625" style="106" bestFit="1" customWidth="1"/>
    <col min="12815" max="12815" width="11.140625" style="106" customWidth="1"/>
    <col min="12816" max="12816" width="12" style="106" customWidth="1"/>
    <col min="12817" max="13056" width="9.140625" style="106"/>
    <col min="13057" max="13057" width="9.42578125" style="106" customWidth="1"/>
    <col min="13058" max="13058" width="8.140625" style="106" customWidth="1"/>
    <col min="13059" max="13060" width="10.7109375" style="106" customWidth="1"/>
    <col min="13061" max="13061" width="11" style="106" customWidth="1"/>
    <col min="13062" max="13062" width="9.42578125" style="106" customWidth="1"/>
    <col min="13063" max="13063" width="12.140625" style="106" bestFit="1" customWidth="1"/>
    <col min="13064" max="13069" width="10.7109375" style="106" customWidth="1"/>
    <col min="13070" max="13070" width="12.140625" style="106" bestFit="1" customWidth="1"/>
    <col min="13071" max="13071" width="11.140625" style="106" customWidth="1"/>
    <col min="13072" max="13072" width="12" style="106" customWidth="1"/>
    <col min="13073" max="13312" width="9.140625" style="106"/>
    <col min="13313" max="13313" width="9.42578125" style="106" customWidth="1"/>
    <col min="13314" max="13314" width="8.140625" style="106" customWidth="1"/>
    <col min="13315" max="13316" width="10.7109375" style="106" customWidth="1"/>
    <col min="13317" max="13317" width="11" style="106" customWidth="1"/>
    <col min="13318" max="13318" width="9.42578125" style="106" customWidth="1"/>
    <col min="13319" max="13319" width="12.140625" style="106" bestFit="1" customWidth="1"/>
    <col min="13320" max="13325" width="10.7109375" style="106" customWidth="1"/>
    <col min="13326" max="13326" width="12.140625" style="106" bestFit="1" customWidth="1"/>
    <col min="13327" max="13327" width="11.140625" style="106" customWidth="1"/>
    <col min="13328" max="13328" width="12" style="106" customWidth="1"/>
    <col min="13329" max="13568" width="9.140625" style="106"/>
    <col min="13569" max="13569" width="9.42578125" style="106" customWidth="1"/>
    <col min="13570" max="13570" width="8.140625" style="106" customWidth="1"/>
    <col min="13571" max="13572" width="10.7109375" style="106" customWidth="1"/>
    <col min="13573" max="13573" width="11" style="106" customWidth="1"/>
    <col min="13574" max="13574" width="9.42578125" style="106" customWidth="1"/>
    <col min="13575" max="13575" width="12.140625" style="106" bestFit="1" customWidth="1"/>
    <col min="13576" max="13581" width="10.7109375" style="106" customWidth="1"/>
    <col min="13582" max="13582" width="12.140625" style="106" bestFit="1" customWidth="1"/>
    <col min="13583" max="13583" width="11.140625" style="106" customWidth="1"/>
    <col min="13584" max="13584" width="12" style="106" customWidth="1"/>
    <col min="13585" max="13824" width="9.140625" style="106"/>
    <col min="13825" max="13825" width="9.42578125" style="106" customWidth="1"/>
    <col min="13826" max="13826" width="8.140625" style="106" customWidth="1"/>
    <col min="13827" max="13828" width="10.7109375" style="106" customWidth="1"/>
    <col min="13829" max="13829" width="11" style="106" customWidth="1"/>
    <col min="13830" max="13830" width="9.42578125" style="106" customWidth="1"/>
    <col min="13831" max="13831" width="12.140625" style="106" bestFit="1" customWidth="1"/>
    <col min="13832" max="13837" width="10.7109375" style="106" customWidth="1"/>
    <col min="13838" max="13838" width="12.140625" style="106" bestFit="1" customWidth="1"/>
    <col min="13839" max="13839" width="11.140625" style="106" customWidth="1"/>
    <col min="13840" max="13840" width="12" style="106" customWidth="1"/>
    <col min="13841" max="14080" width="9.140625" style="106"/>
    <col min="14081" max="14081" width="9.42578125" style="106" customWidth="1"/>
    <col min="14082" max="14082" width="8.140625" style="106" customWidth="1"/>
    <col min="14083" max="14084" width="10.7109375" style="106" customWidth="1"/>
    <col min="14085" max="14085" width="11" style="106" customWidth="1"/>
    <col min="14086" max="14086" width="9.42578125" style="106" customWidth="1"/>
    <col min="14087" max="14087" width="12.140625" style="106" bestFit="1" customWidth="1"/>
    <col min="14088" max="14093" width="10.7109375" style="106" customWidth="1"/>
    <col min="14094" max="14094" width="12.140625" style="106" bestFit="1" customWidth="1"/>
    <col min="14095" max="14095" width="11.140625" style="106" customWidth="1"/>
    <col min="14096" max="14096" width="12" style="106" customWidth="1"/>
    <col min="14097" max="14336" width="9.140625" style="106"/>
    <col min="14337" max="14337" width="9.42578125" style="106" customWidth="1"/>
    <col min="14338" max="14338" width="8.140625" style="106" customWidth="1"/>
    <col min="14339" max="14340" width="10.7109375" style="106" customWidth="1"/>
    <col min="14341" max="14341" width="11" style="106" customWidth="1"/>
    <col min="14342" max="14342" width="9.42578125" style="106" customWidth="1"/>
    <col min="14343" max="14343" width="12.140625" style="106" bestFit="1" customWidth="1"/>
    <col min="14344" max="14349" width="10.7109375" style="106" customWidth="1"/>
    <col min="14350" max="14350" width="12.140625" style="106" bestFit="1" customWidth="1"/>
    <col min="14351" max="14351" width="11.140625" style="106" customWidth="1"/>
    <col min="14352" max="14352" width="12" style="106" customWidth="1"/>
    <col min="14353" max="14592" width="9.140625" style="106"/>
    <col min="14593" max="14593" width="9.42578125" style="106" customWidth="1"/>
    <col min="14594" max="14594" width="8.140625" style="106" customWidth="1"/>
    <col min="14595" max="14596" width="10.7109375" style="106" customWidth="1"/>
    <col min="14597" max="14597" width="11" style="106" customWidth="1"/>
    <col min="14598" max="14598" width="9.42578125" style="106" customWidth="1"/>
    <col min="14599" max="14599" width="12.140625" style="106" bestFit="1" customWidth="1"/>
    <col min="14600" max="14605" width="10.7109375" style="106" customWidth="1"/>
    <col min="14606" max="14606" width="12.140625" style="106" bestFit="1" customWidth="1"/>
    <col min="14607" max="14607" width="11.140625" style="106" customWidth="1"/>
    <col min="14608" max="14608" width="12" style="106" customWidth="1"/>
    <col min="14609" max="14848" width="9.140625" style="106"/>
    <col min="14849" max="14849" width="9.42578125" style="106" customWidth="1"/>
    <col min="14850" max="14850" width="8.140625" style="106" customWidth="1"/>
    <col min="14851" max="14852" width="10.7109375" style="106" customWidth="1"/>
    <col min="14853" max="14853" width="11" style="106" customWidth="1"/>
    <col min="14854" max="14854" width="9.42578125" style="106" customWidth="1"/>
    <col min="14855" max="14855" width="12.140625" style="106" bestFit="1" customWidth="1"/>
    <col min="14856" max="14861" width="10.7109375" style="106" customWidth="1"/>
    <col min="14862" max="14862" width="12.140625" style="106" bestFit="1" customWidth="1"/>
    <col min="14863" max="14863" width="11.140625" style="106" customWidth="1"/>
    <col min="14864" max="14864" width="12" style="106" customWidth="1"/>
    <col min="14865" max="15104" width="9.140625" style="106"/>
    <col min="15105" max="15105" width="9.42578125" style="106" customWidth="1"/>
    <col min="15106" max="15106" width="8.140625" style="106" customWidth="1"/>
    <col min="15107" max="15108" width="10.7109375" style="106" customWidth="1"/>
    <col min="15109" max="15109" width="11" style="106" customWidth="1"/>
    <col min="15110" max="15110" width="9.42578125" style="106" customWidth="1"/>
    <col min="15111" max="15111" width="12.140625" style="106" bestFit="1" customWidth="1"/>
    <col min="15112" max="15117" width="10.7109375" style="106" customWidth="1"/>
    <col min="15118" max="15118" width="12.140625" style="106" bestFit="1" customWidth="1"/>
    <col min="15119" max="15119" width="11.140625" style="106" customWidth="1"/>
    <col min="15120" max="15120" width="12" style="106" customWidth="1"/>
    <col min="15121" max="15360" width="9.140625" style="106"/>
    <col min="15361" max="15361" width="9.42578125" style="106" customWidth="1"/>
    <col min="15362" max="15362" width="8.140625" style="106" customWidth="1"/>
    <col min="15363" max="15364" width="10.7109375" style="106" customWidth="1"/>
    <col min="15365" max="15365" width="11" style="106" customWidth="1"/>
    <col min="15366" max="15366" width="9.42578125" style="106" customWidth="1"/>
    <col min="15367" max="15367" width="12.140625" style="106" bestFit="1" customWidth="1"/>
    <col min="15368" max="15373" width="10.7109375" style="106" customWidth="1"/>
    <col min="15374" max="15374" width="12.140625" style="106" bestFit="1" customWidth="1"/>
    <col min="15375" max="15375" width="11.140625" style="106" customWidth="1"/>
    <col min="15376" max="15376" width="12" style="106" customWidth="1"/>
    <col min="15377" max="15616" width="9.140625" style="106"/>
    <col min="15617" max="15617" width="9.42578125" style="106" customWidth="1"/>
    <col min="15618" max="15618" width="8.140625" style="106" customWidth="1"/>
    <col min="15619" max="15620" width="10.7109375" style="106" customWidth="1"/>
    <col min="15621" max="15621" width="11" style="106" customWidth="1"/>
    <col min="15622" max="15622" width="9.42578125" style="106" customWidth="1"/>
    <col min="15623" max="15623" width="12.140625" style="106" bestFit="1" customWidth="1"/>
    <col min="15624" max="15629" width="10.7109375" style="106" customWidth="1"/>
    <col min="15630" max="15630" width="12.140625" style="106" bestFit="1" customWidth="1"/>
    <col min="15631" max="15631" width="11.140625" style="106" customWidth="1"/>
    <col min="15632" max="15632" width="12" style="106" customWidth="1"/>
    <col min="15633" max="15872" width="9.140625" style="106"/>
    <col min="15873" max="15873" width="9.42578125" style="106" customWidth="1"/>
    <col min="15874" max="15874" width="8.140625" style="106" customWidth="1"/>
    <col min="15875" max="15876" width="10.7109375" style="106" customWidth="1"/>
    <col min="15877" max="15877" width="11" style="106" customWidth="1"/>
    <col min="15878" max="15878" width="9.42578125" style="106" customWidth="1"/>
    <col min="15879" max="15879" width="12.140625" style="106" bestFit="1" customWidth="1"/>
    <col min="15880" max="15885" width="10.7109375" style="106" customWidth="1"/>
    <col min="15886" max="15886" width="12.140625" style="106" bestFit="1" customWidth="1"/>
    <col min="15887" max="15887" width="11.140625" style="106" customWidth="1"/>
    <col min="15888" max="15888" width="12" style="106" customWidth="1"/>
    <col min="15889" max="16128" width="9.140625" style="106"/>
    <col min="16129" max="16129" width="9.42578125" style="106" customWidth="1"/>
    <col min="16130" max="16130" width="8.140625" style="106" customWidth="1"/>
    <col min="16131" max="16132" width="10.7109375" style="106" customWidth="1"/>
    <col min="16133" max="16133" width="11" style="106" customWidth="1"/>
    <col min="16134" max="16134" width="9.42578125" style="106" customWidth="1"/>
    <col min="16135" max="16135" width="12.140625" style="106" bestFit="1" customWidth="1"/>
    <col min="16136" max="16141" width="10.7109375" style="106" customWidth="1"/>
    <col min="16142" max="16142" width="12.140625" style="106" bestFit="1" customWidth="1"/>
    <col min="16143" max="16143" width="11.140625" style="106" customWidth="1"/>
    <col min="16144" max="16144" width="12" style="106" customWidth="1"/>
    <col min="16145" max="16384" width="9.140625" style="106"/>
  </cols>
  <sheetData>
    <row r="1" spans="1:16" s="105" customFormat="1" ht="20.25">
      <c r="A1" s="176" t="s">
        <v>307</v>
      </c>
      <c r="B1" s="176"/>
      <c r="C1" s="176"/>
      <c r="D1" s="176"/>
      <c r="E1" s="176"/>
      <c r="F1" s="176"/>
      <c r="G1" s="176"/>
      <c r="H1" s="176"/>
      <c r="I1" s="176"/>
      <c r="J1" s="176"/>
      <c r="K1" s="176"/>
      <c r="L1" s="176"/>
      <c r="M1" s="176"/>
      <c r="N1" s="176"/>
      <c r="O1" s="176"/>
      <c r="P1" s="176"/>
    </row>
    <row r="2" spans="1:16" s="145" customFormat="1" ht="17.25">
      <c r="A2" s="187">
        <v>2013</v>
      </c>
      <c r="B2" s="187"/>
      <c r="C2" s="187"/>
      <c r="D2" s="187"/>
      <c r="E2" s="187"/>
      <c r="F2" s="187"/>
      <c r="G2" s="187"/>
      <c r="H2" s="187"/>
      <c r="I2" s="187"/>
      <c r="J2" s="187"/>
      <c r="K2" s="187"/>
      <c r="L2" s="187"/>
      <c r="M2" s="187"/>
      <c r="N2" s="187"/>
      <c r="O2" s="187"/>
      <c r="P2" s="187"/>
    </row>
    <row r="3" spans="1:16" s="105" customFormat="1" ht="15.75">
      <c r="A3" s="177" t="s">
        <v>319</v>
      </c>
      <c r="B3" s="177"/>
      <c r="C3" s="177"/>
      <c r="D3" s="177"/>
      <c r="E3" s="177"/>
      <c r="F3" s="177"/>
      <c r="G3" s="177"/>
      <c r="H3" s="177"/>
      <c r="I3" s="177"/>
      <c r="J3" s="177"/>
      <c r="K3" s="177"/>
      <c r="L3" s="177"/>
      <c r="M3" s="177"/>
      <c r="N3" s="177"/>
      <c r="O3" s="177"/>
      <c r="P3" s="177"/>
    </row>
    <row r="4" spans="1:16" s="105" customFormat="1" ht="17.25">
      <c r="A4" s="178">
        <v>2013</v>
      </c>
      <c r="B4" s="178"/>
      <c r="C4" s="178"/>
      <c r="D4" s="178"/>
      <c r="E4" s="178"/>
      <c r="F4" s="178"/>
      <c r="G4" s="178"/>
      <c r="H4" s="178"/>
      <c r="I4" s="178"/>
      <c r="J4" s="178"/>
      <c r="K4" s="178"/>
      <c r="L4" s="178"/>
      <c r="M4" s="178"/>
      <c r="N4" s="178"/>
      <c r="O4" s="178"/>
      <c r="P4" s="178"/>
    </row>
    <row r="5" spans="1:16" s="105" customFormat="1" ht="21" customHeight="1">
      <c r="A5" s="124" t="s">
        <v>166</v>
      </c>
      <c r="B5" s="125"/>
      <c r="C5" s="125"/>
      <c r="D5" s="126"/>
      <c r="E5" s="126"/>
      <c r="F5" s="126"/>
      <c r="G5" s="126"/>
      <c r="H5" s="126"/>
      <c r="I5" s="126"/>
      <c r="J5" s="126"/>
      <c r="K5" s="126"/>
      <c r="L5" s="126"/>
      <c r="M5" s="126"/>
      <c r="N5" s="126"/>
      <c r="O5" s="126"/>
      <c r="P5" s="104" t="s">
        <v>165</v>
      </c>
    </row>
    <row r="6" spans="1:16" s="105" customFormat="1" ht="34.5" customHeight="1" thickBot="1">
      <c r="A6" s="179" t="s">
        <v>281</v>
      </c>
      <c r="B6" s="181" t="s">
        <v>308</v>
      </c>
      <c r="C6" s="181" t="s">
        <v>282</v>
      </c>
      <c r="D6" s="181"/>
      <c r="E6" s="181"/>
      <c r="F6" s="181"/>
      <c r="G6" s="181"/>
      <c r="H6" s="181" t="s">
        <v>283</v>
      </c>
      <c r="I6" s="181"/>
      <c r="J6" s="181"/>
      <c r="K6" s="181"/>
      <c r="L6" s="181"/>
      <c r="M6" s="181"/>
      <c r="N6" s="183" t="s">
        <v>284</v>
      </c>
      <c r="O6" s="183" t="s">
        <v>309</v>
      </c>
      <c r="P6" s="185" t="s">
        <v>285</v>
      </c>
    </row>
    <row r="7" spans="1:16" ht="93.75" customHeight="1">
      <c r="A7" s="180"/>
      <c r="B7" s="182"/>
      <c r="C7" s="123" t="s">
        <v>286</v>
      </c>
      <c r="D7" s="123" t="s">
        <v>287</v>
      </c>
      <c r="E7" s="123" t="s">
        <v>288</v>
      </c>
      <c r="F7" s="123" t="s">
        <v>289</v>
      </c>
      <c r="G7" s="123" t="s">
        <v>290</v>
      </c>
      <c r="H7" s="123" t="s">
        <v>291</v>
      </c>
      <c r="I7" s="123" t="s">
        <v>292</v>
      </c>
      <c r="J7" s="123" t="s">
        <v>293</v>
      </c>
      <c r="K7" s="123" t="s">
        <v>294</v>
      </c>
      <c r="L7" s="123" t="s">
        <v>295</v>
      </c>
      <c r="M7" s="123" t="s">
        <v>290</v>
      </c>
      <c r="N7" s="184"/>
      <c r="O7" s="184"/>
      <c r="P7" s="186"/>
    </row>
    <row r="8" spans="1:16" ht="24.95" customHeight="1" thickBot="1">
      <c r="A8" s="188" t="s">
        <v>296</v>
      </c>
      <c r="B8" s="107" t="s">
        <v>297</v>
      </c>
      <c r="C8" s="147">
        <v>60877</v>
      </c>
      <c r="D8" s="147">
        <v>365</v>
      </c>
      <c r="E8" s="147">
        <v>35</v>
      </c>
      <c r="F8" s="147">
        <v>0</v>
      </c>
      <c r="G8" s="148">
        <f t="shared" ref="G8:G13" si="0">SUM(C8:F8)</f>
        <v>61277</v>
      </c>
      <c r="H8" s="147">
        <v>0</v>
      </c>
      <c r="I8" s="147">
        <v>13990</v>
      </c>
      <c r="J8" s="147">
        <v>1375</v>
      </c>
      <c r="K8" s="147">
        <v>10102</v>
      </c>
      <c r="L8" s="147">
        <v>835</v>
      </c>
      <c r="M8" s="148">
        <f t="shared" ref="M8:M13" si="1">H8+I8+J8+K8+L8</f>
        <v>26302</v>
      </c>
      <c r="N8" s="148">
        <f t="shared" ref="N8:N13" si="2">M8+G8</f>
        <v>87579</v>
      </c>
      <c r="O8" s="108" t="s">
        <v>298</v>
      </c>
      <c r="P8" s="191" t="s">
        <v>299</v>
      </c>
    </row>
    <row r="9" spans="1:16" ht="24.95" customHeight="1">
      <c r="A9" s="189"/>
      <c r="B9" s="109" t="s">
        <v>300</v>
      </c>
      <c r="C9" s="149">
        <v>30256</v>
      </c>
      <c r="D9" s="149">
        <v>1029</v>
      </c>
      <c r="E9" s="149">
        <v>0</v>
      </c>
      <c r="F9" s="149">
        <v>0</v>
      </c>
      <c r="G9" s="150">
        <f t="shared" si="0"/>
        <v>31285</v>
      </c>
      <c r="H9" s="149">
        <v>26947</v>
      </c>
      <c r="I9" s="149">
        <v>21757</v>
      </c>
      <c r="J9" s="149">
        <v>2067</v>
      </c>
      <c r="K9" s="149">
        <v>6380</v>
      </c>
      <c r="L9" s="149">
        <v>1651</v>
      </c>
      <c r="M9" s="150">
        <f t="shared" si="1"/>
        <v>58802</v>
      </c>
      <c r="N9" s="150">
        <f t="shared" si="2"/>
        <v>90087</v>
      </c>
      <c r="O9" s="110" t="s">
        <v>301</v>
      </c>
      <c r="P9" s="192"/>
    </row>
    <row r="10" spans="1:16" s="111" customFormat="1" ht="24.95" customHeight="1">
      <c r="A10" s="190"/>
      <c r="B10" s="117" t="s">
        <v>302</v>
      </c>
      <c r="C10" s="151">
        <f>C8+C9</f>
        <v>91133</v>
      </c>
      <c r="D10" s="151">
        <f t="shared" ref="D10:L10" si="3">D8+D9</f>
        <v>1394</v>
      </c>
      <c r="E10" s="151">
        <f>E8+E9</f>
        <v>35</v>
      </c>
      <c r="F10" s="151">
        <f t="shared" si="3"/>
        <v>0</v>
      </c>
      <c r="G10" s="151">
        <f t="shared" si="0"/>
        <v>92562</v>
      </c>
      <c r="H10" s="151">
        <f t="shared" si="3"/>
        <v>26947</v>
      </c>
      <c r="I10" s="151">
        <f t="shared" si="3"/>
        <v>35747</v>
      </c>
      <c r="J10" s="151">
        <f t="shared" si="3"/>
        <v>3442</v>
      </c>
      <c r="K10" s="151">
        <f t="shared" si="3"/>
        <v>16482</v>
      </c>
      <c r="L10" s="151">
        <f t="shared" si="3"/>
        <v>2486</v>
      </c>
      <c r="M10" s="151">
        <f t="shared" si="1"/>
        <v>85104</v>
      </c>
      <c r="N10" s="151">
        <f t="shared" si="2"/>
        <v>177666</v>
      </c>
      <c r="O10" s="118" t="s">
        <v>15</v>
      </c>
      <c r="P10" s="193"/>
    </row>
    <row r="11" spans="1:16" ht="24.95" customHeight="1" thickBot="1">
      <c r="A11" s="194" t="s">
        <v>303</v>
      </c>
      <c r="B11" s="119" t="s">
        <v>297</v>
      </c>
      <c r="C11" s="152">
        <v>1284838</v>
      </c>
      <c r="D11" s="152">
        <v>639</v>
      </c>
      <c r="E11" s="152">
        <v>154</v>
      </c>
      <c r="F11" s="152">
        <v>0</v>
      </c>
      <c r="G11" s="153">
        <f t="shared" si="0"/>
        <v>1285631</v>
      </c>
      <c r="H11" s="152">
        <v>0</v>
      </c>
      <c r="I11" s="152">
        <v>23165</v>
      </c>
      <c r="J11" s="152">
        <v>1824</v>
      </c>
      <c r="K11" s="152">
        <v>0</v>
      </c>
      <c r="L11" s="152">
        <v>2293</v>
      </c>
      <c r="M11" s="153">
        <f t="shared" si="1"/>
        <v>27282</v>
      </c>
      <c r="N11" s="153">
        <f t="shared" si="2"/>
        <v>1312913</v>
      </c>
      <c r="O11" s="120" t="s">
        <v>298</v>
      </c>
      <c r="P11" s="197" t="s">
        <v>304</v>
      </c>
    </row>
    <row r="12" spans="1:16" ht="24.95" customHeight="1">
      <c r="A12" s="195"/>
      <c r="B12" s="121" t="s">
        <v>300</v>
      </c>
      <c r="C12" s="154">
        <v>163169</v>
      </c>
      <c r="D12" s="154">
        <v>1903</v>
      </c>
      <c r="E12" s="154">
        <v>0</v>
      </c>
      <c r="F12" s="154">
        <v>0</v>
      </c>
      <c r="G12" s="155">
        <f t="shared" si="0"/>
        <v>165072</v>
      </c>
      <c r="H12" s="154">
        <v>86580</v>
      </c>
      <c r="I12" s="154">
        <v>23268</v>
      </c>
      <c r="J12" s="154">
        <v>1105</v>
      </c>
      <c r="K12" s="154">
        <v>0</v>
      </c>
      <c r="L12" s="154">
        <v>3670</v>
      </c>
      <c r="M12" s="155">
        <f t="shared" si="1"/>
        <v>114623</v>
      </c>
      <c r="N12" s="155">
        <f t="shared" si="2"/>
        <v>279695</v>
      </c>
      <c r="O12" s="122" t="s">
        <v>301</v>
      </c>
      <c r="P12" s="198"/>
    </row>
    <row r="13" spans="1:16" s="111" customFormat="1" ht="24.95" customHeight="1">
      <c r="A13" s="196"/>
      <c r="B13" s="112" t="s">
        <v>302</v>
      </c>
      <c r="C13" s="156">
        <f>C11+C12</f>
        <v>1448007</v>
      </c>
      <c r="D13" s="156">
        <f t="shared" ref="D13:L13" si="4">D11+D12</f>
        <v>2542</v>
      </c>
      <c r="E13" s="156">
        <f>E11+E12</f>
        <v>154</v>
      </c>
      <c r="F13" s="156">
        <f t="shared" si="4"/>
        <v>0</v>
      </c>
      <c r="G13" s="156">
        <f t="shared" si="0"/>
        <v>1450703</v>
      </c>
      <c r="H13" s="156">
        <f t="shared" si="4"/>
        <v>86580</v>
      </c>
      <c r="I13" s="156">
        <f t="shared" si="4"/>
        <v>46433</v>
      </c>
      <c r="J13" s="156">
        <f t="shared" si="4"/>
        <v>2929</v>
      </c>
      <c r="K13" s="156">
        <f t="shared" si="4"/>
        <v>0</v>
      </c>
      <c r="L13" s="156">
        <f t="shared" si="4"/>
        <v>5963</v>
      </c>
      <c r="M13" s="156">
        <f t="shared" si="1"/>
        <v>141905</v>
      </c>
      <c r="N13" s="156">
        <f t="shared" si="2"/>
        <v>1592608</v>
      </c>
      <c r="O13" s="113" t="s">
        <v>15</v>
      </c>
      <c r="P13" s="199"/>
    </row>
    <row r="14" spans="1:16" s="116" customFormat="1" ht="24.95" customHeight="1" thickBot="1">
      <c r="A14" s="188" t="s">
        <v>14</v>
      </c>
      <c r="B14" s="114" t="s">
        <v>297</v>
      </c>
      <c r="C14" s="157">
        <f t="shared" ref="C14:N16" si="5">C8+C11</f>
        <v>1345715</v>
      </c>
      <c r="D14" s="157">
        <f t="shared" si="5"/>
        <v>1004</v>
      </c>
      <c r="E14" s="157">
        <f>E8+E11</f>
        <v>189</v>
      </c>
      <c r="F14" s="157">
        <f t="shared" si="5"/>
        <v>0</v>
      </c>
      <c r="G14" s="158">
        <f t="shared" si="5"/>
        <v>1346908</v>
      </c>
      <c r="H14" s="157">
        <f t="shared" si="5"/>
        <v>0</v>
      </c>
      <c r="I14" s="157">
        <f t="shared" si="5"/>
        <v>37155</v>
      </c>
      <c r="J14" s="157">
        <f t="shared" si="5"/>
        <v>3199</v>
      </c>
      <c r="K14" s="157">
        <f t="shared" si="5"/>
        <v>10102</v>
      </c>
      <c r="L14" s="157">
        <f t="shared" si="5"/>
        <v>3128</v>
      </c>
      <c r="M14" s="158">
        <f t="shared" si="5"/>
        <v>53584</v>
      </c>
      <c r="N14" s="158">
        <f t="shared" si="5"/>
        <v>1400492</v>
      </c>
      <c r="O14" s="115" t="s">
        <v>298</v>
      </c>
      <c r="P14" s="191" t="s">
        <v>15</v>
      </c>
    </row>
    <row r="15" spans="1:16" s="116" customFormat="1" ht="24.95" customHeight="1">
      <c r="A15" s="189"/>
      <c r="B15" s="109" t="s">
        <v>300</v>
      </c>
      <c r="C15" s="149">
        <f t="shared" si="5"/>
        <v>193425</v>
      </c>
      <c r="D15" s="149">
        <f t="shared" si="5"/>
        <v>2932</v>
      </c>
      <c r="E15" s="149">
        <f>E9+E12</f>
        <v>0</v>
      </c>
      <c r="F15" s="149">
        <f t="shared" si="5"/>
        <v>0</v>
      </c>
      <c r="G15" s="150">
        <f t="shared" si="5"/>
        <v>196357</v>
      </c>
      <c r="H15" s="149">
        <f t="shared" si="5"/>
        <v>113527</v>
      </c>
      <c r="I15" s="149">
        <f t="shared" si="5"/>
        <v>45025</v>
      </c>
      <c r="J15" s="149">
        <f t="shared" si="5"/>
        <v>3172</v>
      </c>
      <c r="K15" s="149">
        <f t="shared" si="5"/>
        <v>6380</v>
      </c>
      <c r="L15" s="149">
        <f t="shared" si="5"/>
        <v>5321</v>
      </c>
      <c r="M15" s="150">
        <f t="shared" si="5"/>
        <v>173425</v>
      </c>
      <c r="N15" s="150">
        <f t="shared" si="5"/>
        <v>369782</v>
      </c>
      <c r="O15" s="110" t="s">
        <v>301</v>
      </c>
      <c r="P15" s="192"/>
    </row>
    <row r="16" spans="1:16" s="116" customFormat="1" ht="24.75" customHeight="1">
      <c r="A16" s="190"/>
      <c r="B16" s="117" t="s">
        <v>302</v>
      </c>
      <c r="C16" s="151">
        <f t="shared" si="5"/>
        <v>1539140</v>
      </c>
      <c r="D16" s="151">
        <f t="shared" si="5"/>
        <v>3936</v>
      </c>
      <c r="E16" s="151">
        <f>E10+E13</f>
        <v>189</v>
      </c>
      <c r="F16" s="151">
        <f t="shared" si="5"/>
        <v>0</v>
      </c>
      <c r="G16" s="151">
        <f t="shared" si="5"/>
        <v>1543265</v>
      </c>
      <c r="H16" s="151">
        <f t="shared" si="5"/>
        <v>113527</v>
      </c>
      <c r="I16" s="151">
        <f t="shared" si="5"/>
        <v>82180</v>
      </c>
      <c r="J16" s="151">
        <f t="shared" si="5"/>
        <v>6371</v>
      </c>
      <c r="K16" s="151">
        <f t="shared" si="5"/>
        <v>16482</v>
      </c>
      <c r="L16" s="151">
        <f t="shared" si="5"/>
        <v>8449</v>
      </c>
      <c r="M16" s="151">
        <f t="shared" si="5"/>
        <v>227009</v>
      </c>
      <c r="N16" s="151">
        <f>N10+N13</f>
        <v>1770274</v>
      </c>
      <c r="O16" s="118" t="s">
        <v>15</v>
      </c>
      <c r="P16" s="193"/>
    </row>
  </sheetData>
  <mergeCells count="17">
    <mergeCell ref="A8:A10"/>
    <mergeCell ref="P8:P10"/>
    <mergeCell ref="A11:A13"/>
    <mergeCell ref="P11:P13"/>
    <mergeCell ref="A14:A16"/>
    <mergeCell ref="P14:P16"/>
    <mergeCell ref="A1:P1"/>
    <mergeCell ref="A3:P3"/>
    <mergeCell ref="A4:P4"/>
    <mergeCell ref="A6:A7"/>
    <mergeCell ref="B6:B7"/>
    <mergeCell ref="C6:G6"/>
    <mergeCell ref="H6:M6"/>
    <mergeCell ref="N6:N7"/>
    <mergeCell ref="O6:O7"/>
    <mergeCell ref="P6:P7"/>
    <mergeCell ref="A2:P2"/>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rightToLeft="1" view="pageBreakPreview" zoomScaleNormal="100" zoomScaleSheetLayoutView="100" workbookViewId="0">
      <selection activeCell="M3" sqref="M3"/>
    </sheetView>
  </sheetViews>
  <sheetFormatPr defaultRowHeight="24.95" customHeight="1"/>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6" s="1" customFormat="1" ht="20.25">
      <c r="A1" s="200" t="s">
        <v>270</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35.25" customHeight="1">
      <c r="A3" s="201" t="s">
        <v>323</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21" customHeight="1">
      <c r="A5" s="102" t="s">
        <v>198</v>
      </c>
      <c r="B5" s="103"/>
      <c r="C5" s="103"/>
      <c r="D5" s="103"/>
      <c r="E5" s="103"/>
      <c r="F5" s="103"/>
      <c r="G5" s="103"/>
      <c r="H5" s="103"/>
      <c r="I5" s="103"/>
      <c r="J5" s="103"/>
      <c r="K5" s="104" t="s">
        <v>167</v>
      </c>
    </row>
    <row r="6" spans="1:16" s="4" customFormat="1" ht="33.75" customHeight="1" thickBot="1">
      <c r="A6" s="202" t="s">
        <v>0</v>
      </c>
      <c r="B6" s="209" t="s">
        <v>311</v>
      </c>
      <c r="C6" s="210"/>
      <c r="D6" s="210"/>
      <c r="E6" s="210"/>
      <c r="F6" s="210"/>
      <c r="G6" s="210"/>
      <c r="H6" s="210"/>
      <c r="I6" s="210"/>
      <c r="J6" s="211"/>
      <c r="K6" s="205" t="s">
        <v>1</v>
      </c>
    </row>
    <row r="7" spans="1:16" s="4" customFormat="1" ht="34.5" customHeight="1" thickBot="1">
      <c r="A7" s="203"/>
      <c r="B7" s="208" t="s">
        <v>2</v>
      </c>
      <c r="C7" s="208"/>
      <c r="D7" s="208"/>
      <c r="E7" s="208" t="s">
        <v>257</v>
      </c>
      <c r="F7" s="208"/>
      <c r="G7" s="208"/>
      <c r="H7" s="212" t="s">
        <v>312</v>
      </c>
      <c r="I7" s="213"/>
      <c r="J7" s="214"/>
      <c r="K7" s="206"/>
    </row>
    <row r="8" spans="1:16" s="5" customFormat="1" ht="28.5" customHeight="1">
      <c r="A8" s="204"/>
      <c r="B8" s="32" t="s">
        <v>3</v>
      </c>
      <c r="C8" s="32" t="s">
        <v>4</v>
      </c>
      <c r="D8" s="32" t="s">
        <v>5</v>
      </c>
      <c r="E8" s="32" t="s">
        <v>3</v>
      </c>
      <c r="F8" s="32" t="s">
        <v>4</v>
      </c>
      <c r="G8" s="32" t="s">
        <v>5</v>
      </c>
      <c r="H8" s="33" t="s">
        <v>3</v>
      </c>
      <c r="I8" s="33" t="s">
        <v>4</v>
      </c>
      <c r="J8" s="33" t="s">
        <v>5</v>
      </c>
      <c r="K8" s="207"/>
    </row>
    <row r="9" spans="1:16" s="6" customFormat="1" ht="35.1" customHeight="1" thickBot="1">
      <c r="A9" s="34" t="s">
        <v>6</v>
      </c>
      <c r="B9" s="35">
        <v>2129</v>
      </c>
      <c r="C9" s="35">
        <v>669</v>
      </c>
      <c r="D9" s="35">
        <f>B9+C9</f>
        <v>2798</v>
      </c>
      <c r="E9" s="35">
        <v>1668</v>
      </c>
      <c r="F9" s="35">
        <v>172</v>
      </c>
      <c r="G9" s="35">
        <f>E9+F9</f>
        <v>1840</v>
      </c>
      <c r="H9" s="35">
        <f>SUM(B9,E9)</f>
        <v>3797</v>
      </c>
      <c r="I9" s="35">
        <f>SUM(C9,F9)</f>
        <v>841</v>
      </c>
      <c r="J9" s="35">
        <f>SUM(H9:I9)</f>
        <v>4638</v>
      </c>
      <c r="K9" s="36" t="s">
        <v>7</v>
      </c>
    </row>
    <row r="10" spans="1:16" s="6" customFormat="1" ht="35.1" customHeight="1" thickBot="1">
      <c r="A10" s="37" t="s">
        <v>8</v>
      </c>
      <c r="B10" s="38">
        <v>180</v>
      </c>
      <c r="C10" s="38">
        <v>0</v>
      </c>
      <c r="D10" s="38">
        <f>B10+C10</f>
        <v>180</v>
      </c>
      <c r="E10" s="38">
        <v>1985</v>
      </c>
      <c r="F10" s="38">
        <v>0</v>
      </c>
      <c r="G10" s="38">
        <f>E10+F10</f>
        <v>1985</v>
      </c>
      <c r="H10" s="38">
        <f t="shared" ref="H10:I12" si="0">B10+E10</f>
        <v>2165</v>
      </c>
      <c r="I10" s="38">
        <f t="shared" si="0"/>
        <v>0</v>
      </c>
      <c r="J10" s="38">
        <f>H10+I10</f>
        <v>2165</v>
      </c>
      <c r="K10" s="39" t="s">
        <v>9</v>
      </c>
    </row>
    <row r="11" spans="1:16" s="6" customFormat="1" ht="35.1" customHeight="1" thickBot="1">
      <c r="A11" s="40" t="s">
        <v>10</v>
      </c>
      <c r="B11" s="41">
        <v>58603</v>
      </c>
      <c r="C11" s="41">
        <v>29587</v>
      </c>
      <c r="D11" s="41">
        <f>B11+C11</f>
        <v>88190</v>
      </c>
      <c r="E11" s="41">
        <v>1280531</v>
      </c>
      <c r="F11" s="41">
        <v>162997</v>
      </c>
      <c r="G11" s="41">
        <f>E11+F11</f>
        <v>1443528</v>
      </c>
      <c r="H11" s="41">
        <f>B11+E11</f>
        <v>1339134</v>
      </c>
      <c r="I11" s="41">
        <f>C11+F11</f>
        <v>192584</v>
      </c>
      <c r="J11" s="41">
        <f>H11+I11</f>
        <v>1531718</v>
      </c>
      <c r="K11" s="42" t="s">
        <v>11</v>
      </c>
    </row>
    <row r="12" spans="1:16" s="6" customFormat="1" ht="35.1" customHeight="1">
      <c r="A12" s="43" t="s">
        <v>12</v>
      </c>
      <c r="B12" s="44">
        <v>0</v>
      </c>
      <c r="C12" s="44">
        <v>0</v>
      </c>
      <c r="D12" s="44">
        <f>B12+C12</f>
        <v>0</v>
      </c>
      <c r="E12" s="44">
        <v>808</v>
      </c>
      <c r="F12" s="44">
        <v>0</v>
      </c>
      <c r="G12" s="44">
        <f>E12+F12</f>
        <v>808</v>
      </c>
      <c r="H12" s="44">
        <f t="shared" si="0"/>
        <v>808</v>
      </c>
      <c r="I12" s="44">
        <f t="shared" si="0"/>
        <v>0</v>
      </c>
      <c r="J12" s="44">
        <f>H12+I12</f>
        <v>808</v>
      </c>
      <c r="K12" s="45" t="s">
        <v>13</v>
      </c>
    </row>
    <row r="13" spans="1:16" s="7" customFormat="1" ht="30" customHeight="1">
      <c r="A13" s="46" t="s">
        <v>14</v>
      </c>
      <c r="B13" s="47">
        <f>SUM(B9:B12)</f>
        <v>60912</v>
      </c>
      <c r="C13" s="47">
        <f t="shared" ref="C13:J13" si="1">SUM(C9:C12)</f>
        <v>30256</v>
      </c>
      <c r="D13" s="47">
        <f t="shared" si="1"/>
        <v>91168</v>
      </c>
      <c r="E13" s="47">
        <f t="shared" si="1"/>
        <v>1284992</v>
      </c>
      <c r="F13" s="47">
        <f t="shared" si="1"/>
        <v>163169</v>
      </c>
      <c r="G13" s="47">
        <f t="shared" si="1"/>
        <v>1448161</v>
      </c>
      <c r="H13" s="47">
        <f t="shared" si="1"/>
        <v>1345904</v>
      </c>
      <c r="I13" s="47">
        <f t="shared" si="1"/>
        <v>193425</v>
      </c>
      <c r="J13" s="47">
        <f t="shared" si="1"/>
        <v>1539329</v>
      </c>
      <c r="K13" s="48" t="s">
        <v>15</v>
      </c>
    </row>
    <row r="14" spans="1:16" ht="19.5" customHeight="1">
      <c r="A14" s="13" t="s">
        <v>16</v>
      </c>
      <c r="K14" s="13" t="s">
        <v>17</v>
      </c>
    </row>
    <row r="20" spans="2:10" ht="24.95" customHeight="1">
      <c r="B20" s="8"/>
      <c r="C20" s="8"/>
      <c r="D20" s="8"/>
      <c r="E20" s="8"/>
      <c r="F20" s="8"/>
      <c r="G20" s="8"/>
      <c r="H20" s="8"/>
      <c r="I20" s="8"/>
      <c r="J20" s="8"/>
    </row>
    <row r="21" spans="2:10" ht="24.95" customHeight="1">
      <c r="B21" s="8"/>
      <c r="C21" s="8"/>
      <c r="D21" s="8"/>
      <c r="E21" s="8"/>
      <c r="F21" s="8"/>
      <c r="G21" s="8"/>
      <c r="H21" s="8"/>
      <c r="I21" s="8"/>
      <c r="J21" s="8"/>
    </row>
    <row r="22" spans="2:10" ht="24.95" customHeight="1">
      <c r="B22" s="8"/>
      <c r="C22" s="8"/>
      <c r="D22" s="8"/>
      <c r="E22" s="8"/>
      <c r="F22" s="8"/>
      <c r="G22" s="8"/>
      <c r="H22" s="8"/>
      <c r="I22" s="8"/>
      <c r="J22" s="8"/>
    </row>
    <row r="23" spans="2:10" ht="24.95" customHeight="1">
      <c r="B23" s="8"/>
      <c r="C23" s="8"/>
      <c r="D23" s="8"/>
      <c r="E23" s="8"/>
      <c r="F23" s="8"/>
      <c r="G23" s="8"/>
      <c r="H23" s="8"/>
      <c r="I23" s="8"/>
      <c r="J23" s="8"/>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5" orientation="landscape" horizontalDpi="4294967293"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rightToLeft="1" view="pageBreakPreview" zoomScaleNormal="100" zoomScaleSheetLayoutView="100" workbookViewId="0">
      <selection activeCell="L6" sqref="L6"/>
    </sheetView>
  </sheetViews>
  <sheetFormatPr defaultRowHeight="24.95" customHeight="1"/>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6" s="1" customFormat="1" ht="20.25">
      <c r="A1" s="200" t="s">
        <v>271</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20.25">
      <c r="A3" s="201" t="s">
        <v>320</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21" customHeight="1">
      <c r="A5" s="102" t="s">
        <v>197</v>
      </c>
      <c r="B5" s="103"/>
      <c r="C5" s="103"/>
      <c r="D5" s="103"/>
      <c r="E5" s="103"/>
      <c r="F5" s="103"/>
      <c r="G5" s="103"/>
      <c r="H5" s="103"/>
      <c r="I5" s="103"/>
      <c r="J5" s="103"/>
      <c r="K5" s="104" t="s">
        <v>168</v>
      </c>
    </row>
    <row r="6" spans="1:16" s="4" customFormat="1" ht="33.75" customHeight="1" thickBot="1">
      <c r="A6" s="202" t="s">
        <v>18</v>
      </c>
      <c r="B6" s="209" t="s">
        <v>311</v>
      </c>
      <c r="C6" s="210"/>
      <c r="D6" s="210"/>
      <c r="E6" s="210"/>
      <c r="F6" s="210"/>
      <c r="G6" s="210"/>
      <c r="H6" s="210"/>
      <c r="I6" s="210"/>
      <c r="J6" s="211"/>
      <c r="K6" s="205" t="s">
        <v>19</v>
      </c>
    </row>
    <row r="7" spans="1:16" s="4" customFormat="1" ht="32.25" customHeight="1" thickBot="1">
      <c r="A7" s="203"/>
      <c r="B7" s="208" t="s">
        <v>2</v>
      </c>
      <c r="C7" s="208"/>
      <c r="D7" s="208"/>
      <c r="E7" s="208" t="s">
        <v>257</v>
      </c>
      <c r="F7" s="208"/>
      <c r="G7" s="208"/>
      <c r="H7" s="212" t="s">
        <v>312</v>
      </c>
      <c r="I7" s="213"/>
      <c r="J7" s="214"/>
      <c r="K7" s="206"/>
    </row>
    <row r="8" spans="1:16" s="5" customFormat="1" ht="28.5" customHeight="1">
      <c r="A8" s="204"/>
      <c r="B8" s="32" t="s">
        <v>3</v>
      </c>
      <c r="C8" s="32" t="s">
        <v>4</v>
      </c>
      <c r="D8" s="32" t="s">
        <v>5</v>
      </c>
      <c r="E8" s="32" t="s">
        <v>3</v>
      </c>
      <c r="F8" s="32" t="s">
        <v>4</v>
      </c>
      <c r="G8" s="32" t="s">
        <v>5</v>
      </c>
      <c r="H8" s="33" t="s">
        <v>3</v>
      </c>
      <c r="I8" s="33" t="s">
        <v>4</v>
      </c>
      <c r="J8" s="33" t="s">
        <v>5</v>
      </c>
      <c r="K8" s="207"/>
    </row>
    <row r="9" spans="1:16" s="6" customFormat="1" ht="35.1" customHeight="1" thickBot="1">
      <c r="A9" s="34" t="s">
        <v>20</v>
      </c>
      <c r="B9" s="134">
        <v>6622</v>
      </c>
      <c r="C9" s="134">
        <v>1704</v>
      </c>
      <c r="D9" s="134">
        <f>SUM(B9:C9)</f>
        <v>8326</v>
      </c>
      <c r="E9" s="134">
        <v>29327</v>
      </c>
      <c r="F9" s="134">
        <v>3402</v>
      </c>
      <c r="G9" s="134">
        <f>SUM(E9:F9)</f>
        <v>32729</v>
      </c>
      <c r="H9" s="134">
        <f>SUM(B9,E9)</f>
        <v>35949</v>
      </c>
      <c r="I9" s="134">
        <f>SUM(C9,F9)</f>
        <v>5106</v>
      </c>
      <c r="J9" s="134">
        <f>SUM(H9:I9)</f>
        <v>41055</v>
      </c>
      <c r="K9" s="36" t="s">
        <v>21</v>
      </c>
    </row>
    <row r="10" spans="1:16" s="6" customFormat="1" ht="35.1" customHeight="1" thickBot="1">
      <c r="A10" s="37" t="s">
        <v>22</v>
      </c>
      <c r="B10" s="135">
        <v>13283</v>
      </c>
      <c r="C10" s="135">
        <v>15918</v>
      </c>
      <c r="D10" s="135">
        <f t="shared" ref="D10:D17" si="0">SUM(B10:C10)</f>
        <v>29201</v>
      </c>
      <c r="E10" s="135">
        <v>96243</v>
      </c>
      <c r="F10" s="135">
        <v>27200</v>
      </c>
      <c r="G10" s="135">
        <f t="shared" ref="G10:G17" si="1">SUM(E10:F10)</f>
        <v>123443</v>
      </c>
      <c r="H10" s="135">
        <f t="shared" ref="H10:H17" si="2">SUM(B10,E10)</f>
        <v>109526</v>
      </c>
      <c r="I10" s="135">
        <f t="shared" ref="I10:I17" si="3">SUM(C10,F10)</f>
        <v>43118</v>
      </c>
      <c r="J10" s="135">
        <f t="shared" ref="J10:J17" si="4">SUM(H10:I10)</f>
        <v>152644</v>
      </c>
      <c r="K10" s="39" t="s">
        <v>23</v>
      </c>
    </row>
    <row r="11" spans="1:16" s="6" customFormat="1" ht="35.1" customHeight="1" thickBot="1">
      <c r="A11" s="40" t="s">
        <v>24</v>
      </c>
      <c r="B11" s="134">
        <v>10553</v>
      </c>
      <c r="C11" s="134">
        <v>4040</v>
      </c>
      <c r="D11" s="134">
        <f t="shared" si="0"/>
        <v>14593</v>
      </c>
      <c r="E11" s="134">
        <v>64310</v>
      </c>
      <c r="F11" s="134">
        <v>9632</v>
      </c>
      <c r="G11" s="134">
        <f t="shared" si="1"/>
        <v>73942</v>
      </c>
      <c r="H11" s="134">
        <f t="shared" si="2"/>
        <v>74863</v>
      </c>
      <c r="I11" s="134">
        <f t="shared" si="3"/>
        <v>13672</v>
      </c>
      <c r="J11" s="134">
        <f t="shared" si="4"/>
        <v>88535</v>
      </c>
      <c r="K11" s="42" t="s">
        <v>25</v>
      </c>
    </row>
    <row r="12" spans="1:16" s="6" customFormat="1" ht="35.1" customHeight="1" thickBot="1">
      <c r="A12" s="37" t="s">
        <v>26</v>
      </c>
      <c r="B12" s="135">
        <v>14181</v>
      </c>
      <c r="C12" s="135">
        <v>7502</v>
      </c>
      <c r="D12" s="135">
        <f t="shared" si="0"/>
        <v>21683</v>
      </c>
      <c r="E12" s="135">
        <v>51483</v>
      </c>
      <c r="F12" s="135">
        <v>9089</v>
      </c>
      <c r="G12" s="135">
        <f t="shared" si="1"/>
        <v>60572</v>
      </c>
      <c r="H12" s="135">
        <f t="shared" si="2"/>
        <v>65664</v>
      </c>
      <c r="I12" s="135">
        <f t="shared" si="3"/>
        <v>16591</v>
      </c>
      <c r="J12" s="135">
        <f t="shared" si="4"/>
        <v>82255</v>
      </c>
      <c r="K12" s="39" t="s">
        <v>27</v>
      </c>
    </row>
    <row r="13" spans="1:16" s="6" customFormat="1" ht="35.1" customHeight="1" thickBot="1">
      <c r="A13" s="40" t="s">
        <v>28</v>
      </c>
      <c r="B13" s="134">
        <v>4692</v>
      </c>
      <c r="C13" s="134">
        <v>809</v>
      </c>
      <c r="D13" s="134">
        <f t="shared" si="0"/>
        <v>5501</v>
      </c>
      <c r="E13" s="134">
        <v>84500</v>
      </c>
      <c r="F13" s="134">
        <v>20967</v>
      </c>
      <c r="G13" s="134">
        <f t="shared" si="1"/>
        <v>105467</v>
      </c>
      <c r="H13" s="134">
        <f t="shared" si="2"/>
        <v>89192</v>
      </c>
      <c r="I13" s="134">
        <f t="shared" si="3"/>
        <v>21776</v>
      </c>
      <c r="J13" s="134">
        <f t="shared" si="4"/>
        <v>110968</v>
      </c>
      <c r="K13" s="42" t="s">
        <v>29</v>
      </c>
    </row>
    <row r="14" spans="1:16" s="6" customFormat="1" ht="35.1" customHeight="1" thickBot="1">
      <c r="A14" s="37" t="s">
        <v>30</v>
      </c>
      <c r="B14" s="135">
        <v>0</v>
      </c>
      <c r="C14" s="135">
        <v>0</v>
      </c>
      <c r="D14" s="135">
        <f t="shared" si="0"/>
        <v>0</v>
      </c>
      <c r="E14" s="135">
        <v>12419</v>
      </c>
      <c r="F14" s="135">
        <v>0</v>
      </c>
      <c r="G14" s="135">
        <f t="shared" si="1"/>
        <v>12419</v>
      </c>
      <c r="H14" s="135">
        <f t="shared" si="2"/>
        <v>12419</v>
      </c>
      <c r="I14" s="135">
        <f t="shared" si="3"/>
        <v>0</v>
      </c>
      <c r="J14" s="135">
        <f t="shared" si="4"/>
        <v>12419</v>
      </c>
      <c r="K14" s="39" t="s">
        <v>31</v>
      </c>
    </row>
    <row r="15" spans="1:16" s="6" customFormat="1" ht="35.1" customHeight="1" thickBot="1">
      <c r="A15" s="40" t="s">
        <v>32</v>
      </c>
      <c r="B15" s="134">
        <v>5447</v>
      </c>
      <c r="C15" s="134">
        <v>0</v>
      </c>
      <c r="D15" s="134">
        <f t="shared" si="0"/>
        <v>5447</v>
      </c>
      <c r="E15" s="134">
        <v>528319</v>
      </c>
      <c r="F15" s="134">
        <v>131</v>
      </c>
      <c r="G15" s="134">
        <f t="shared" si="1"/>
        <v>528450</v>
      </c>
      <c r="H15" s="134">
        <f t="shared" si="2"/>
        <v>533766</v>
      </c>
      <c r="I15" s="134">
        <f t="shared" si="3"/>
        <v>131</v>
      </c>
      <c r="J15" s="134">
        <f t="shared" si="4"/>
        <v>533897</v>
      </c>
      <c r="K15" s="42" t="s">
        <v>33</v>
      </c>
    </row>
    <row r="16" spans="1:16" s="6" customFormat="1" ht="35.1" customHeight="1" thickBot="1">
      <c r="A16" s="37" t="s">
        <v>34</v>
      </c>
      <c r="B16" s="135">
        <v>1225</v>
      </c>
      <c r="C16" s="135">
        <v>0</v>
      </c>
      <c r="D16" s="135">
        <f t="shared" si="0"/>
        <v>1225</v>
      </c>
      <c r="E16" s="135">
        <v>171193</v>
      </c>
      <c r="F16" s="135">
        <v>261</v>
      </c>
      <c r="G16" s="135">
        <f t="shared" si="1"/>
        <v>171454</v>
      </c>
      <c r="H16" s="135">
        <f t="shared" si="2"/>
        <v>172418</v>
      </c>
      <c r="I16" s="135">
        <f t="shared" si="3"/>
        <v>261</v>
      </c>
      <c r="J16" s="135">
        <f t="shared" si="4"/>
        <v>172679</v>
      </c>
      <c r="K16" s="39" t="s">
        <v>35</v>
      </c>
    </row>
    <row r="17" spans="1:11" s="6" customFormat="1" ht="35.1" customHeight="1">
      <c r="A17" s="49" t="s">
        <v>36</v>
      </c>
      <c r="B17" s="136">
        <v>4909</v>
      </c>
      <c r="C17" s="136">
        <v>283</v>
      </c>
      <c r="D17" s="136">
        <f t="shared" si="0"/>
        <v>5192</v>
      </c>
      <c r="E17" s="136">
        <v>247198</v>
      </c>
      <c r="F17" s="136">
        <v>92487</v>
      </c>
      <c r="G17" s="136">
        <f t="shared" si="1"/>
        <v>339685</v>
      </c>
      <c r="H17" s="136">
        <f t="shared" si="2"/>
        <v>252107</v>
      </c>
      <c r="I17" s="136">
        <f t="shared" si="3"/>
        <v>92770</v>
      </c>
      <c r="J17" s="136">
        <f t="shared" si="4"/>
        <v>344877</v>
      </c>
      <c r="K17" s="50" t="s">
        <v>37</v>
      </c>
    </row>
    <row r="18" spans="1:11" s="7" customFormat="1" ht="30" customHeight="1">
      <c r="A18" s="51" t="s">
        <v>14</v>
      </c>
      <c r="B18" s="95">
        <f>SUM(B9:B17)</f>
        <v>60912</v>
      </c>
      <c r="C18" s="95">
        <f t="shared" ref="C18:J18" si="5">SUM(C9:C17)</f>
        <v>30256</v>
      </c>
      <c r="D18" s="95">
        <f t="shared" si="5"/>
        <v>91168</v>
      </c>
      <c r="E18" s="95">
        <f t="shared" si="5"/>
        <v>1284992</v>
      </c>
      <c r="F18" s="95">
        <f t="shared" si="5"/>
        <v>163169</v>
      </c>
      <c r="G18" s="95">
        <f t="shared" si="5"/>
        <v>1448161</v>
      </c>
      <c r="H18" s="95">
        <f t="shared" si="5"/>
        <v>1345904</v>
      </c>
      <c r="I18" s="95">
        <f t="shared" si="5"/>
        <v>193425</v>
      </c>
      <c r="J18" s="95">
        <f t="shared" si="5"/>
        <v>1539329</v>
      </c>
      <c r="K18" s="53" t="s">
        <v>15</v>
      </c>
    </row>
    <row r="19" spans="1:11" ht="18" customHeight="1">
      <c r="A19" s="13" t="s">
        <v>16</v>
      </c>
      <c r="K19" s="13" t="s">
        <v>17</v>
      </c>
    </row>
    <row r="22" spans="1:11" ht="24.95" customHeight="1">
      <c r="B22" s="2" t="s">
        <v>203</v>
      </c>
      <c r="C22" s="2" t="s">
        <v>204</v>
      </c>
    </row>
    <row r="23" spans="1:11" ht="24.95" customHeight="1">
      <c r="A23" s="54" t="s">
        <v>266</v>
      </c>
      <c r="B23" s="127">
        <f>H14</f>
        <v>12419</v>
      </c>
      <c r="C23" s="127">
        <f>I14</f>
        <v>0</v>
      </c>
    </row>
    <row r="24" spans="1:11" ht="24.95" customHeight="1">
      <c r="A24" s="54" t="s">
        <v>267</v>
      </c>
      <c r="B24" s="92">
        <f>H9</f>
        <v>35949</v>
      </c>
      <c r="C24" s="127">
        <f>I9</f>
        <v>5106</v>
      </c>
    </row>
    <row r="25" spans="1:11" ht="24.95" customHeight="1">
      <c r="A25" s="54" t="s">
        <v>207</v>
      </c>
      <c r="B25" s="92">
        <f>H12</f>
        <v>65664</v>
      </c>
      <c r="C25" s="127">
        <f>I12</f>
        <v>16591</v>
      </c>
      <c r="D25" s="8"/>
      <c r="E25" s="8"/>
      <c r="F25" s="8"/>
      <c r="G25" s="8"/>
      <c r="H25" s="8"/>
      <c r="I25" s="8"/>
      <c r="J25" s="8"/>
    </row>
    <row r="26" spans="1:11" ht="24.95" customHeight="1">
      <c r="A26" s="54" t="s">
        <v>210</v>
      </c>
      <c r="B26" s="127">
        <f>H11</f>
        <v>74863</v>
      </c>
      <c r="C26" s="127">
        <f>I11</f>
        <v>13672</v>
      </c>
    </row>
    <row r="27" spans="1:11" ht="24.95" customHeight="1">
      <c r="A27" s="54" t="s">
        <v>208</v>
      </c>
      <c r="B27" s="127">
        <f>H13</f>
        <v>89192</v>
      </c>
      <c r="C27" s="127">
        <f>I13</f>
        <v>21776</v>
      </c>
    </row>
    <row r="28" spans="1:11" ht="24.95" customHeight="1">
      <c r="A28" s="54" t="s">
        <v>206</v>
      </c>
      <c r="B28" s="127">
        <f>H10</f>
        <v>109526</v>
      </c>
      <c r="C28" s="127">
        <f>I10</f>
        <v>43118</v>
      </c>
    </row>
    <row r="29" spans="1:11" ht="24.95" customHeight="1">
      <c r="A29" s="54" t="s">
        <v>209</v>
      </c>
      <c r="B29" s="127">
        <f>H16</f>
        <v>172418</v>
      </c>
      <c r="C29" s="127">
        <f>I16</f>
        <v>261</v>
      </c>
    </row>
    <row r="30" spans="1:11" ht="24.95" customHeight="1">
      <c r="A30" s="54" t="s">
        <v>268</v>
      </c>
      <c r="B30" s="127">
        <f>H17</f>
        <v>252107</v>
      </c>
      <c r="C30" s="127">
        <f>I17</f>
        <v>92770</v>
      </c>
    </row>
    <row r="31" spans="1:11" ht="24.95" customHeight="1">
      <c r="A31" s="54" t="s">
        <v>269</v>
      </c>
      <c r="B31" s="127">
        <f>H15</f>
        <v>533766</v>
      </c>
      <c r="C31" s="127">
        <f>I15</f>
        <v>131</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39370078740157483" bottom="0" header="0" footer="0"/>
  <pageSetup paperSize="9" scale="90" orientation="landscape" horizontalDpi="4294967293"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rightToLeft="1" view="pageBreakPreview" zoomScaleNormal="100" zoomScaleSheetLayoutView="100" workbookViewId="0">
      <selection activeCell="M3" sqref="M3"/>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 r="A1" s="200" t="s">
        <v>272</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33" customHeight="1">
      <c r="A3" s="201" t="s">
        <v>322</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21" customHeight="1">
      <c r="A5" s="102" t="s">
        <v>196</v>
      </c>
      <c r="B5" s="103"/>
      <c r="C5" s="103"/>
      <c r="D5" s="103"/>
      <c r="E5" s="103"/>
      <c r="F5" s="103"/>
      <c r="G5" s="103"/>
      <c r="H5" s="103"/>
      <c r="I5" s="103"/>
      <c r="J5" s="103"/>
      <c r="K5" s="104" t="s">
        <v>169</v>
      </c>
    </row>
    <row r="6" spans="1:16" s="4" customFormat="1" ht="33.75" customHeight="1" thickBot="1">
      <c r="A6" s="202" t="s">
        <v>38</v>
      </c>
      <c r="B6" s="209" t="s">
        <v>311</v>
      </c>
      <c r="C6" s="210"/>
      <c r="D6" s="210"/>
      <c r="E6" s="210"/>
      <c r="F6" s="210"/>
      <c r="G6" s="210"/>
      <c r="H6" s="210"/>
      <c r="I6" s="210"/>
      <c r="J6" s="211"/>
      <c r="K6" s="205" t="s">
        <v>39</v>
      </c>
    </row>
    <row r="7" spans="1:16" s="4" customFormat="1" ht="31.5" customHeight="1" thickBot="1">
      <c r="A7" s="203"/>
      <c r="B7" s="208" t="s">
        <v>2</v>
      </c>
      <c r="C7" s="208"/>
      <c r="D7" s="208"/>
      <c r="E7" s="208" t="s">
        <v>257</v>
      </c>
      <c r="F7" s="208"/>
      <c r="G7" s="208"/>
      <c r="H7" s="212" t="s">
        <v>312</v>
      </c>
      <c r="I7" s="213"/>
      <c r="J7" s="214"/>
      <c r="K7" s="206"/>
    </row>
    <row r="8" spans="1:16" s="5" customFormat="1" ht="28.5" customHeight="1">
      <c r="A8" s="204"/>
      <c r="B8" s="32" t="s">
        <v>3</v>
      </c>
      <c r="C8" s="32" t="s">
        <v>4</v>
      </c>
      <c r="D8" s="32" t="s">
        <v>5</v>
      </c>
      <c r="E8" s="32" t="s">
        <v>3</v>
      </c>
      <c r="F8" s="32" t="s">
        <v>4</v>
      </c>
      <c r="G8" s="32" t="s">
        <v>5</v>
      </c>
      <c r="H8" s="33" t="s">
        <v>3</v>
      </c>
      <c r="I8" s="33" t="s">
        <v>4</v>
      </c>
      <c r="J8" s="33" t="s">
        <v>5</v>
      </c>
      <c r="K8" s="207"/>
    </row>
    <row r="9" spans="1:16" s="6" customFormat="1" ht="24.75" customHeight="1" thickBot="1">
      <c r="A9" s="57" t="s">
        <v>40</v>
      </c>
      <c r="B9" s="35">
        <v>2080</v>
      </c>
      <c r="C9" s="35">
        <v>527</v>
      </c>
      <c r="D9" s="35">
        <f>SUM(B9:C9)</f>
        <v>2607</v>
      </c>
      <c r="E9" s="35">
        <v>8962</v>
      </c>
      <c r="F9" s="35">
        <v>932</v>
      </c>
      <c r="G9" s="35">
        <f>SUM(E9:F9)</f>
        <v>9894</v>
      </c>
      <c r="H9" s="35">
        <f>SUM(B9+E9)</f>
        <v>11042</v>
      </c>
      <c r="I9" s="35">
        <f>SUM(C9+F9)</f>
        <v>1459</v>
      </c>
      <c r="J9" s="35">
        <f>SUM(H9:I9)</f>
        <v>12501</v>
      </c>
      <c r="K9" s="36" t="s">
        <v>40</v>
      </c>
    </row>
    <row r="10" spans="1:16" s="6" customFormat="1" ht="24.75" customHeight="1" thickBot="1">
      <c r="A10" s="58" t="s">
        <v>41</v>
      </c>
      <c r="B10" s="38">
        <v>9381</v>
      </c>
      <c r="C10" s="38">
        <v>3829</v>
      </c>
      <c r="D10" s="38">
        <f t="shared" ref="D10:D19" si="0">SUM(B10:C10)</f>
        <v>13210</v>
      </c>
      <c r="E10" s="38">
        <v>142542</v>
      </c>
      <c r="F10" s="38">
        <v>16327</v>
      </c>
      <c r="G10" s="38">
        <f t="shared" ref="G10:G19" si="1">SUM(E10:F10)</f>
        <v>158869</v>
      </c>
      <c r="H10" s="38">
        <f t="shared" ref="H10:I19" si="2">SUM(B10+E10)</f>
        <v>151923</v>
      </c>
      <c r="I10" s="38">
        <f t="shared" si="2"/>
        <v>20156</v>
      </c>
      <c r="J10" s="38">
        <f t="shared" ref="J10:J19" si="3">SUM(H10:I10)</f>
        <v>172079</v>
      </c>
      <c r="K10" s="39" t="s">
        <v>41</v>
      </c>
    </row>
    <row r="11" spans="1:16" s="6" customFormat="1" ht="24.75" customHeight="1" thickBot="1">
      <c r="A11" s="59" t="s">
        <v>42</v>
      </c>
      <c r="B11" s="41">
        <v>11230</v>
      </c>
      <c r="C11" s="41">
        <v>6826</v>
      </c>
      <c r="D11" s="41">
        <f t="shared" si="0"/>
        <v>18056</v>
      </c>
      <c r="E11" s="41">
        <v>247379</v>
      </c>
      <c r="F11" s="41">
        <v>36764</v>
      </c>
      <c r="G11" s="41">
        <f t="shared" si="1"/>
        <v>284143</v>
      </c>
      <c r="H11" s="41">
        <f t="shared" si="2"/>
        <v>258609</v>
      </c>
      <c r="I11" s="41">
        <f t="shared" si="2"/>
        <v>43590</v>
      </c>
      <c r="J11" s="41">
        <f t="shared" si="3"/>
        <v>302199</v>
      </c>
      <c r="K11" s="42" t="s">
        <v>42</v>
      </c>
    </row>
    <row r="12" spans="1:16" s="6" customFormat="1" ht="24.75" customHeight="1" thickBot="1">
      <c r="A12" s="58" t="s">
        <v>43</v>
      </c>
      <c r="B12" s="38">
        <v>9760</v>
      </c>
      <c r="C12" s="38">
        <v>7217</v>
      </c>
      <c r="D12" s="38">
        <f t="shared" si="0"/>
        <v>16977</v>
      </c>
      <c r="E12" s="38">
        <v>285171</v>
      </c>
      <c r="F12" s="38">
        <v>38344</v>
      </c>
      <c r="G12" s="38">
        <f t="shared" si="1"/>
        <v>323515</v>
      </c>
      <c r="H12" s="38">
        <f t="shared" si="2"/>
        <v>294931</v>
      </c>
      <c r="I12" s="38">
        <f t="shared" si="2"/>
        <v>45561</v>
      </c>
      <c r="J12" s="38">
        <f t="shared" si="3"/>
        <v>340492</v>
      </c>
      <c r="K12" s="39" t="s">
        <v>43</v>
      </c>
    </row>
    <row r="13" spans="1:16" s="6" customFormat="1" ht="24.75" customHeight="1" thickBot="1">
      <c r="A13" s="59" t="s">
        <v>44</v>
      </c>
      <c r="B13" s="41">
        <v>7211</v>
      </c>
      <c r="C13" s="41">
        <v>5095</v>
      </c>
      <c r="D13" s="41">
        <f t="shared" si="0"/>
        <v>12306</v>
      </c>
      <c r="E13" s="41">
        <v>196013</v>
      </c>
      <c r="F13" s="41">
        <v>28864</v>
      </c>
      <c r="G13" s="41">
        <f t="shared" si="1"/>
        <v>224877</v>
      </c>
      <c r="H13" s="41">
        <f t="shared" si="2"/>
        <v>203224</v>
      </c>
      <c r="I13" s="41">
        <f t="shared" si="2"/>
        <v>33959</v>
      </c>
      <c r="J13" s="41">
        <f t="shared" si="3"/>
        <v>237183</v>
      </c>
      <c r="K13" s="42" t="s">
        <v>44</v>
      </c>
    </row>
    <row r="14" spans="1:16" s="6" customFormat="1" ht="24.75" customHeight="1" thickBot="1">
      <c r="A14" s="58" t="s">
        <v>45</v>
      </c>
      <c r="B14" s="38">
        <v>8178</v>
      </c>
      <c r="C14" s="38">
        <v>3336</v>
      </c>
      <c r="D14" s="38">
        <f t="shared" si="0"/>
        <v>11514</v>
      </c>
      <c r="E14" s="38">
        <v>148823</v>
      </c>
      <c r="F14" s="38">
        <v>18483</v>
      </c>
      <c r="G14" s="38">
        <f t="shared" si="1"/>
        <v>167306</v>
      </c>
      <c r="H14" s="38">
        <f t="shared" si="2"/>
        <v>157001</v>
      </c>
      <c r="I14" s="38">
        <f t="shared" si="2"/>
        <v>21819</v>
      </c>
      <c r="J14" s="38">
        <f t="shared" si="3"/>
        <v>178820</v>
      </c>
      <c r="K14" s="39" t="s">
        <v>45</v>
      </c>
    </row>
    <row r="15" spans="1:16" s="6" customFormat="1" ht="24.75" customHeight="1" thickBot="1">
      <c r="A15" s="59" t="s">
        <v>46</v>
      </c>
      <c r="B15" s="41">
        <v>5359</v>
      </c>
      <c r="C15" s="41">
        <v>2114</v>
      </c>
      <c r="D15" s="41">
        <f t="shared" si="0"/>
        <v>7473</v>
      </c>
      <c r="E15" s="41">
        <v>113788</v>
      </c>
      <c r="F15" s="41">
        <v>14261</v>
      </c>
      <c r="G15" s="41">
        <f t="shared" si="1"/>
        <v>128049</v>
      </c>
      <c r="H15" s="41">
        <f t="shared" si="2"/>
        <v>119147</v>
      </c>
      <c r="I15" s="41">
        <f t="shared" si="2"/>
        <v>16375</v>
      </c>
      <c r="J15" s="41">
        <f t="shared" si="3"/>
        <v>135522</v>
      </c>
      <c r="K15" s="42" t="s">
        <v>46</v>
      </c>
    </row>
    <row r="16" spans="1:16" s="6" customFormat="1" ht="24.75" customHeight="1" thickBot="1">
      <c r="A16" s="58" t="s">
        <v>47</v>
      </c>
      <c r="B16" s="38">
        <v>4940</v>
      </c>
      <c r="C16" s="38">
        <v>1045</v>
      </c>
      <c r="D16" s="38">
        <f t="shared" si="0"/>
        <v>5985</v>
      </c>
      <c r="E16" s="38">
        <v>68726</v>
      </c>
      <c r="F16" s="38">
        <v>6343</v>
      </c>
      <c r="G16" s="38">
        <f t="shared" si="1"/>
        <v>75069</v>
      </c>
      <c r="H16" s="38">
        <f t="shared" si="2"/>
        <v>73666</v>
      </c>
      <c r="I16" s="38">
        <f t="shared" si="2"/>
        <v>7388</v>
      </c>
      <c r="J16" s="38">
        <f t="shared" si="3"/>
        <v>81054</v>
      </c>
      <c r="K16" s="39" t="s">
        <v>47</v>
      </c>
    </row>
    <row r="17" spans="1:11" s="6" customFormat="1" ht="24.75" customHeight="1" thickBot="1">
      <c r="A17" s="60" t="s">
        <v>48</v>
      </c>
      <c r="B17" s="94">
        <v>2070</v>
      </c>
      <c r="C17" s="94">
        <v>215</v>
      </c>
      <c r="D17" s="94">
        <f t="shared" si="0"/>
        <v>2285</v>
      </c>
      <c r="E17" s="94">
        <v>53422</v>
      </c>
      <c r="F17" s="94">
        <v>2367</v>
      </c>
      <c r="G17" s="94">
        <f t="shared" si="1"/>
        <v>55789</v>
      </c>
      <c r="H17" s="94">
        <f t="shared" si="2"/>
        <v>55492</v>
      </c>
      <c r="I17" s="94">
        <f t="shared" si="2"/>
        <v>2582</v>
      </c>
      <c r="J17" s="94">
        <f t="shared" si="3"/>
        <v>58074</v>
      </c>
      <c r="K17" s="50" t="s">
        <v>48</v>
      </c>
    </row>
    <row r="18" spans="1:11" s="6" customFormat="1" ht="24.75" customHeight="1" thickBot="1">
      <c r="A18" s="58" t="s">
        <v>49</v>
      </c>
      <c r="B18" s="38">
        <v>671</v>
      </c>
      <c r="C18" s="38">
        <v>52</v>
      </c>
      <c r="D18" s="38">
        <f t="shared" si="0"/>
        <v>723</v>
      </c>
      <c r="E18" s="38">
        <v>15590</v>
      </c>
      <c r="F18" s="38">
        <v>484</v>
      </c>
      <c r="G18" s="38">
        <f t="shared" si="1"/>
        <v>16074</v>
      </c>
      <c r="H18" s="38">
        <f t="shared" si="2"/>
        <v>16261</v>
      </c>
      <c r="I18" s="38">
        <f t="shared" si="2"/>
        <v>536</v>
      </c>
      <c r="J18" s="38">
        <f t="shared" si="3"/>
        <v>16797</v>
      </c>
      <c r="K18" s="39" t="s">
        <v>49</v>
      </c>
    </row>
    <row r="19" spans="1:11" s="6" customFormat="1" ht="24.75" customHeight="1">
      <c r="A19" s="60" t="s">
        <v>50</v>
      </c>
      <c r="B19" s="94">
        <v>32</v>
      </c>
      <c r="C19" s="94">
        <v>0</v>
      </c>
      <c r="D19" s="94">
        <f t="shared" si="0"/>
        <v>32</v>
      </c>
      <c r="E19" s="94">
        <v>4576</v>
      </c>
      <c r="F19" s="94">
        <v>0</v>
      </c>
      <c r="G19" s="94">
        <f t="shared" si="1"/>
        <v>4576</v>
      </c>
      <c r="H19" s="94">
        <f t="shared" si="2"/>
        <v>4608</v>
      </c>
      <c r="I19" s="94">
        <f t="shared" si="2"/>
        <v>0</v>
      </c>
      <c r="J19" s="94">
        <f t="shared" si="3"/>
        <v>4608</v>
      </c>
      <c r="K19" s="50" t="s">
        <v>50</v>
      </c>
    </row>
    <row r="20" spans="1:11" s="7" customFormat="1" ht="30" customHeight="1">
      <c r="A20" s="55" t="s">
        <v>14</v>
      </c>
      <c r="B20" s="95">
        <f>SUM(B9:B19)</f>
        <v>60912</v>
      </c>
      <c r="C20" s="95">
        <f t="shared" ref="C20:J20" si="4">SUM(C9:C19)</f>
        <v>30256</v>
      </c>
      <c r="D20" s="95">
        <f t="shared" si="4"/>
        <v>91168</v>
      </c>
      <c r="E20" s="95">
        <f t="shared" si="4"/>
        <v>1284992</v>
      </c>
      <c r="F20" s="95">
        <f t="shared" si="4"/>
        <v>163169</v>
      </c>
      <c r="G20" s="95">
        <f t="shared" si="4"/>
        <v>1448161</v>
      </c>
      <c r="H20" s="95">
        <f t="shared" si="4"/>
        <v>1345904</v>
      </c>
      <c r="I20" s="95">
        <f t="shared" si="4"/>
        <v>193425</v>
      </c>
      <c r="J20" s="95">
        <f t="shared" si="4"/>
        <v>1539329</v>
      </c>
      <c r="K20" s="56" t="s">
        <v>15</v>
      </c>
    </row>
    <row r="21" spans="1:11" ht="24.95" customHeight="1">
      <c r="A21" s="2" t="s">
        <v>16</v>
      </c>
      <c r="K21" s="2" t="s">
        <v>17</v>
      </c>
    </row>
    <row r="23" spans="1:11" ht="24.95" customHeight="1">
      <c r="B23" s="2" t="s">
        <v>203</v>
      </c>
      <c r="C23" s="2" t="s">
        <v>204</v>
      </c>
    </row>
    <row r="24" spans="1:11" ht="24.95" customHeight="1">
      <c r="A24" s="2" t="s">
        <v>40</v>
      </c>
      <c r="B24" s="127">
        <f>H9</f>
        <v>11042</v>
      </c>
      <c r="C24" s="127">
        <f>I9</f>
        <v>1459</v>
      </c>
    </row>
    <row r="25" spans="1:11" ht="24.95" customHeight="1">
      <c r="A25" s="2" t="s">
        <v>41</v>
      </c>
      <c r="B25" s="127">
        <f t="shared" ref="B25:C25" si="5">H10</f>
        <v>151923</v>
      </c>
      <c r="C25" s="127">
        <f t="shared" si="5"/>
        <v>20156</v>
      </c>
      <c r="D25" s="8"/>
      <c r="E25" s="8"/>
      <c r="F25" s="8"/>
      <c r="G25" s="8"/>
      <c r="H25" s="8"/>
      <c r="I25" s="8"/>
      <c r="J25" s="8"/>
    </row>
    <row r="26" spans="1:11" ht="24.95" customHeight="1">
      <c r="A26" s="2" t="s">
        <v>42</v>
      </c>
      <c r="B26" s="127">
        <f t="shared" ref="B26:C26" si="6">H11</f>
        <v>258609</v>
      </c>
      <c r="C26" s="127">
        <f t="shared" si="6"/>
        <v>43590</v>
      </c>
    </row>
    <row r="27" spans="1:11" ht="24.95" customHeight="1">
      <c r="A27" s="2" t="s">
        <v>43</v>
      </c>
      <c r="B27" s="127">
        <f t="shared" ref="B27:C27" si="7">H12</f>
        <v>294931</v>
      </c>
      <c r="C27" s="127">
        <f t="shared" si="7"/>
        <v>45561</v>
      </c>
    </row>
    <row r="28" spans="1:11" ht="24.95" customHeight="1">
      <c r="A28" s="2" t="s">
        <v>44</v>
      </c>
      <c r="B28" s="127">
        <f t="shared" ref="B28:C28" si="8">H13</f>
        <v>203224</v>
      </c>
      <c r="C28" s="127">
        <f t="shared" si="8"/>
        <v>33959</v>
      </c>
    </row>
    <row r="29" spans="1:11" ht="24.95" customHeight="1">
      <c r="A29" s="2" t="s">
        <v>45</v>
      </c>
      <c r="B29" s="127">
        <f t="shared" ref="B29:C29" si="9">H14</f>
        <v>157001</v>
      </c>
      <c r="C29" s="127">
        <f t="shared" si="9"/>
        <v>21819</v>
      </c>
    </row>
    <row r="30" spans="1:11" ht="24.95" customHeight="1">
      <c r="A30" s="2" t="s">
        <v>46</v>
      </c>
      <c r="B30" s="127">
        <f t="shared" ref="B30:C30" si="10">H15</f>
        <v>119147</v>
      </c>
      <c r="C30" s="127">
        <f t="shared" si="10"/>
        <v>16375</v>
      </c>
    </row>
    <row r="31" spans="1:11" ht="24.95" customHeight="1">
      <c r="A31" s="2" t="s">
        <v>47</v>
      </c>
      <c r="B31" s="127">
        <f t="shared" ref="B31:C31" si="11">H16</f>
        <v>73666</v>
      </c>
      <c r="C31" s="127">
        <f t="shared" si="11"/>
        <v>7388</v>
      </c>
    </row>
    <row r="32" spans="1:11" ht="24.95" customHeight="1">
      <c r="A32" s="2" t="s">
        <v>48</v>
      </c>
      <c r="B32" s="127">
        <f t="shared" ref="B32:C32" si="12">H17</f>
        <v>55492</v>
      </c>
      <c r="C32" s="127">
        <f t="shared" si="12"/>
        <v>2582</v>
      </c>
    </row>
    <row r="33" spans="1:3" ht="24.95" customHeight="1">
      <c r="A33" s="2" t="s">
        <v>49</v>
      </c>
      <c r="B33" s="127">
        <f t="shared" ref="B33:C33" si="13">H18</f>
        <v>16261</v>
      </c>
      <c r="C33" s="127">
        <f t="shared" si="13"/>
        <v>536</v>
      </c>
    </row>
    <row r="34" spans="1:3" ht="24.95" customHeight="1">
      <c r="A34" s="2" t="s">
        <v>50</v>
      </c>
      <c r="B34" s="127">
        <f t="shared" ref="B34:C34" si="14">H19</f>
        <v>4608</v>
      </c>
      <c r="C34" s="127">
        <f t="shared" si="14"/>
        <v>0</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rightToLeft="1" view="pageBreakPreview" zoomScaleNormal="100" zoomScaleSheetLayoutView="100" workbookViewId="0">
      <selection activeCell="M3" sqref="M3"/>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 r="A1" s="200" t="s">
        <v>276</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36" customHeight="1">
      <c r="A3" s="201" t="s">
        <v>321</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21" customHeight="1">
      <c r="A5" s="102" t="s">
        <v>195</v>
      </c>
      <c r="B5" s="103"/>
      <c r="C5" s="103"/>
      <c r="D5" s="103"/>
      <c r="E5" s="103"/>
      <c r="F5" s="103"/>
      <c r="G5" s="103"/>
      <c r="H5" s="103"/>
      <c r="I5" s="103"/>
      <c r="J5" s="103"/>
      <c r="K5" s="104" t="s">
        <v>170</v>
      </c>
    </row>
    <row r="6" spans="1:16" s="4" customFormat="1" ht="33.75" customHeight="1" thickBot="1">
      <c r="A6" s="202" t="s">
        <v>51</v>
      </c>
      <c r="B6" s="209" t="s">
        <v>311</v>
      </c>
      <c r="C6" s="210"/>
      <c r="D6" s="210"/>
      <c r="E6" s="210"/>
      <c r="F6" s="210"/>
      <c r="G6" s="210"/>
      <c r="H6" s="210"/>
      <c r="I6" s="210"/>
      <c r="J6" s="211"/>
      <c r="K6" s="205" t="s">
        <v>52</v>
      </c>
    </row>
    <row r="7" spans="1:16" s="4" customFormat="1" ht="33.75" customHeight="1" thickBot="1">
      <c r="A7" s="203"/>
      <c r="B7" s="208" t="s">
        <v>2</v>
      </c>
      <c r="C7" s="208"/>
      <c r="D7" s="208"/>
      <c r="E7" s="208" t="s">
        <v>257</v>
      </c>
      <c r="F7" s="208"/>
      <c r="G7" s="208"/>
      <c r="H7" s="212" t="s">
        <v>312</v>
      </c>
      <c r="I7" s="213"/>
      <c r="J7" s="214"/>
      <c r="K7" s="206"/>
    </row>
    <row r="8" spans="1:16" s="5" customFormat="1" ht="28.5" customHeight="1">
      <c r="A8" s="204"/>
      <c r="B8" s="32" t="s">
        <v>3</v>
      </c>
      <c r="C8" s="32" t="s">
        <v>4</v>
      </c>
      <c r="D8" s="32" t="s">
        <v>5</v>
      </c>
      <c r="E8" s="32" t="s">
        <v>3</v>
      </c>
      <c r="F8" s="32" t="s">
        <v>4</v>
      </c>
      <c r="G8" s="32" t="s">
        <v>5</v>
      </c>
      <c r="H8" s="33" t="s">
        <v>3</v>
      </c>
      <c r="I8" s="33" t="s">
        <v>4</v>
      </c>
      <c r="J8" s="33" t="s">
        <v>5</v>
      </c>
      <c r="K8" s="207"/>
    </row>
    <row r="9" spans="1:16" s="6" customFormat="1" ht="24.75" customHeight="1" thickBot="1">
      <c r="A9" s="34" t="s">
        <v>53</v>
      </c>
      <c r="B9" s="35">
        <v>293</v>
      </c>
      <c r="C9" s="35">
        <v>46</v>
      </c>
      <c r="D9" s="35">
        <f>SUM(B9:C9)</f>
        <v>339</v>
      </c>
      <c r="E9" s="35">
        <v>32164</v>
      </c>
      <c r="F9" s="35">
        <v>1537</v>
      </c>
      <c r="G9" s="35">
        <f>SUM(E9:F9)</f>
        <v>33701</v>
      </c>
      <c r="H9" s="35">
        <f>SUM(B9,E9)</f>
        <v>32457</v>
      </c>
      <c r="I9" s="35">
        <f>SUM(C9,F9)</f>
        <v>1583</v>
      </c>
      <c r="J9" s="35">
        <f>SUM(H9:I9)</f>
        <v>34040</v>
      </c>
      <c r="K9" s="36" t="s">
        <v>54</v>
      </c>
    </row>
    <row r="10" spans="1:16" s="6" customFormat="1" ht="24.75" customHeight="1" thickBot="1">
      <c r="A10" s="37" t="s">
        <v>55</v>
      </c>
      <c r="B10" s="38">
        <v>1960</v>
      </c>
      <c r="C10" s="38">
        <v>468</v>
      </c>
      <c r="D10" s="38">
        <f t="shared" ref="D10:D17" si="0">SUM(B10:C10)</f>
        <v>2428</v>
      </c>
      <c r="E10" s="38">
        <f>190901+4452</f>
        <v>195353</v>
      </c>
      <c r="F10" s="38">
        <f>19170+572</f>
        <v>19742</v>
      </c>
      <c r="G10" s="38">
        <f t="shared" ref="G10:G17" si="1">SUM(E10:F10)</f>
        <v>215095</v>
      </c>
      <c r="H10" s="38">
        <f t="shared" ref="H10:H18" si="2">SUM(B10,E10)</f>
        <v>197313</v>
      </c>
      <c r="I10" s="38">
        <f t="shared" ref="I10:I18" si="3">SUM(C10,F10)</f>
        <v>20210</v>
      </c>
      <c r="J10" s="38">
        <f t="shared" ref="J10:J18" si="4">SUM(H10:I10)</f>
        <v>217523</v>
      </c>
      <c r="K10" s="39" t="s">
        <v>56</v>
      </c>
    </row>
    <row r="11" spans="1:16" s="6" customFormat="1" ht="24.75" customHeight="1" thickBot="1">
      <c r="A11" s="40" t="s">
        <v>57</v>
      </c>
      <c r="B11" s="41">
        <v>3630</v>
      </c>
      <c r="C11" s="41">
        <v>334</v>
      </c>
      <c r="D11" s="41">
        <f t="shared" si="0"/>
        <v>3964</v>
      </c>
      <c r="E11" s="41">
        <v>188147</v>
      </c>
      <c r="F11" s="41">
        <v>33252</v>
      </c>
      <c r="G11" s="41">
        <f t="shared" si="1"/>
        <v>221399</v>
      </c>
      <c r="H11" s="41">
        <f t="shared" si="2"/>
        <v>191777</v>
      </c>
      <c r="I11" s="41">
        <f t="shared" si="3"/>
        <v>33586</v>
      </c>
      <c r="J11" s="41">
        <f t="shared" si="4"/>
        <v>225363</v>
      </c>
      <c r="K11" s="42" t="s">
        <v>58</v>
      </c>
    </row>
    <row r="12" spans="1:16" s="6" customFormat="1" ht="24.75" customHeight="1" thickBot="1">
      <c r="A12" s="37" t="s">
        <v>59</v>
      </c>
      <c r="B12" s="38">
        <v>9168</v>
      </c>
      <c r="C12" s="38">
        <v>840</v>
      </c>
      <c r="D12" s="38">
        <f t="shared" si="0"/>
        <v>10008</v>
      </c>
      <c r="E12" s="38">
        <v>341700</v>
      </c>
      <c r="F12" s="38">
        <v>35331</v>
      </c>
      <c r="G12" s="38">
        <f t="shared" si="1"/>
        <v>377031</v>
      </c>
      <c r="H12" s="38">
        <f t="shared" si="2"/>
        <v>350868</v>
      </c>
      <c r="I12" s="38">
        <f t="shared" si="3"/>
        <v>36171</v>
      </c>
      <c r="J12" s="38">
        <f t="shared" si="4"/>
        <v>387039</v>
      </c>
      <c r="K12" s="39" t="s">
        <v>60</v>
      </c>
    </row>
    <row r="13" spans="1:16" s="6" customFormat="1" ht="24.75" customHeight="1" thickBot="1">
      <c r="A13" s="40" t="s">
        <v>61</v>
      </c>
      <c r="B13" s="41">
        <v>20631</v>
      </c>
      <c r="C13" s="41">
        <v>7525</v>
      </c>
      <c r="D13" s="41">
        <f t="shared" si="0"/>
        <v>28156</v>
      </c>
      <c r="E13" s="41">
        <v>281877</v>
      </c>
      <c r="F13" s="41">
        <v>20212</v>
      </c>
      <c r="G13" s="41">
        <f t="shared" si="1"/>
        <v>302089</v>
      </c>
      <c r="H13" s="41">
        <f t="shared" si="2"/>
        <v>302508</v>
      </c>
      <c r="I13" s="41">
        <f t="shared" si="3"/>
        <v>27737</v>
      </c>
      <c r="J13" s="41">
        <f t="shared" si="4"/>
        <v>330245</v>
      </c>
      <c r="K13" s="42" t="s">
        <v>62</v>
      </c>
    </row>
    <row r="14" spans="1:16" s="6" customFormat="1" ht="24.75" customHeight="1" thickBot="1">
      <c r="A14" s="37" t="s">
        <v>63</v>
      </c>
      <c r="B14" s="38">
        <v>2343</v>
      </c>
      <c r="C14" s="38">
        <v>626</v>
      </c>
      <c r="D14" s="38">
        <f t="shared" si="0"/>
        <v>2969</v>
      </c>
      <c r="E14" s="38">
        <v>58262</v>
      </c>
      <c r="F14" s="38">
        <v>4931</v>
      </c>
      <c r="G14" s="38">
        <f t="shared" si="1"/>
        <v>63193</v>
      </c>
      <c r="H14" s="38">
        <f t="shared" si="2"/>
        <v>60605</v>
      </c>
      <c r="I14" s="38">
        <f t="shared" si="3"/>
        <v>5557</v>
      </c>
      <c r="J14" s="38">
        <f t="shared" si="4"/>
        <v>66162</v>
      </c>
      <c r="K14" s="39" t="s">
        <v>64</v>
      </c>
    </row>
    <row r="15" spans="1:16" s="6" customFormat="1" ht="24.75" customHeight="1" thickBot="1">
      <c r="A15" s="40" t="s">
        <v>65</v>
      </c>
      <c r="B15" s="41">
        <v>19917</v>
      </c>
      <c r="C15" s="41">
        <v>18884</v>
      </c>
      <c r="D15" s="41">
        <f t="shared" si="0"/>
        <v>38801</v>
      </c>
      <c r="E15" s="41">
        <v>169334</v>
      </c>
      <c r="F15" s="41">
        <v>45007</v>
      </c>
      <c r="G15" s="41">
        <f t="shared" si="1"/>
        <v>214341</v>
      </c>
      <c r="H15" s="41">
        <f t="shared" si="2"/>
        <v>189251</v>
      </c>
      <c r="I15" s="41">
        <f t="shared" si="3"/>
        <v>63891</v>
      </c>
      <c r="J15" s="41">
        <f t="shared" si="4"/>
        <v>253142</v>
      </c>
      <c r="K15" s="42" t="s">
        <v>66</v>
      </c>
    </row>
    <row r="16" spans="1:16" s="6" customFormat="1" ht="24.75" customHeight="1" thickBot="1">
      <c r="A16" s="37" t="s">
        <v>67</v>
      </c>
      <c r="B16" s="38">
        <v>719</v>
      </c>
      <c r="C16" s="38">
        <v>578</v>
      </c>
      <c r="D16" s="38">
        <f t="shared" si="0"/>
        <v>1297</v>
      </c>
      <c r="E16" s="38">
        <v>6175</v>
      </c>
      <c r="F16" s="38">
        <v>823</v>
      </c>
      <c r="G16" s="38">
        <f t="shared" si="1"/>
        <v>6998</v>
      </c>
      <c r="H16" s="38">
        <f t="shared" si="2"/>
        <v>6894</v>
      </c>
      <c r="I16" s="38">
        <f t="shared" si="3"/>
        <v>1401</v>
      </c>
      <c r="J16" s="38">
        <f t="shared" si="4"/>
        <v>8295</v>
      </c>
      <c r="K16" s="39" t="s">
        <v>68</v>
      </c>
    </row>
    <row r="17" spans="1:11" s="6" customFormat="1" ht="24.75" customHeight="1" thickBot="1">
      <c r="A17" s="49" t="s">
        <v>69</v>
      </c>
      <c r="B17" s="94">
        <v>1668</v>
      </c>
      <c r="C17" s="94">
        <v>652</v>
      </c>
      <c r="D17" s="94">
        <f t="shared" si="0"/>
        <v>2320</v>
      </c>
      <c r="E17" s="94">
        <v>8872</v>
      </c>
      <c r="F17" s="94">
        <v>1701</v>
      </c>
      <c r="G17" s="94">
        <f t="shared" si="1"/>
        <v>10573</v>
      </c>
      <c r="H17" s="94">
        <f t="shared" si="2"/>
        <v>10540</v>
      </c>
      <c r="I17" s="94">
        <f t="shared" si="3"/>
        <v>2353</v>
      </c>
      <c r="J17" s="94">
        <f t="shared" si="4"/>
        <v>12893</v>
      </c>
      <c r="K17" s="50" t="s">
        <v>70</v>
      </c>
    </row>
    <row r="18" spans="1:11" s="6" customFormat="1" ht="24.75" customHeight="1">
      <c r="A18" s="43" t="s">
        <v>71</v>
      </c>
      <c r="B18" s="44">
        <v>583</v>
      </c>
      <c r="C18" s="44">
        <v>303</v>
      </c>
      <c r="D18" s="44">
        <f>SUM(B18:C18)</f>
        <v>886</v>
      </c>
      <c r="E18" s="44">
        <v>3108</v>
      </c>
      <c r="F18" s="44">
        <v>633</v>
      </c>
      <c r="G18" s="44">
        <f>F18+E18</f>
        <v>3741</v>
      </c>
      <c r="H18" s="44">
        <f t="shared" si="2"/>
        <v>3691</v>
      </c>
      <c r="I18" s="44">
        <f t="shared" si="3"/>
        <v>936</v>
      </c>
      <c r="J18" s="44">
        <f t="shared" si="4"/>
        <v>4627</v>
      </c>
      <c r="K18" s="45" t="s">
        <v>72</v>
      </c>
    </row>
    <row r="19" spans="1:11" s="7" customFormat="1" ht="30" customHeight="1">
      <c r="A19" s="61" t="s">
        <v>14</v>
      </c>
      <c r="B19" s="96">
        <f>SUM(B9:B18)</f>
        <v>60912</v>
      </c>
      <c r="C19" s="96">
        <f t="shared" ref="C19:J19" si="5">SUM(C9:C18)</f>
        <v>30256</v>
      </c>
      <c r="D19" s="96">
        <f t="shared" si="5"/>
        <v>91168</v>
      </c>
      <c r="E19" s="96">
        <f t="shared" si="5"/>
        <v>1284992</v>
      </c>
      <c r="F19" s="96">
        <f t="shared" si="5"/>
        <v>163169</v>
      </c>
      <c r="G19" s="96">
        <f t="shared" si="5"/>
        <v>1448161</v>
      </c>
      <c r="H19" s="96">
        <f t="shared" si="5"/>
        <v>1345904</v>
      </c>
      <c r="I19" s="96">
        <f t="shared" si="5"/>
        <v>193425</v>
      </c>
      <c r="J19" s="96">
        <f t="shared" si="5"/>
        <v>1539329</v>
      </c>
      <c r="K19" s="62" t="s">
        <v>15</v>
      </c>
    </row>
    <row r="20" spans="1:11" ht="24.95" customHeight="1">
      <c r="A20" s="2" t="s">
        <v>16</v>
      </c>
      <c r="K20" s="2" t="s">
        <v>17</v>
      </c>
    </row>
    <row r="22" spans="1:11" ht="24.95" customHeight="1">
      <c r="B22" s="2" t="s">
        <v>203</v>
      </c>
      <c r="C22" s="2" t="s">
        <v>204</v>
      </c>
    </row>
    <row r="23" spans="1:11" ht="24.95" customHeight="1">
      <c r="A23" s="2" t="s">
        <v>211</v>
      </c>
      <c r="B23" s="2">
        <f>H9+H10</f>
        <v>229770</v>
      </c>
      <c r="C23" s="2">
        <f>I9+I10</f>
        <v>21793</v>
      </c>
    </row>
    <row r="24" spans="1:11" ht="24.95" customHeight="1">
      <c r="A24" s="2" t="s">
        <v>212</v>
      </c>
      <c r="B24" s="2">
        <f>H11</f>
        <v>191777</v>
      </c>
      <c r="C24" s="2">
        <f>I11</f>
        <v>33586</v>
      </c>
      <c r="D24" s="8"/>
      <c r="E24" s="8"/>
      <c r="F24" s="8"/>
      <c r="G24" s="8"/>
      <c r="H24" s="8"/>
      <c r="I24" s="8"/>
      <c r="J24" s="8"/>
    </row>
    <row r="25" spans="1:11" ht="24.95" customHeight="1">
      <c r="A25" s="2" t="s">
        <v>213</v>
      </c>
      <c r="B25" s="2">
        <f>H12+H13</f>
        <v>653376</v>
      </c>
      <c r="C25" s="2">
        <f>I12+I13</f>
        <v>63908</v>
      </c>
    </row>
    <row r="26" spans="1:11" ht="24.95" customHeight="1">
      <c r="A26" s="2" t="s">
        <v>214</v>
      </c>
      <c r="B26" s="2">
        <f>H14</f>
        <v>60605</v>
      </c>
      <c r="C26" s="2">
        <f>I14</f>
        <v>5557</v>
      </c>
    </row>
    <row r="27" spans="1:11" ht="24.95" customHeight="1">
      <c r="A27" s="2" t="s">
        <v>215</v>
      </c>
      <c r="B27" s="2">
        <f>H15+H16+H17+H18</f>
        <v>210376</v>
      </c>
      <c r="C27" s="2">
        <f>I15+I16+I17+I18</f>
        <v>68581</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39370078740157483" bottom="0" header="0" footer="0"/>
  <pageSetup paperSize="9" scale="95" orientation="landscape" horizontalDpi="4294967293"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rightToLeft="1" view="pageBreakPreview" zoomScaleNormal="100" zoomScaleSheetLayoutView="100" workbookViewId="0">
      <selection activeCell="K18" sqref="K18"/>
    </sheetView>
  </sheetViews>
  <sheetFormatPr defaultRowHeight="24.95" customHeight="1"/>
  <cols>
    <col min="1" max="1" width="33.28515625" style="2" customWidth="1"/>
    <col min="2" max="4" width="9.7109375" style="2" customWidth="1"/>
    <col min="5" max="5" width="12.7109375" style="2" bestFit="1" customWidth="1"/>
    <col min="6" max="6" width="11" style="2" bestFit="1" customWidth="1"/>
    <col min="7" max="8" width="12.7109375" style="2" bestFit="1" customWidth="1"/>
    <col min="9" max="9" width="11" style="2" bestFit="1" customWidth="1"/>
    <col min="10" max="10" width="12.7109375"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0.25">
      <c r="A1" s="200" t="s">
        <v>275</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20.25">
      <c r="A3" s="201" t="s">
        <v>324</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15.75">
      <c r="A5" s="102" t="s">
        <v>194</v>
      </c>
      <c r="B5" s="103"/>
      <c r="C5" s="103"/>
      <c r="D5" s="103"/>
      <c r="E5" s="103"/>
      <c r="F5" s="103"/>
      <c r="G5" s="103"/>
      <c r="H5" s="103"/>
      <c r="I5" s="103"/>
      <c r="J5" s="103"/>
      <c r="K5" s="104" t="s">
        <v>171</v>
      </c>
    </row>
    <row r="6" spans="1:16" s="4" customFormat="1" ht="18.75" thickBot="1">
      <c r="A6" s="202" t="s">
        <v>74</v>
      </c>
      <c r="B6" s="209" t="s">
        <v>313</v>
      </c>
      <c r="C6" s="210"/>
      <c r="D6" s="210"/>
      <c r="E6" s="210"/>
      <c r="F6" s="210"/>
      <c r="G6" s="210"/>
      <c r="H6" s="210"/>
      <c r="I6" s="210"/>
      <c r="J6" s="211"/>
      <c r="K6" s="205" t="s">
        <v>75</v>
      </c>
    </row>
    <row r="7" spans="1:16" s="4" customFormat="1" ht="18.75" thickBot="1">
      <c r="A7" s="203"/>
      <c r="B7" s="208" t="s">
        <v>76</v>
      </c>
      <c r="C7" s="208"/>
      <c r="D7" s="208"/>
      <c r="E7" s="208" t="s">
        <v>314</v>
      </c>
      <c r="F7" s="208"/>
      <c r="G7" s="208"/>
      <c r="H7" s="212" t="s">
        <v>315</v>
      </c>
      <c r="I7" s="213"/>
      <c r="J7" s="214"/>
      <c r="K7" s="206"/>
    </row>
    <row r="8" spans="1:16" s="5" customFormat="1" ht="25.5">
      <c r="A8" s="204"/>
      <c r="B8" s="32" t="s">
        <v>3</v>
      </c>
      <c r="C8" s="32" t="s">
        <v>4</v>
      </c>
      <c r="D8" s="32" t="s">
        <v>5</v>
      </c>
      <c r="E8" s="32" t="s">
        <v>3</v>
      </c>
      <c r="F8" s="32" t="s">
        <v>4</v>
      </c>
      <c r="G8" s="32" t="s">
        <v>5</v>
      </c>
      <c r="H8" s="33" t="s">
        <v>3</v>
      </c>
      <c r="I8" s="33" t="s">
        <v>4</v>
      </c>
      <c r="J8" s="33" t="s">
        <v>5</v>
      </c>
      <c r="K8" s="207"/>
    </row>
    <row r="9" spans="1:16" s="6" customFormat="1" ht="13.5" thickBot="1">
      <c r="A9" s="159" t="s">
        <v>77</v>
      </c>
      <c r="B9" s="35">
        <v>13</v>
      </c>
      <c r="C9" s="35">
        <v>0</v>
      </c>
      <c r="D9" s="35">
        <f>SUM(B9:C9)</f>
        <v>13</v>
      </c>
      <c r="E9" s="35">
        <v>21194</v>
      </c>
      <c r="F9" s="35">
        <v>0</v>
      </c>
      <c r="G9" s="35">
        <f>SUM(E9:F9)</f>
        <v>21194</v>
      </c>
      <c r="H9" s="35">
        <f>SUM(B9,E9)</f>
        <v>21207</v>
      </c>
      <c r="I9" s="35">
        <f>SUM(C9,F9)</f>
        <v>0</v>
      </c>
      <c r="J9" s="35">
        <f>SUM(H9:I9)</f>
        <v>21207</v>
      </c>
      <c r="K9" s="67" t="s">
        <v>78</v>
      </c>
    </row>
    <row r="10" spans="1:16" s="6" customFormat="1" ht="13.5" thickBot="1">
      <c r="A10" s="160" t="s">
        <v>79</v>
      </c>
      <c r="B10" s="38">
        <v>7557</v>
      </c>
      <c r="C10" s="38">
        <v>1054</v>
      </c>
      <c r="D10" s="38">
        <f t="shared" ref="D10:D29" si="0">SUM(B10:C10)</f>
        <v>8611</v>
      </c>
      <c r="E10" s="38">
        <v>84620</v>
      </c>
      <c r="F10" s="38">
        <v>2177</v>
      </c>
      <c r="G10" s="38">
        <f t="shared" ref="G10:G29" si="1">SUM(E10:F10)</f>
        <v>86797</v>
      </c>
      <c r="H10" s="38">
        <f t="shared" ref="H10:H29" si="2">SUM(B10,E10)</f>
        <v>92177</v>
      </c>
      <c r="I10" s="38">
        <f t="shared" ref="I10:I29" si="3">SUM(C10,F10)</f>
        <v>3231</v>
      </c>
      <c r="J10" s="38">
        <f t="shared" ref="J10:J29" si="4">SUM(H10:I10)</f>
        <v>95408</v>
      </c>
      <c r="K10" s="68" t="s">
        <v>80</v>
      </c>
    </row>
    <row r="11" spans="1:16" s="6" customFormat="1" ht="13.5" thickBot="1">
      <c r="A11" s="161" t="s">
        <v>81</v>
      </c>
      <c r="B11" s="41">
        <v>1238</v>
      </c>
      <c r="C11" s="41">
        <v>137</v>
      </c>
      <c r="D11" s="41">
        <f t="shared" si="0"/>
        <v>1375</v>
      </c>
      <c r="E11" s="41">
        <v>117222</v>
      </c>
      <c r="F11" s="41">
        <v>855</v>
      </c>
      <c r="G11" s="41">
        <f t="shared" si="1"/>
        <v>118077</v>
      </c>
      <c r="H11" s="41">
        <f t="shared" si="2"/>
        <v>118460</v>
      </c>
      <c r="I11" s="41">
        <f t="shared" si="3"/>
        <v>992</v>
      </c>
      <c r="J11" s="41">
        <f t="shared" si="4"/>
        <v>119452</v>
      </c>
      <c r="K11" s="69" t="s">
        <v>82</v>
      </c>
    </row>
    <row r="12" spans="1:16" s="6" customFormat="1" ht="24.75" thickBot="1">
      <c r="A12" s="160" t="s">
        <v>83</v>
      </c>
      <c r="B12" s="38">
        <v>1191</v>
      </c>
      <c r="C12" s="38">
        <v>272</v>
      </c>
      <c r="D12" s="38">
        <f t="shared" si="0"/>
        <v>1463</v>
      </c>
      <c r="E12" s="38">
        <v>6865</v>
      </c>
      <c r="F12" s="38">
        <v>434</v>
      </c>
      <c r="G12" s="38">
        <f t="shared" si="1"/>
        <v>7299</v>
      </c>
      <c r="H12" s="38">
        <f t="shared" si="2"/>
        <v>8056</v>
      </c>
      <c r="I12" s="38">
        <f t="shared" si="3"/>
        <v>706</v>
      </c>
      <c r="J12" s="38">
        <f t="shared" si="4"/>
        <v>8762</v>
      </c>
      <c r="K12" s="68" t="s">
        <v>84</v>
      </c>
    </row>
    <row r="13" spans="1:16" s="6" customFormat="1" ht="26.25" thickBot="1">
      <c r="A13" s="161" t="s">
        <v>85</v>
      </c>
      <c r="B13" s="41">
        <v>221</v>
      </c>
      <c r="C13" s="41">
        <v>101</v>
      </c>
      <c r="D13" s="41">
        <f t="shared" si="0"/>
        <v>322</v>
      </c>
      <c r="E13" s="41">
        <v>2410</v>
      </c>
      <c r="F13" s="41">
        <v>86</v>
      </c>
      <c r="G13" s="41">
        <f t="shared" si="1"/>
        <v>2496</v>
      </c>
      <c r="H13" s="41">
        <f t="shared" si="2"/>
        <v>2631</v>
      </c>
      <c r="I13" s="41">
        <f t="shared" si="3"/>
        <v>187</v>
      </c>
      <c r="J13" s="41">
        <f t="shared" si="4"/>
        <v>2818</v>
      </c>
      <c r="K13" s="69" t="s">
        <v>86</v>
      </c>
    </row>
    <row r="14" spans="1:16" s="6" customFormat="1" ht="13.5" thickBot="1">
      <c r="A14" s="160" t="s">
        <v>87</v>
      </c>
      <c r="B14" s="38">
        <v>1026</v>
      </c>
      <c r="C14" s="38">
        <v>288</v>
      </c>
      <c r="D14" s="38">
        <f t="shared" si="0"/>
        <v>1314</v>
      </c>
      <c r="E14" s="38">
        <v>564312</v>
      </c>
      <c r="F14" s="38">
        <v>3050</v>
      </c>
      <c r="G14" s="38">
        <f t="shared" si="1"/>
        <v>567362</v>
      </c>
      <c r="H14" s="38">
        <f t="shared" si="2"/>
        <v>565338</v>
      </c>
      <c r="I14" s="38">
        <f t="shared" si="3"/>
        <v>3338</v>
      </c>
      <c r="J14" s="38">
        <f t="shared" si="4"/>
        <v>568676</v>
      </c>
      <c r="K14" s="68" t="s">
        <v>88</v>
      </c>
    </row>
    <row r="15" spans="1:16" s="6" customFormat="1" ht="26.25" thickBot="1">
      <c r="A15" s="161" t="s">
        <v>89</v>
      </c>
      <c r="B15" s="41">
        <v>1144</v>
      </c>
      <c r="C15" s="41">
        <v>343</v>
      </c>
      <c r="D15" s="41">
        <f t="shared" si="0"/>
        <v>1487</v>
      </c>
      <c r="E15" s="41">
        <v>185834</v>
      </c>
      <c r="F15" s="41">
        <v>6763</v>
      </c>
      <c r="G15" s="41">
        <f t="shared" si="1"/>
        <v>192597</v>
      </c>
      <c r="H15" s="41">
        <f t="shared" si="2"/>
        <v>186978</v>
      </c>
      <c r="I15" s="41">
        <f t="shared" si="3"/>
        <v>7106</v>
      </c>
      <c r="J15" s="41">
        <f t="shared" si="4"/>
        <v>194084</v>
      </c>
      <c r="K15" s="69" t="s">
        <v>90</v>
      </c>
    </row>
    <row r="16" spans="1:16" s="6" customFormat="1" ht="13.5" thickBot="1">
      <c r="A16" s="160" t="s">
        <v>91</v>
      </c>
      <c r="B16" s="38">
        <v>1384</v>
      </c>
      <c r="C16" s="38">
        <v>238</v>
      </c>
      <c r="D16" s="38">
        <f t="shared" si="0"/>
        <v>1622</v>
      </c>
      <c r="E16" s="38">
        <v>37287</v>
      </c>
      <c r="F16" s="38">
        <v>6029</v>
      </c>
      <c r="G16" s="38">
        <f t="shared" si="1"/>
        <v>43316</v>
      </c>
      <c r="H16" s="38">
        <f t="shared" si="2"/>
        <v>38671</v>
      </c>
      <c r="I16" s="38">
        <f t="shared" si="3"/>
        <v>6267</v>
      </c>
      <c r="J16" s="38">
        <f t="shared" si="4"/>
        <v>44938</v>
      </c>
      <c r="K16" s="68" t="s">
        <v>92</v>
      </c>
    </row>
    <row r="17" spans="1:11" s="6" customFormat="1" ht="13.5" thickBot="1">
      <c r="A17" s="162" t="s">
        <v>93</v>
      </c>
      <c r="B17" s="94">
        <v>444</v>
      </c>
      <c r="C17" s="94">
        <v>326</v>
      </c>
      <c r="D17" s="94">
        <f t="shared" si="0"/>
        <v>770</v>
      </c>
      <c r="E17" s="94">
        <v>34769</v>
      </c>
      <c r="F17" s="94">
        <v>3369</v>
      </c>
      <c r="G17" s="94">
        <f t="shared" si="1"/>
        <v>38138</v>
      </c>
      <c r="H17" s="94">
        <f t="shared" si="2"/>
        <v>35213</v>
      </c>
      <c r="I17" s="94">
        <f t="shared" si="3"/>
        <v>3695</v>
      </c>
      <c r="J17" s="94">
        <f t="shared" si="4"/>
        <v>38908</v>
      </c>
      <c r="K17" s="70" t="s">
        <v>94</v>
      </c>
    </row>
    <row r="18" spans="1:11" s="6" customFormat="1" ht="13.5" thickBot="1">
      <c r="A18" s="160" t="s">
        <v>95</v>
      </c>
      <c r="B18" s="38">
        <v>1945</v>
      </c>
      <c r="C18" s="38">
        <v>761</v>
      </c>
      <c r="D18" s="38">
        <f t="shared" si="0"/>
        <v>2706</v>
      </c>
      <c r="E18" s="38">
        <v>7435</v>
      </c>
      <c r="F18" s="38">
        <v>2406</v>
      </c>
      <c r="G18" s="38">
        <f t="shared" si="1"/>
        <v>9841</v>
      </c>
      <c r="H18" s="38">
        <f t="shared" si="2"/>
        <v>9380</v>
      </c>
      <c r="I18" s="38">
        <f t="shared" si="3"/>
        <v>3167</v>
      </c>
      <c r="J18" s="38">
        <f t="shared" si="4"/>
        <v>12547</v>
      </c>
      <c r="K18" s="68" t="s">
        <v>96</v>
      </c>
    </row>
    <row r="19" spans="1:11" s="6" customFormat="1" ht="13.5" thickBot="1">
      <c r="A19" s="162" t="s">
        <v>97</v>
      </c>
      <c r="B19" s="94">
        <v>1433</v>
      </c>
      <c r="C19" s="94">
        <v>1694</v>
      </c>
      <c r="D19" s="94">
        <f t="shared" si="0"/>
        <v>3127</v>
      </c>
      <c r="E19" s="94">
        <v>7262</v>
      </c>
      <c r="F19" s="94">
        <v>2086</v>
      </c>
      <c r="G19" s="94">
        <f t="shared" si="1"/>
        <v>9348</v>
      </c>
      <c r="H19" s="94">
        <f t="shared" si="2"/>
        <v>8695</v>
      </c>
      <c r="I19" s="94">
        <f t="shared" si="3"/>
        <v>3780</v>
      </c>
      <c r="J19" s="94">
        <f t="shared" si="4"/>
        <v>12475</v>
      </c>
      <c r="K19" s="70" t="s">
        <v>98</v>
      </c>
    </row>
    <row r="20" spans="1:11" s="6" customFormat="1" ht="13.5" thickBot="1">
      <c r="A20" s="160" t="s">
        <v>99</v>
      </c>
      <c r="B20" s="38">
        <v>720</v>
      </c>
      <c r="C20" s="38">
        <v>101</v>
      </c>
      <c r="D20" s="38">
        <f t="shared" si="0"/>
        <v>821</v>
      </c>
      <c r="E20" s="38">
        <v>9190</v>
      </c>
      <c r="F20" s="38">
        <v>424</v>
      </c>
      <c r="G20" s="38">
        <f t="shared" si="1"/>
        <v>9614</v>
      </c>
      <c r="H20" s="38">
        <f t="shared" si="2"/>
        <v>9910</v>
      </c>
      <c r="I20" s="38">
        <f t="shared" si="3"/>
        <v>525</v>
      </c>
      <c r="J20" s="38">
        <f t="shared" si="4"/>
        <v>10435</v>
      </c>
      <c r="K20" s="68" t="s">
        <v>100</v>
      </c>
    </row>
    <row r="21" spans="1:11" s="6" customFormat="1" ht="24.75" thickBot="1">
      <c r="A21" s="162" t="s">
        <v>101</v>
      </c>
      <c r="B21" s="94">
        <v>277</v>
      </c>
      <c r="C21" s="94">
        <v>189</v>
      </c>
      <c r="D21" s="94">
        <f t="shared" si="0"/>
        <v>466</v>
      </c>
      <c r="E21" s="94">
        <v>26495</v>
      </c>
      <c r="F21" s="94">
        <v>1598</v>
      </c>
      <c r="G21" s="94">
        <f t="shared" si="1"/>
        <v>28093</v>
      </c>
      <c r="H21" s="94">
        <f t="shared" si="2"/>
        <v>26772</v>
      </c>
      <c r="I21" s="94">
        <f t="shared" si="3"/>
        <v>1787</v>
      </c>
      <c r="J21" s="94">
        <f t="shared" si="4"/>
        <v>28559</v>
      </c>
      <c r="K21" s="70" t="s">
        <v>102</v>
      </c>
    </row>
    <row r="22" spans="1:11" s="6" customFormat="1" ht="13.5" thickBot="1">
      <c r="A22" s="160" t="s">
        <v>103</v>
      </c>
      <c r="B22" s="38">
        <v>333</v>
      </c>
      <c r="C22" s="38">
        <v>643</v>
      </c>
      <c r="D22" s="38">
        <f t="shared" si="0"/>
        <v>976</v>
      </c>
      <c r="E22" s="38">
        <v>43619</v>
      </c>
      <c r="F22" s="38">
        <v>3341</v>
      </c>
      <c r="G22" s="38">
        <f t="shared" si="1"/>
        <v>46960</v>
      </c>
      <c r="H22" s="38">
        <f t="shared" si="2"/>
        <v>43952</v>
      </c>
      <c r="I22" s="38">
        <f t="shared" si="3"/>
        <v>3984</v>
      </c>
      <c r="J22" s="38">
        <f t="shared" si="4"/>
        <v>47936</v>
      </c>
      <c r="K22" s="68" t="s">
        <v>104</v>
      </c>
    </row>
    <row r="23" spans="1:11" s="6" customFormat="1" ht="26.25" thickBot="1">
      <c r="A23" s="162" t="s">
        <v>105</v>
      </c>
      <c r="B23" s="94">
        <v>38215</v>
      </c>
      <c r="C23" s="94">
        <v>10776</v>
      </c>
      <c r="D23" s="94">
        <f t="shared" si="0"/>
        <v>48991</v>
      </c>
      <c r="E23" s="94">
        <v>42521</v>
      </c>
      <c r="F23" s="94">
        <v>4260</v>
      </c>
      <c r="G23" s="94">
        <f t="shared" si="1"/>
        <v>46781</v>
      </c>
      <c r="H23" s="94">
        <f t="shared" si="2"/>
        <v>80736</v>
      </c>
      <c r="I23" s="94">
        <f t="shared" si="3"/>
        <v>15036</v>
      </c>
      <c r="J23" s="94">
        <f t="shared" si="4"/>
        <v>95772</v>
      </c>
      <c r="K23" s="70" t="s">
        <v>106</v>
      </c>
    </row>
    <row r="24" spans="1:11" s="6" customFormat="1" ht="13.5" thickBot="1">
      <c r="A24" s="160" t="s">
        <v>107</v>
      </c>
      <c r="B24" s="38">
        <v>1779</v>
      </c>
      <c r="C24" s="38">
        <v>9347</v>
      </c>
      <c r="D24" s="38">
        <f t="shared" si="0"/>
        <v>11126</v>
      </c>
      <c r="E24" s="38">
        <v>11644</v>
      </c>
      <c r="F24" s="38">
        <v>16920</v>
      </c>
      <c r="G24" s="38">
        <f t="shared" si="1"/>
        <v>28564</v>
      </c>
      <c r="H24" s="38">
        <f t="shared" si="2"/>
        <v>13423</v>
      </c>
      <c r="I24" s="38">
        <f t="shared" si="3"/>
        <v>26267</v>
      </c>
      <c r="J24" s="38">
        <f t="shared" si="4"/>
        <v>39690</v>
      </c>
      <c r="K24" s="68" t="s">
        <v>108</v>
      </c>
    </row>
    <row r="25" spans="1:11" s="6" customFormat="1" ht="26.25" thickBot="1">
      <c r="A25" s="162" t="s">
        <v>109</v>
      </c>
      <c r="B25" s="94">
        <v>1419</v>
      </c>
      <c r="C25" s="94">
        <v>3550</v>
      </c>
      <c r="D25" s="94">
        <f t="shared" si="0"/>
        <v>4969</v>
      </c>
      <c r="E25" s="94">
        <v>11518</v>
      </c>
      <c r="F25" s="94">
        <v>11356</v>
      </c>
      <c r="G25" s="94">
        <f t="shared" si="1"/>
        <v>22874</v>
      </c>
      <c r="H25" s="94">
        <f t="shared" si="2"/>
        <v>12937</v>
      </c>
      <c r="I25" s="94">
        <f t="shared" si="3"/>
        <v>14906</v>
      </c>
      <c r="J25" s="94">
        <f t="shared" si="4"/>
        <v>27843</v>
      </c>
      <c r="K25" s="70" t="s">
        <v>110</v>
      </c>
    </row>
    <row r="26" spans="1:11" s="6" customFormat="1" ht="13.5" thickBot="1">
      <c r="A26" s="160" t="s">
        <v>111</v>
      </c>
      <c r="B26" s="38">
        <v>470</v>
      </c>
      <c r="C26" s="38">
        <v>351</v>
      </c>
      <c r="D26" s="38">
        <f t="shared" si="0"/>
        <v>821</v>
      </c>
      <c r="E26" s="38">
        <v>7320</v>
      </c>
      <c r="F26" s="38">
        <v>935</v>
      </c>
      <c r="G26" s="38">
        <f t="shared" si="1"/>
        <v>8255</v>
      </c>
      <c r="H26" s="38">
        <f t="shared" si="2"/>
        <v>7790</v>
      </c>
      <c r="I26" s="38">
        <f t="shared" si="3"/>
        <v>1286</v>
      </c>
      <c r="J26" s="38">
        <f t="shared" si="4"/>
        <v>9076</v>
      </c>
      <c r="K26" s="68" t="s">
        <v>112</v>
      </c>
    </row>
    <row r="27" spans="1:11" s="6" customFormat="1" ht="13.5" thickBot="1">
      <c r="A27" s="162" t="s">
        <v>113</v>
      </c>
      <c r="B27" s="94">
        <v>78</v>
      </c>
      <c r="C27" s="94">
        <v>76</v>
      </c>
      <c r="D27" s="94">
        <f t="shared" si="0"/>
        <v>154</v>
      </c>
      <c r="E27" s="94">
        <v>5799</v>
      </c>
      <c r="F27" s="94">
        <v>1029</v>
      </c>
      <c r="G27" s="94">
        <f t="shared" si="1"/>
        <v>6828</v>
      </c>
      <c r="H27" s="94">
        <f t="shared" si="2"/>
        <v>5877</v>
      </c>
      <c r="I27" s="94">
        <f t="shared" si="3"/>
        <v>1105</v>
      </c>
      <c r="J27" s="94">
        <f t="shared" si="4"/>
        <v>6982</v>
      </c>
      <c r="K27" s="70" t="s">
        <v>114</v>
      </c>
    </row>
    <row r="28" spans="1:11" s="6" customFormat="1" ht="49.5" customHeight="1" thickBot="1">
      <c r="A28" s="160" t="s">
        <v>115</v>
      </c>
      <c r="B28" s="38">
        <v>0</v>
      </c>
      <c r="C28" s="38">
        <v>0</v>
      </c>
      <c r="D28" s="38">
        <f t="shared" si="0"/>
        <v>0</v>
      </c>
      <c r="E28" s="38">
        <v>56381</v>
      </c>
      <c r="F28" s="38">
        <v>95631</v>
      </c>
      <c r="G28" s="38">
        <f t="shared" si="1"/>
        <v>152012</v>
      </c>
      <c r="H28" s="38">
        <f t="shared" si="2"/>
        <v>56381</v>
      </c>
      <c r="I28" s="38">
        <f t="shared" si="3"/>
        <v>95631</v>
      </c>
      <c r="J28" s="38">
        <f t="shared" si="4"/>
        <v>152012</v>
      </c>
      <c r="K28" s="68" t="s">
        <v>116</v>
      </c>
    </row>
    <row r="29" spans="1:11" s="6" customFormat="1" ht="25.5">
      <c r="A29" s="162" t="s">
        <v>117</v>
      </c>
      <c r="B29" s="94">
        <v>25</v>
      </c>
      <c r="C29" s="94">
        <v>9</v>
      </c>
      <c r="D29" s="94">
        <f t="shared" si="0"/>
        <v>34</v>
      </c>
      <c r="E29" s="94">
        <v>1295</v>
      </c>
      <c r="F29" s="94">
        <v>420</v>
      </c>
      <c r="G29" s="94">
        <f t="shared" si="1"/>
        <v>1715</v>
      </c>
      <c r="H29" s="94">
        <f t="shared" si="2"/>
        <v>1320</v>
      </c>
      <c r="I29" s="94">
        <f t="shared" si="3"/>
        <v>429</v>
      </c>
      <c r="J29" s="94">
        <f t="shared" si="4"/>
        <v>1749</v>
      </c>
      <c r="K29" s="70" t="s">
        <v>118</v>
      </c>
    </row>
    <row r="30" spans="1:11" s="7" customFormat="1" ht="31.5" customHeight="1">
      <c r="A30" s="174" t="s">
        <v>14</v>
      </c>
      <c r="B30" s="52">
        <f>SUM(B9:B29)</f>
        <v>60912</v>
      </c>
      <c r="C30" s="52">
        <f t="shared" ref="C30:J30" si="5">SUM(C9:C29)</f>
        <v>30256</v>
      </c>
      <c r="D30" s="52">
        <f t="shared" si="5"/>
        <v>91168</v>
      </c>
      <c r="E30" s="52">
        <f t="shared" si="5"/>
        <v>1284992</v>
      </c>
      <c r="F30" s="52">
        <f t="shared" si="5"/>
        <v>163169</v>
      </c>
      <c r="G30" s="52">
        <f t="shared" si="5"/>
        <v>1448161</v>
      </c>
      <c r="H30" s="52">
        <f t="shared" si="5"/>
        <v>1345904</v>
      </c>
      <c r="I30" s="52">
        <f t="shared" si="5"/>
        <v>193425</v>
      </c>
      <c r="J30" s="52">
        <f t="shared" si="5"/>
        <v>1539329</v>
      </c>
      <c r="K30" s="175" t="s">
        <v>15</v>
      </c>
    </row>
    <row r="31" spans="1:11" ht="12.75">
      <c r="A31" s="2" t="s">
        <v>16</v>
      </c>
      <c r="K31" s="2" t="s">
        <v>17</v>
      </c>
    </row>
    <row r="32" spans="1:11" ht="12.75"/>
    <row r="33" spans="1:4" ht="12.75"/>
    <row r="34" spans="1:4" ht="12.75"/>
    <row r="35" spans="1:4" ht="12.75">
      <c r="B35" s="2" t="s">
        <v>203</v>
      </c>
      <c r="C35" s="2" t="s">
        <v>204</v>
      </c>
      <c r="D35" s="2" t="s">
        <v>228</v>
      </c>
    </row>
    <row r="36" spans="1:4" ht="12.75">
      <c r="A36" s="2" t="s">
        <v>223</v>
      </c>
      <c r="B36" s="2">
        <f>H20</f>
        <v>9910</v>
      </c>
      <c r="C36" s="2">
        <f t="shared" ref="C36:D36" si="6">I20</f>
        <v>525</v>
      </c>
      <c r="D36" s="2">
        <f t="shared" si="6"/>
        <v>10435</v>
      </c>
    </row>
    <row r="37" spans="1:4" ht="12.75">
      <c r="A37" s="2" t="s">
        <v>240</v>
      </c>
      <c r="B37" s="2">
        <f>H19</f>
        <v>8695</v>
      </c>
      <c r="C37" s="2">
        <f>I19</f>
        <v>3780</v>
      </c>
      <c r="D37" s="2">
        <f>J19</f>
        <v>12475</v>
      </c>
    </row>
    <row r="38" spans="1:4" ht="12.75">
      <c r="A38" s="2" t="s">
        <v>227</v>
      </c>
      <c r="B38" s="2">
        <f>H25</f>
        <v>12937</v>
      </c>
      <c r="C38" s="2">
        <f>I25</f>
        <v>14906</v>
      </c>
      <c r="D38" s="2">
        <f>J25</f>
        <v>27843</v>
      </c>
    </row>
    <row r="39" spans="1:4" ht="12.75">
      <c r="A39" s="2" t="s">
        <v>241</v>
      </c>
      <c r="B39" s="2">
        <f>H24</f>
        <v>13423</v>
      </c>
      <c r="C39" s="2">
        <f>I24</f>
        <v>26267</v>
      </c>
      <c r="D39" s="2">
        <f>J24</f>
        <v>39690</v>
      </c>
    </row>
    <row r="40" spans="1:4" ht="12.75">
      <c r="A40" s="2" t="s">
        <v>242</v>
      </c>
      <c r="B40" s="2">
        <f>H17</f>
        <v>35213</v>
      </c>
      <c r="C40" s="2">
        <f>I17</f>
        <v>3695</v>
      </c>
      <c r="D40" s="2">
        <f>J17</f>
        <v>38908</v>
      </c>
    </row>
    <row r="41" spans="1:4" ht="12.75">
      <c r="A41" s="2" t="s">
        <v>243</v>
      </c>
      <c r="B41" s="2">
        <f>H16</f>
        <v>38671</v>
      </c>
      <c r="C41" s="2">
        <f>I16</f>
        <v>6267</v>
      </c>
      <c r="D41" s="2">
        <f>J16</f>
        <v>44938</v>
      </c>
    </row>
    <row r="42" spans="1:4" ht="12.75">
      <c r="A42" s="2" t="s">
        <v>224</v>
      </c>
      <c r="B42" s="2">
        <f>H22</f>
        <v>43952</v>
      </c>
      <c r="C42" s="2">
        <f>I22</f>
        <v>3984</v>
      </c>
      <c r="D42" s="2">
        <f>J22</f>
        <v>47936</v>
      </c>
    </row>
    <row r="43" spans="1:4" ht="12.75">
      <c r="A43" s="2" t="s">
        <v>244</v>
      </c>
      <c r="B43" s="2">
        <f>H9+H12+H13+H18+H21+H26+H27+H29</f>
        <v>83033</v>
      </c>
      <c r="C43" s="2">
        <f>I9+I12+I13+I18+I21+I26+I27+I29</f>
        <v>8667</v>
      </c>
      <c r="D43" s="2">
        <f>J9+J12+J13+J18+J21+J26+J27+J29</f>
        <v>91700</v>
      </c>
    </row>
    <row r="44" spans="1:4" ht="12.75">
      <c r="A44" s="2" t="s">
        <v>245</v>
      </c>
      <c r="B44" s="2">
        <f>H23</f>
        <v>80736</v>
      </c>
      <c r="C44" s="2">
        <f>I23</f>
        <v>15036</v>
      </c>
      <c r="D44" s="2">
        <f>J23</f>
        <v>95772</v>
      </c>
    </row>
    <row r="45" spans="1:4" ht="12.75">
      <c r="A45" s="2" t="s">
        <v>216</v>
      </c>
      <c r="B45" s="2">
        <f t="shared" ref="B45:D46" si="7">H10</f>
        <v>92177</v>
      </c>
      <c r="C45" s="2">
        <f t="shared" si="7"/>
        <v>3231</v>
      </c>
      <c r="D45" s="2">
        <f t="shared" si="7"/>
        <v>95408</v>
      </c>
    </row>
    <row r="46" spans="1:4" ht="12.75">
      <c r="A46" s="2" t="s">
        <v>246</v>
      </c>
      <c r="B46" s="2">
        <f t="shared" si="7"/>
        <v>118460</v>
      </c>
      <c r="C46" s="2">
        <f t="shared" si="7"/>
        <v>992</v>
      </c>
      <c r="D46" s="2">
        <f t="shared" si="7"/>
        <v>119452</v>
      </c>
    </row>
    <row r="47" spans="1:4" ht="12.75">
      <c r="A47" s="2" t="s">
        <v>229</v>
      </c>
      <c r="B47" s="2">
        <f>H28</f>
        <v>56381</v>
      </c>
      <c r="C47" s="2">
        <f>I28</f>
        <v>95631</v>
      </c>
      <c r="D47" s="2">
        <f>J28</f>
        <v>152012</v>
      </c>
    </row>
    <row r="48" spans="1:4" ht="12.75">
      <c r="A48" s="2" t="s">
        <v>247</v>
      </c>
      <c r="B48" s="2">
        <f>H15</f>
        <v>186978</v>
      </c>
      <c r="C48" s="2">
        <f>I15</f>
        <v>7106</v>
      </c>
      <c r="D48" s="2">
        <f>J15</f>
        <v>194084</v>
      </c>
    </row>
    <row r="49" spans="1:4" ht="12.75">
      <c r="A49" s="2" t="s">
        <v>248</v>
      </c>
      <c r="B49" s="2">
        <f>H14</f>
        <v>565338</v>
      </c>
      <c r="C49" s="2">
        <f>I14</f>
        <v>3338</v>
      </c>
      <c r="D49" s="2">
        <f>J14</f>
        <v>568676</v>
      </c>
    </row>
  </sheetData>
  <mergeCells count="10">
    <mergeCell ref="A1:K1"/>
    <mergeCell ref="A3:K3"/>
    <mergeCell ref="A6:A8"/>
    <mergeCell ref="K6:K8"/>
    <mergeCell ref="B7:D7"/>
    <mergeCell ref="E7:G7"/>
    <mergeCell ref="A4:K4"/>
    <mergeCell ref="B6:J6"/>
    <mergeCell ref="H7:J7"/>
    <mergeCell ref="A2:K2"/>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rightToLeft="1" view="pageBreakPreview" zoomScaleNormal="100" zoomScaleSheetLayoutView="100" workbookViewId="0">
      <selection activeCell="L5" sqref="L5"/>
    </sheetView>
  </sheetViews>
  <sheetFormatPr defaultRowHeight="24.95" customHeight="1"/>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6" s="1" customFormat="1" ht="21.95" customHeight="1">
      <c r="A1" s="200" t="s">
        <v>274</v>
      </c>
      <c r="B1" s="200"/>
      <c r="C1" s="200"/>
      <c r="D1" s="200"/>
      <c r="E1" s="200"/>
      <c r="F1" s="200"/>
      <c r="G1" s="200"/>
      <c r="H1" s="200"/>
      <c r="I1" s="200"/>
      <c r="J1" s="200"/>
      <c r="K1" s="200"/>
    </row>
    <row r="2" spans="1:16" s="145" customFormat="1" ht="17.25">
      <c r="A2" s="187">
        <v>2013</v>
      </c>
      <c r="B2" s="187"/>
      <c r="C2" s="187"/>
      <c r="D2" s="187"/>
      <c r="E2" s="187"/>
      <c r="F2" s="187"/>
      <c r="G2" s="187"/>
      <c r="H2" s="187"/>
      <c r="I2" s="187"/>
      <c r="J2" s="187"/>
      <c r="K2" s="187"/>
      <c r="L2" s="146"/>
      <c r="M2" s="146"/>
      <c r="N2" s="146"/>
      <c r="O2" s="146"/>
      <c r="P2" s="146"/>
    </row>
    <row r="3" spans="1:16" s="1" customFormat="1" ht="21.95" customHeight="1">
      <c r="A3" s="201" t="s">
        <v>325</v>
      </c>
      <c r="B3" s="201"/>
      <c r="C3" s="201"/>
      <c r="D3" s="201"/>
      <c r="E3" s="201"/>
      <c r="F3" s="201"/>
      <c r="G3" s="201"/>
      <c r="H3" s="201"/>
      <c r="I3" s="201"/>
      <c r="J3" s="201"/>
      <c r="K3" s="201"/>
    </row>
    <row r="4" spans="1:16" s="1" customFormat="1" ht="20.25">
      <c r="A4" s="201">
        <v>2013</v>
      </c>
      <c r="B4" s="201"/>
      <c r="C4" s="201"/>
      <c r="D4" s="201"/>
      <c r="E4" s="201"/>
      <c r="F4" s="201"/>
      <c r="G4" s="201"/>
      <c r="H4" s="201"/>
      <c r="I4" s="201"/>
      <c r="J4" s="201"/>
      <c r="K4" s="201"/>
    </row>
    <row r="5" spans="1:16" s="3" customFormat="1" ht="15.75">
      <c r="A5" s="102" t="s">
        <v>193</v>
      </c>
      <c r="B5" s="103"/>
      <c r="C5" s="103"/>
      <c r="D5" s="103"/>
      <c r="E5" s="103"/>
      <c r="F5" s="103"/>
      <c r="G5" s="103"/>
      <c r="H5" s="103"/>
      <c r="I5" s="103"/>
      <c r="J5" s="103"/>
      <c r="K5" s="104" t="s">
        <v>172</v>
      </c>
    </row>
    <row r="6" spans="1:16" s="4" customFormat="1" ht="33.75" customHeight="1" thickBot="1">
      <c r="A6" s="202" t="s">
        <v>119</v>
      </c>
      <c r="B6" s="209" t="s">
        <v>311</v>
      </c>
      <c r="C6" s="210"/>
      <c r="D6" s="210"/>
      <c r="E6" s="210"/>
      <c r="F6" s="210"/>
      <c r="G6" s="210"/>
      <c r="H6" s="210"/>
      <c r="I6" s="210"/>
      <c r="J6" s="211"/>
      <c r="K6" s="205" t="s">
        <v>120</v>
      </c>
    </row>
    <row r="7" spans="1:16" s="4" customFormat="1" ht="33.75" customHeight="1" thickBot="1">
      <c r="A7" s="203"/>
      <c r="B7" s="208" t="s">
        <v>2</v>
      </c>
      <c r="C7" s="208"/>
      <c r="D7" s="208"/>
      <c r="E7" s="208" t="s">
        <v>257</v>
      </c>
      <c r="F7" s="208"/>
      <c r="G7" s="208"/>
      <c r="H7" s="212" t="s">
        <v>312</v>
      </c>
      <c r="I7" s="213"/>
      <c r="J7" s="214"/>
      <c r="K7" s="206"/>
    </row>
    <row r="8" spans="1:16" s="5" customFormat="1" ht="28.5" customHeight="1">
      <c r="A8" s="204"/>
      <c r="B8" s="32" t="s">
        <v>3</v>
      </c>
      <c r="C8" s="32" t="s">
        <v>4</v>
      </c>
      <c r="D8" s="32" t="s">
        <v>5</v>
      </c>
      <c r="E8" s="32" t="s">
        <v>3</v>
      </c>
      <c r="F8" s="32" t="s">
        <v>4</v>
      </c>
      <c r="G8" s="32" t="s">
        <v>5</v>
      </c>
      <c r="H8" s="33" t="s">
        <v>3</v>
      </c>
      <c r="I8" s="33" t="s">
        <v>4</v>
      </c>
      <c r="J8" s="33" t="s">
        <v>5</v>
      </c>
      <c r="K8" s="207"/>
    </row>
    <row r="9" spans="1:16" s="6" customFormat="1" ht="33" customHeight="1" thickBot="1">
      <c r="A9" s="63" t="s">
        <v>121</v>
      </c>
      <c r="B9" s="35">
        <v>41444</v>
      </c>
      <c r="C9" s="35">
        <v>20635</v>
      </c>
      <c r="D9" s="35">
        <f>SUM(B9:C9)</f>
        <v>62079</v>
      </c>
      <c r="E9" s="35">
        <v>50477</v>
      </c>
      <c r="F9" s="35">
        <v>12535</v>
      </c>
      <c r="G9" s="35">
        <f>SUM(E9:F9)</f>
        <v>63012</v>
      </c>
      <c r="H9" s="35">
        <f>SUM(B9,E9)</f>
        <v>91921</v>
      </c>
      <c r="I9" s="35">
        <f>SUM(C9,F9)</f>
        <v>33170</v>
      </c>
      <c r="J9" s="35">
        <f>SUM(H9:I9)</f>
        <v>125091</v>
      </c>
      <c r="K9" s="67" t="s">
        <v>122</v>
      </c>
    </row>
    <row r="10" spans="1:16" s="6" customFormat="1" ht="33" customHeight="1" thickBot="1">
      <c r="A10" s="64" t="s">
        <v>123</v>
      </c>
      <c r="B10" s="38">
        <v>7878</v>
      </c>
      <c r="C10" s="38">
        <v>3745</v>
      </c>
      <c r="D10" s="38">
        <f t="shared" ref="D10:D15" si="0">SUM(B10:C10)</f>
        <v>11623</v>
      </c>
      <c r="E10" s="38">
        <v>40431</v>
      </c>
      <c r="F10" s="38">
        <v>10807</v>
      </c>
      <c r="G10" s="38">
        <f t="shared" ref="G10:G15" si="1">SUM(E10:F10)</f>
        <v>51238</v>
      </c>
      <c r="H10" s="38">
        <f t="shared" ref="H10:H15" si="2">SUM(B10,E10)</f>
        <v>48309</v>
      </c>
      <c r="I10" s="38">
        <f t="shared" ref="I10:I15" si="3">SUM(C10,F10)</f>
        <v>14552</v>
      </c>
      <c r="J10" s="38">
        <f t="shared" ref="J10:J14" si="4">SUM(H10:I10)</f>
        <v>62861</v>
      </c>
      <c r="K10" s="68" t="s">
        <v>124</v>
      </c>
    </row>
    <row r="11" spans="1:16" s="6" customFormat="1" ht="33" customHeight="1" thickBot="1">
      <c r="A11" s="65" t="s">
        <v>125</v>
      </c>
      <c r="B11" s="41">
        <v>4872</v>
      </c>
      <c r="C11" s="41">
        <v>1429</v>
      </c>
      <c r="D11" s="41">
        <f t="shared" si="0"/>
        <v>6301</v>
      </c>
      <c r="E11" s="41">
        <v>38319</v>
      </c>
      <c r="F11" s="41">
        <v>5086</v>
      </c>
      <c r="G11" s="41">
        <f t="shared" si="1"/>
        <v>43405</v>
      </c>
      <c r="H11" s="41">
        <f t="shared" si="2"/>
        <v>43191</v>
      </c>
      <c r="I11" s="41">
        <f t="shared" si="3"/>
        <v>6515</v>
      </c>
      <c r="J11" s="41">
        <f t="shared" si="4"/>
        <v>49706</v>
      </c>
      <c r="K11" s="69" t="s">
        <v>126</v>
      </c>
    </row>
    <row r="12" spans="1:16" s="6" customFormat="1" ht="33" customHeight="1" thickBot="1">
      <c r="A12" s="64" t="s">
        <v>127</v>
      </c>
      <c r="B12" s="38">
        <v>6493</v>
      </c>
      <c r="C12" s="38">
        <v>4361</v>
      </c>
      <c r="D12" s="38">
        <f t="shared" si="0"/>
        <v>10854</v>
      </c>
      <c r="E12" s="38">
        <v>1097585</v>
      </c>
      <c r="F12" s="38">
        <v>38179</v>
      </c>
      <c r="G12" s="38">
        <f t="shared" si="1"/>
        <v>1135764</v>
      </c>
      <c r="H12" s="38">
        <f t="shared" si="2"/>
        <v>1104078</v>
      </c>
      <c r="I12" s="38">
        <f t="shared" si="3"/>
        <v>42540</v>
      </c>
      <c r="J12" s="38">
        <f t="shared" si="4"/>
        <v>1146618</v>
      </c>
      <c r="K12" s="68" t="s">
        <v>128</v>
      </c>
    </row>
    <row r="13" spans="1:16" s="6" customFormat="1" ht="33" customHeight="1" thickBot="1">
      <c r="A13" s="65" t="s">
        <v>129</v>
      </c>
      <c r="B13" s="41">
        <v>25</v>
      </c>
      <c r="C13" s="41">
        <v>9</v>
      </c>
      <c r="D13" s="41">
        <f t="shared" si="0"/>
        <v>34</v>
      </c>
      <c r="E13" s="41">
        <v>1295</v>
      </c>
      <c r="F13" s="41">
        <v>420</v>
      </c>
      <c r="G13" s="41">
        <f t="shared" si="1"/>
        <v>1715</v>
      </c>
      <c r="H13" s="41">
        <f t="shared" si="2"/>
        <v>1320</v>
      </c>
      <c r="I13" s="41">
        <f t="shared" si="3"/>
        <v>429</v>
      </c>
      <c r="J13" s="41">
        <f t="shared" si="4"/>
        <v>1749</v>
      </c>
      <c r="K13" s="69" t="s">
        <v>130</v>
      </c>
    </row>
    <row r="14" spans="1:16" s="6" customFormat="1" ht="33" customHeight="1" thickBot="1">
      <c r="A14" s="64" t="s">
        <v>131</v>
      </c>
      <c r="B14" s="38">
        <v>200</v>
      </c>
      <c r="C14" s="38">
        <v>77</v>
      </c>
      <c r="D14" s="38">
        <f t="shared" si="0"/>
        <v>277</v>
      </c>
      <c r="E14" s="38">
        <v>504</v>
      </c>
      <c r="F14" s="38">
        <v>511</v>
      </c>
      <c r="G14" s="38">
        <f t="shared" si="1"/>
        <v>1015</v>
      </c>
      <c r="H14" s="38">
        <f t="shared" si="2"/>
        <v>704</v>
      </c>
      <c r="I14" s="38">
        <f t="shared" si="3"/>
        <v>588</v>
      </c>
      <c r="J14" s="38">
        <f t="shared" si="4"/>
        <v>1292</v>
      </c>
      <c r="K14" s="68" t="s">
        <v>132</v>
      </c>
    </row>
    <row r="15" spans="1:16" s="6" customFormat="1" ht="33" customHeight="1">
      <c r="A15" s="66" t="s">
        <v>133</v>
      </c>
      <c r="B15" s="94">
        <v>0</v>
      </c>
      <c r="C15" s="94">
        <v>0</v>
      </c>
      <c r="D15" s="94">
        <f t="shared" si="0"/>
        <v>0</v>
      </c>
      <c r="E15" s="94">
        <v>56381</v>
      </c>
      <c r="F15" s="94">
        <v>95631</v>
      </c>
      <c r="G15" s="94">
        <f t="shared" si="1"/>
        <v>152012</v>
      </c>
      <c r="H15" s="94">
        <f t="shared" si="2"/>
        <v>56381</v>
      </c>
      <c r="I15" s="94">
        <f t="shared" si="3"/>
        <v>95631</v>
      </c>
      <c r="J15" s="94">
        <f>SUM(H15:I15)</f>
        <v>152012</v>
      </c>
      <c r="K15" s="70" t="s">
        <v>134</v>
      </c>
    </row>
    <row r="16" spans="1:16" s="6" customFormat="1" ht="30" customHeight="1">
      <c r="A16" s="71" t="s">
        <v>14</v>
      </c>
      <c r="B16" s="97">
        <f>SUM(B9:B15)</f>
        <v>60912</v>
      </c>
      <c r="C16" s="97">
        <f t="shared" ref="C16:J16" si="5">SUM(C9:C15)</f>
        <v>30256</v>
      </c>
      <c r="D16" s="97">
        <f t="shared" si="5"/>
        <v>91168</v>
      </c>
      <c r="E16" s="97">
        <f t="shared" si="5"/>
        <v>1284992</v>
      </c>
      <c r="F16" s="97">
        <f t="shared" si="5"/>
        <v>163169</v>
      </c>
      <c r="G16" s="97">
        <f t="shared" si="5"/>
        <v>1448161</v>
      </c>
      <c r="H16" s="97">
        <f t="shared" si="5"/>
        <v>1345904</v>
      </c>
      <c r="I16" s="97">
        <f t="shared" si="5"/>
        <v>193425</v>
      </c>
      <c r="J16" s="97">
        <f t="shared" si="5"/>
        <v>1539329</v>
      </c>
      <c r="K16" s="72" t="s">
        <v>15</v>
      </c>
    </row>
    <row r="17" spans="1:11" ht="24.95" customHeight="1">
      <c r="A17" s="2" t="s">
        <v>16</v>
      </c>
      <c r="K17" s="2" t="s">
        <v>17</v>
      </c>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t="s">
        <v>235</v>
      </c>
      <c r="C20" s="2" t="s">
        <v>236</v>
      </c>
      <c r="D20" s="2"/>
      <c r="E20" s="2"/>
      <c r="F20" s="2"/>
      <c r="G20" s="2"/>
      <c r="H20" s="2"/>
      <c r="I20" s="2"/>
      <c r="J20" s="2"/>
      <c r="K20" s="2"/>
    </row>
    <row r="21" spans="1:11" s="6" customFormat="1" ht="12.75">
      <c r="A21" s="2" t="s">
        <v>232</v>
      </c>
      <c r="B21" s="127">
        <f>D11</f>
        <v>6301</v>
      </c>
      <c r="C21" s="127">
        <f>G11</f>
        <v>43405</v>
      </c>
      <c r="D21" s="2"/>
      <c r="E21" s="2"/>
      <c r="F21" s="2"/>
      <c r="G21" s="2"/>
      <c r="H21" s="2"/>
      <c r="I21" s="2"/>
      <c r="J21" s="2"/>
      <c r="K21" s="2"/>
    </row>
    <row r="22" spans="1:11" s="6" customFormat="1" ht="12.75">
      <c r="A22" s="2" t="s">
        <v>231</v>
      </c>
      <c r="B22" s="127">
        <f>D10</f>
        <v>11623</v>
      </c>
      <c r="C22" s="127">
        <f>G10</f>
        <v>51238</v>
      </c>
      <c r="D22" s="2"/>
      <c r="E22" s="2"/>
      <c r="F22" s="2"/>
      <c r="G22" s="2"/>
      <c r="H22" s="2"/>
      <c r="I22" s="2"/>
      <c r="J22" s="2"/>
      <c r="K22" s="2"/>
    </row>
    <row r="23" spans="1:11" s="6" customFormat="1" ht="12.75">
      <c r="A23" s="2" t="s">
        <v>230</v>
      </c>
      <c r="B23" s="127">
        <f>D9</f>
        <v>62079</v>
      </c>
      <c r="C23" s="127">
        <f>G9</f>
        <v>63012</v>
      </c>
      <c r="D23" s="2"/>
      <c r="E23" s="2"/>
      <c r="F23" s="2"/>
      <c r="G23" s="2"/>
      <c r="H23" s="2"/>
      <c r="I23" s="2"/>
      <c r="J23" s="2"/>
      <c r="K23" s="2"/>
    </row>
    <row r="24" spans="1:11" s="6" customFormat="1" ht="12.75">
      <c r="A24" s="2" t="s">
        <v>234</v>
      </c>
      <c r="B24" s="127">
        <f>D15</f>
        <v>0</v>
      </c>
      <c r="C24" s="127">
        <f>G15</f>
        <v>152012</v>
      </c>
      <c r="D24" s="2"/>
      <c r="E24" s="2"/>
      <c r="F24" s="2"/>
      <c r="G24" s="2"/>
      <c r="H24" s="2"/>
      <c r="I24" s="2"/>
      <c r="J24" s="2"/>
      <c r="K24" s="2"/>
    </row>
    <row r="25" spans="1:11" s="6" customFormat="1" ht="12.75">
      <c r="A25" s="2" t="s">
        <v>233</v>
      </c>
      <c r="B25" s="127">
        <f>D12</f>
        <v>10854</v>
      </c>
      <c r="C25" s="127">
        <f>G12</f>
        <v>1135764</v>
      </c>
      <c r="D25" s="2"/>
      <c r="E25" s="2"/>
      <c r="F25" s="2"/>
      <c r="G25" s="2"/>
      <c r="H25" s="2"/>
      <c r="I25" s="2"/>
      <c r="J25" s="2"/>
      <c r="K25" s="2"/>
    </row>
    <row r="26" spans="1:11" s="6" customFormat="1" ht="12.75">
      <c r="A26" s="2"/>
      <c r="B26" s="2"/>
      <c r="C26" s="2"/>
      <c r="D26" s="2"/>
      <c r="E26" s="2"/>
      <c r="F26" s="2"/>
      <c r="G26" s="2"/>
      <c r="H26" s="2"/>
      <c r="I26" s="2"/>
      <c r="J26" s="2"/>
      <c r="K26" s="2"/>
    </row>
    <row r="27" spans="1:11" s="6" customFormat="1" ht="12.75">
      <c r="A27" s="2"/>
      <c r="B27" s="2"/>
      <c r="C27" s="2"/>
      <c r="D27" s="2"/>
      <c r="E27" s="2"/>
      <c r="F27" s="2"/>
      <c r="G27" s="2"/>
      <c r="H27" s="2"/>
      <c r="I27" s="2"/>
      <c r="J27" s="2"/>
      <c r="K27" s="2"/>
    </row>
    <row r="28" spans="1:11" s="6" customFormat="1" ht="12.75">
      <c r="A28" s="2"/>
      <c r="B28" s="2"/>
      <c r="C28" s="2"/>
      <c r="D28" s="2"/>
      <c r="E28" s="2"/>
      <c r="F28" s="2"/>
      <c r="G28" s="2"/>
      <c r="H28" s="2"/>
      <c r="I28" s="2"/>
      <c r="J28" s="2"/>
      <c r="K28" s="2"/>
    </row>
    <row r="29" spans="1:11" s="6" customFormat="1" ht="12.75">
      <c r="A29" s="2"/>
      <c r="B29" s="2"/>
      <c r="C29" s="2"/>
      <c r="D29" s="2"/>
      <c r="E29" s="2"/>
      <c r="F29" s="2"/>
      <c r="G29" s="2"/>
      <c r="H29" s="2"/>
      <c r="I29" s="2"/>
      <c r="J29" s="2"/>
      <c r="K29" s="2"/>
    </row>
    <row r="30" spans="1:11" s="7" customFormat="1" ht="20.25" customHeight="1">
      <c r="A30" s="2"/>
      <c r="B30" s="2"/>
      <c r="C30" s="2"/>
      <c r="D30" s="2"/>
      <c r="E30" s="2"/>
      <c r="F30" s="2"/>
      <c r="G30" s="2"/>
      <c r="H30" s="2"/>
      <c r="I30" s="2"/>
      <c r="J30" s="2"/>
      <c r="K30" s="2"/>
    </row>
    <row r="31" spans="1:11" ht="12.75"/>
    <row r="32" spans="1:11" ht="12.75"/>
    <row r="33" ht="12.75"/>
  </sheetData>
  <mergeCells count="10">
    <mergeCell ref="A1:K1"/>
    <mergeCell ref="A3:K3"/>
    <mergeCell ref="A6:A8"/>
    <mergeCell ref="K6:K8"/>
    <mergeCell ref="B7:D7"/>
    <mergeCell ref="E7:G7"/>
    <mergeCell ref="A4:K4"/>
    <mergeCell ref="A2:K2"/>
    <mergeCell ref="B6:J6"/>
    <mergeCell ref="H7:J7"/>
  </mergeCells>
  <printOptions horizontalCentered="1"/>
  <pageMargins left="0" right="0" top="0.74803149606299213" bottom="0" header="0" footer="0"/>
  <pageSetup paperSize="9" scale="93" orientation="landscape" horizontalDpi="4294967293"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الثاني - القوى العاملة 2013</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الثاني - القوى العاملة 2013</Description_Ar>
    <Enabled xmlns="1b323878-974e-4c19-bf08-965c80d4ad54">true</Enabled>
    <PublishingDate xmlns="1b323878-974e-4c19-bf08-965c80d4ad54">2016-10-30T05:31:47+00:00</PublishingDate>
    <CategoryDescription xmlns="http://schemas.microsoft.com/sharepoint.v3">Chapter 2 - Labor Force 2013</CategoryDescription>
  </documentManagement>
</p:properties>
</file>

<file path=customXml/itemProps1.xml><?xml version="1.0" encoding="utf-8"?>
<ds:datastoreItem xmlns:ds="http://schemas.openxmlformats.org/officeDocument/2006/customXml" ds:itemID="{C8104CDD-D1E3-4B72-A17D-C9EFADC59E6A}"/>
</file>

<file path=customXml/itemProps2.xml><?xml version="1.0" encoding="utf-8"?>
<ds:datastoreItem xmlns:ds="http://schemas.openxmlformats.org/officeDocument/2006/customXml" ds:itemID="{0424B5C1-7B03-40A7-816F-592E9DFF7148}"/>
</file>

<file path=customXml/itemProps3.xml><?xml version="1.0" encoding="utf-8"?>
<ds:datastoreItem xmlns:ds="http://schemas.openxmlformats.org/officeDocument/2006/customXml" ds:itemID="{E0CB5038-7D29-4818-BDD6-41AF69E3674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المقدمة</vt:lpstr>
      <vt:lpstr>تقديم</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Gr.1</vt:lpstr>
      <vt:lpstr>Gr.2</vt:lpstr>
      <vt:lpstr>Gr.3</vt:lpstr>
      <vt:lpstr>Gr.4</vt:lpstr>
      <vt:lpstr>Gr.5</vt:lpstr>
      <vt:lpstr>Gr.6</vt:lpstr>
      <vt:lpstr>Gr.7</vt:lpstr>
      <vt:lpstr>Gr.8</vt:lpstr>
      <vt:lpstr>Gr.9</vt:lpstr>
      <vt:lpstr>Gr.10</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'2'!Print_Area</vt:lpstr>
      <vt:lpstr>'3'!Print_Area</vt:lpstr>
      <vt:lpstr>'4'!Print_Area</vt:lpstr>
      <vt:lpstr>'5'!Print_Area</vt:lpstr>
      <vt:lpstr>'6'!Print_Area</vt:lpstr>
      <vt:lpstr>'7'!Print_Area</vt:lpstr>
      <vt:lpstr>'8'!Print_Area</vt:lpstr>
      <vt:lpstr>'9'!Print_Area</vt:lpstr>
      <vt:lpstr>المقدمة!Print_Area</vt:lpstr>
      <vt:lpstr>تقديم!Print_Area</vt:lpstr>
      <vt:lpstr>'10'!Print_Titles</vt:lpstr>
      <vt:lpstr>'11'!Print_Titles</vt:lpstr>
      <vt:lpstr>'12'!Print_Titles</vt:lpstr>
      <vt:lpstr>'13'!Print_Titles</vt:lpstr>
      <vt:lpstr>'14'!Print_Titles</vt:lpstr>
      <vt:lpstr>'15'!Print_Titles</vt:lpstr>
      <vt:lpstr>'16'!Print_Titles</vt:lpstr>
      <vt:lpstr>'2'!Print_Titles</vt:lpstr>
      <vt:lpstr>'3'!Print_Titles</vt:lpstr>
      <vt:lpstr>'4'!Print_Titles</vt:lpstr>
      <vt:lpstr>'5'!Print_Titles</vt:lpstr>
      <vt:lpstr>'6'!Print_Titles</vt:lpstr>
      <vt:lpstr>'7'!Print_Titles</vt:lpstr>
      <vt:lpstr>'8'!Print_Titles</vt:lpstr>
      <vt:lpstr>'9'!Print_Titles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2 - Labor Force 2013</dc:title>
  <dc:creator>salhmoud</dc:creator>
  <cp:lastModifiedBy>Doaa Mohamed Al Sheeb</cp:lastModifiedBy>
  <cp:lastPrinted>2014-06-03T10:06:13Z</cp:lastPrinted>
  <dcterms:created xsi:type="dcterms:W3CDTF">2011-11-17T10:18:01Z</dcterms:created>
  <dcterms:modified xsi:type="dcterms:W3CDTF">2014-07-01T08:04:14Z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2 - Labor Force 2013</vt:lpwstr>
  </property>
  <property fmtid="{D5CDD505-2E9C-101B-9397-08002B2CF9AE}" pid="5" name="Hashtags">
    <vt:lpwstr>58;#StatisticalAbstract|c2f418c2-a295-4bd1-af99-d5d586494613</vt:lpwstr>
  </property>
</Properties>
</file>