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2.xml" ContentType="application/vnd.openxmlformats-officedocument.spreadsheetml.chart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https://microsofteur-my.sharepoint.com/personal/fatimatayeb_microsoft_com/Documents/Desktop/Statistical Abstract/GitDatat/datasets/Annual Statistical Abstracts/Excel/Labor_and_Employment/"/>
    </mc:Choice>
  </mc:AlternateContent>
  <xr:revisionPtr revIDLastSave="0" documentId="11_662B90F6D146652117E9C4191349A0E787BE1228" xr6:coauthVersionLast="47" xr6:coauthVersionMax="47" xr10:uidLastSave="{00000000-0000-0000-0000-000000000000}"/>
  <bookViews>
    <workbookView xWindow="2080" yWindow="2080" windowWidth="16920" windowHeight="10450" activeTab="12" xr2:uid="{00000000-000D-0000-FFFF-FFFF00000000}"/>
  </bookViews>
  <sheets>
    <sheet name="Cover" sheetId="52" r:id="rId1"/>
    <sheet name="التقديم" sheetId="40" r:id="rId2"/>
    <sheet name="97" sheetId="31" r:id="rId3"/>
    <sheet name="GR.33" sheetId="45" r:id="rId4"/>
    <sheet name="98" sheetId="51" r:id="rId5"/>
    <sheet name="99" sheetId="32" r:id="rId6"/>
    <sheet name="100" sheetId="48" r:id="rId7"/>
    <sheet name="101" sheetId="34" r:id="rId8"/>
    <sheet name="102" sheetId="29" r:id="rId9"/>
    <sheet name="103" sheetId="49" r:id="rId10"/>
    <sheet name="104" sheetId="50" r:id="rId11"/>
    <sheet name="105" sheetId="37" r:id="rId12"/>
    <sheet name="GR.34" sheetId="46" r:id="rId13"/>
    <sheet name="106" sheetId="38" r:id="rId14"/>
    <sheet name="107" sheetId="39" r:id="rId15"/>
  </sheets>
  <definedNames>
    <definedName name="OLE_LINK1" localSheetId="5">'99'!#REF!</definedName>
    <definedName name="_xlnm.Print_Area" localSheetId="6">'100'!$A$1:$K$24</definedName>
    <definedName name="_xlnm.Print_Area" localSheetId="7">'101'!$A$1:$K$12</definedName>
    <definedName name="_xlnm.Print_Area" localSheetId="8">'102'!$A$1:$N$19</definedName>
    <definedName name="_xlnm.Print_Area" localSheetId="9">'103'!$A$1:$N$19</definedName>
    <definedName name="_xlnm.Print_Area" localSheetId="10">'104'!$A$1:$N$19</definedName>
    <definedName name="_xlnm.Print_Area" localSheetId="11">'105'!$A$1:$M$17</definedName>
    <definedName name="_xlnm.Print_Area" localSheetId="13">'106'!$A$1:$L$19</definedName>
    <definedName name="_xlnm.Print_Area" localSheetId="14">'107'!$A$1:$N$17</definedName>
    <definedName name="_xlnm.Print_Area" localSheetId="2">'97'!$A$1:$L$12</definedName>
    <definedName name="_xlnm.Print_Area" localSheetId="4">'98'!$A$1:$N$12</definedName>
    <definedName name="_xlnm.Print_Area" localSheetId="5">'99'!$A$1:$K$24</definedName>
    <definedName name="_xlnm.Print_Area" localSheetId="0">Cover!$A$1:$A$7</definedName>
    <definedName name="_xlnm.Print_Area" localSheetId="1">التقديم!$A$1:$B$12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51" l="1"/>
  <c r="J10" i="51"/>
  <c r="J9" i="51"/>
  <c r="J8" i="51"/>
  <c r="H14" i="37"/>
  <c r="H13" i="37"/>
  <c r="H12" i="37"/>
  <c r="H11" i="37"/>
  <c r="H10" i="37"/>
  <c r="H9" i="37"/>
  <c r="E14" i="37"/>
  <c r="E13" i="37"/>
  <c r="E12" i="37"/>
  <c r="E11" i="37"/>
  <c r="E10" i="37"/>
  <c r="E9" i="37"/>
  <c r="E15" i="37" s="1"/>
  <c r="E17" i="37" s="1"/>
  <c r="G11" i="51"/>
  <c r="G10" i="51"/>
  <c r="G9" i="51"/>
  <c r="G8" i="51"/>
  <c r="D11" i="51"/>
  <c r="D10" i="51"/>
  <c r="D9" i="51"/>
  <c r="D8" i="51"/>
  <c r="C16" i="39"/>
  <c r="C15" i="39"/>
  <c r="C17" i="39"/>
  <c r="C24" i="32"/>
  <c r="E24" i="32"/>
  <c r="F24" i="32"/>
  <c r="B24" i="32"/>
  <c r="D17" i="50"/>
  <c r="E17" i="50"/>
  <c r="F17" i="50"/>
  <c r="G17" i="50"/>
  <c r="H17" i="50"/>
  <c r="I17" i="50"/>
  <c r="J17" i="50"/>
  <c r="J19" i="50"/>
  <c r="D18" i="50"/>
  <c r="E18" i="50"/>
  <c r="E19" i="50" s="1"/>
  <c r="F18" i="50"/>
  <c r="F19" i="50" s="1"/>
  <c r="G18" i="50"/>
  <c r="G19" i="50" s="1"/>
  <c r="H18" i="50"/>
  <c r="H19" i="50"/>
  <c r="I18" i="50"/>
  <c r="I19" i="50" s="1"/>
  <c r="J18" i="50"/>
  <c r="D19" i="50"/>
  <c r="C18" i="50"/>
  <c r="C17" i="50"/>
  <c r="C19" i="50"/>
  <c r="L11" i="51"/>
  <c r="C20" i="51"/>
  <c r="L10" i="51"/>
  <c r="C19" i="51"/>
  <c r="L9" i="51"/>
  <c r="K11" i="51"/>
  <c r="B20" i="51"/>
  <c r="K10" i="51"/>
  <c r="B19" i="51"/>
  <c r="K9" i="51"/>
  <c r="L8" i="51"/>
  <c r="K8" i="51"/>
  <c r="H12" i="51"/>
  <c r="I12" i="51"/>
  <c r="F35" i="48"/>
  <c r="E35" i="48"/>
  <c r="F34" i="48"/>
  <c r="E34" i="48"/>
  <c r="F33" i="48"/>
  <c r="E33" i="48"/>
  <c r="C34" i="48"/>
  <c r="C35" i="48"/>
  <c r="B34" i="48"/>
  <c r="B35" i="48"/>
  <c r="C33" i="48"/>
  <c r="B33" i="48"/>
  <c r="D15" i="39"/>
  <c r="D17" i="39" s="1"/>
  <c r="E15" i="39"/>
  <c r="F15" i="39"/>
  <c r="G15" i="39"/>
  <c r="H15" i="39"/>
  <c r="H17" i="39" s="1"/>
  <c r="I15" i="39"/>
  <c r="J15" i="39"/>
  <c r="D16" i="39"/>
  <c r="E16" i="39"/>
  <c r="E17" i="39"/>
  <c r="F16" i="39"/>
  <c r="G16" i="39"/>
  <c r="G17" i="39" s="1"/>
  <c r="H16" i="39"/>
  <c r="I16" i="39"/>
  <c r="I17" i="39"/>
  <c r="J16" i="39"/>
  <c r="J17" i="39" s="1"/>
  <c r="F24" i="48"/>
  <c r="E24" i="48"/>
  <c r="C24" i="48"/>
  <c r="B24" i="48"/>
  <c r="D24" i="48" s="1"/>
  <c r="I23" i="48"/>
  <c r="J23" i="48" s="1"/>
  <c r="H23" i="48"/>
  <c r="G23" i="48"/>
  <c r="D23" i="48"/>
  <c r="I22" i="48"/>
  <c r="H22" i="48"/>
  <c r="J22" i="48" s="1"/>
  <c r="G22" i="48"/>
  <c r="D22" i="48"/>
  <c r="I21" i="48"/>
  <c r="H21" i="48"/>
  <c r="J21" i="48" s="1"/>
  <c r="G21" i="48"/>
  <c r="D21" i="48"/>
  <c r="I20" i="48"/>
  <c r="H20" i="48"/>
  <c r="J20" i="48" s="1"/>
  <c r="G20" i="48"/>
  <c r="D20" i="48"/>
  <c r="I19" i="48"/>
  <c r="H19" i="48"/>
  <c r="J19" i="48" s="1"/>
  <c r="G19" i="48"/>
  <c r="D19" i="48"/>
  <c r="I18" i="48"/>
  <c r="H18" i="48"/>
  <c r="G18" i="48"/>
  <c r="D18" i="48"/>
  <c r="I17" i="48"/>
  <c r="H17" i="48"/>
  <c r="G17" i="48"/>
  <c r="D17" i="48"/>
  <c r="I16" i="48"/>
  <c r="H16" i="48"/>
  <c r="G16" i="48"/>
  <c r="D16" i="48"/>
  <c r="I15" i="48"/>
  <c r="H15" i="48"/>
  <c r="J15" i="48" s="1"/>
  <c r="G15" i="48"/>
  <c r="D15" i="48"/>
  <c r="I14" i="48"/>
  <c r="H14" i="48"/>
  <c r="J14" i="48" s="1"/>
  <c r="G14" i="48"/>
  <c r="D14" i="48"/>
  <c r="I13" i="48"/>
  <c r="H13" i="48"/>
  <c r="J13" i="48"/>
  <c r="G13" i="48"/>
  <c r="D13" i="48"/>
  <c r="I12" i="48"/>
  <c r="H12" i="48"/>
  <c r="J12" i="48"/>
  <c r="G12" i="48"/>
  <c r="D12" i="48"/>
  <c r="I11" i="48"/>
  <c r="H11" i="48"/>
  <c r="J11" i="48" s="1"/>
  <c r="G11" i="48"/>
  <c r="D11" i="48"/>
  <c r="I10" i="48"/>
  <c r="H10" i="48"/>
  <c r="J10" i="48" s="1"/>
  <c r="G10" i="48"/>
  <c r="D10" i="48"/>
  <c r="I9" i="48"/>
  <c r="H9" i="48"/>
  <c r="G9" i="48"/>
  <c r="D9" i="48"/>
  <c r="G22" i="32"/>
  <c r="D22" i="32"/>
  <c r="I22" i="32"/>
  <c r="H22" i="32"/>
  <c r="J22" i="32" s="1"/>
  <c r="D17" i="29"/>
  <c r="E17" i="29"/>
  <c r="F17" i="29"/>
  <c r="G17" i="29"/>
  <c r="H17" i="29"/>
  <c r="I17" i="29"/>
  <c r="I19" i="29" s="1"/>
  <c r="J17" i="29"/>
  <c r="D18" i="29"/>
  <c r="E18" i="29"/>
  <c r="E19" i="29"/>
  <c r="F18" i="29"/>
  <c r="F19" i="29" s="1"/>
  <c r="G18" i="29"/>
  <c r="G19" i="29" s="1"/>
  <c r="H18" i="29"/>
  <c r="H19" i="29" s="1"/>
  <c r="I18" i="29"/>
  <c r="J18" i="29"/>
  <c r="J19" i="29" s="1"/>
  <c r="D19" i="29"/>
  <c r="C18" i="29"/>
  <c r="C17" i="29"/>
  <c r="C19" i="29" s="1"/>
  <c r="I10" i="32"/>
  <c r="G13" i="32"/>
  <c r="G11" i="31"/>
  <c r="C29" i="31"/>
  <c r="F11" i="31"/>
  <c r="B29" i="31"/>
  <c r="G10" i="31"/>
  <c r="C28" i="31"/>
  <c r="F10" i="31"/>
  <c r="B28" i="31" s="1"/>
  <c r="G9" i="31"/>
  <c r="C27" i="31" s="1"/>
  <c r="C30" i="31" s="1"/>
  <c r="F9" i="31"/>
  <c r="B27" i="31" s="1"/>
  <c r="B30" i="31" s="1"/>
  <c r="I10" i="37"/>
  <c r="I11" i="37"/>
  <c r="I12" i="37"/>
  <c r="I13" i="37"/>
  <c r="I14" i="37"/>
  <c r="I9" i="37"/>
  <c r="K9" i="37" s="1"/>
  <c r="K15" i="37" s="1"/>
  <c r="H16" i="37"/>
  <c r="H15" i="37"/>
  <c r="H17" i="37" s="1"/>
  <c r="E16" i="37"/>
  <c r="L9" i="39"/>
  <c r="L15" i="39" s="1"/>
  <c r="K9" i="39"/>
  <c r="K15" i="39" s="1"/>
  <c r="F17" i="39"/>
  <c r="J9" i="38"/>
  <c r="J17" i="38" s="1"/>
  <c r="I9" i="38"/>
  <c r="D17" i="38"/>
  <c r="D19" i="38" s="1"/>
  <c r="E17" i="38"/>
  <c r="E19" i="38" s="1"/>
  <c r="F17" i="38"/>
  <c r="G17" i="38"/>
  <c r="G19" i="38" s="1"/>
  <c r="H17" i="38"/>
  <c r="H19" i="38" s="1"/>
  <c r="D18" i="38"/>
  <c r="E18" i="38"/>
  <c r="F18" i="38"/>
  <c r="F19" i="38" s="1"/>
  <c r="G18" i="38"/>
  <c r="H18" i="38"/>
  <c r="C18" i="38"/>
  <c r="C17" i="38"/>
  <c r="C19" i="38" s="1"/>
  <c r="L9" i="49"/>
  <c r="K9" i="49"/>
  <c r="K17" i="49" s="1"/>
  <c r="D17" i="49"/>
  <c r="E17" i="49"/>
  <c r="F17" i="49"/>
  <c r="G17" i="49"/>
  <c r="G19" i="49" s="1"/>
  <c r="H17" i="49"/>
  <c r="H19" i="49" s="1"/>
  <c r="I17" i="49"/>
  <c r="J17" i="49"/>
  <c r="J19" i="49" s="1"/>
  <c r="D18" i="49"/>
  <c r="D19" i="49"/>
  <c r="E18" i="49"/>
  <c r="E19" i="49" s="1"/>
  <c r="F18" i="49"/>
  <c r="F19" i="49" s="1"/>
  <c r="G18" i="49"/>
  <c r="H18" i="49"/>
  <c r="I18" i="49"/>
  <c r="I19" i="49" s="1"/>
  <c r="J18" i="49"/>
  <c r="C18" i="49"/>
  <c r="C17" i="49"/>
  <c r="C19" i="49" s="1"/>
  <c r="K10" i="29"/>
  <c r="L9" i="29"/>
  <c r="L17" i="29" s="1"/>
  <c r="K9" i="29"/>
  <c r="C12" i="51"/>
  <c r="E12" i="51"/>
  <c r="F12" i="51"/>
  <c r="B12" i="51"/>
  <c r="G8" i="34"/>
  <c r="D9" i="34"/>
  <c r="D8" i="34"/>
  <c r="D12" i="34" s="1"/>
  <c r="C12" i="34"/>
  <c r="E12" i="34"/>
  <c r="F12" i="34"/>
  <c r="B12" i="34"/>
  <c r="H8" i="34"/>
  <c r="G9" i="34"/>
  <c r="H9" i="34"/>
  <c r="J10" i="38"/>
  <c r="J11" i="38"/>
  <c r="J12" i="38"/>
  <c r="J13" i="38"/>
  <c r="J14" i="38"/>
  <c r="J18" i="38" s="1"/>
  <c r="J15" i="38"/>
  <c r="J16" i="38"/>
  <c r="I10" i="38"/>
  <c r="I11" i="38"/>
  <c r="I12" i="38"/>
  <c r="I13" i="38"/>
  <c r="I17" i="38" s="1"/>
  <c r="I14" i="38"/>
  <c r="I18" i="38" s="1"/>
  <c r="I15" i="38"/>
  <c r="I16" i="38"/>
  <c r="L10" i="39"/>
  <c r="L16" i="39" s="1"/>
  <c r="L11" i="39"/>
  <c r="L12" i="39"/>
  <c r="L13" i="39"/>
  <c r="L14" i="39"/>
  <c r="K10" i="39"/>
  <c r="K11" i="39"/>
  <c r="K12" i="39"/>
  <c r="K16" i="39" s="1"/>
  <c r="K13" i="39"/>
  <c r="K14" i="39"/>
  <c r="D15" i="37"/>
  <c r="D17" i="37" s="1"/>
  <c r="F15" i="37"/>
  <c r="G15" i="37"/>
  <c r="D16" i="37"/>
  <c r="F16" i="37"/>
  <c r="F17" i="37"/>
  <c r="G16" i="37"/>
  <c r="C16" i="37"/>
  <c r="J10" i="37"/>
  <c r="J16" i="37" s="1"/>
  <c r="J11" i="37"/>
  <c r="K11" i="37"/>
  <c r="J12" i="37"/>
  <c r="K12" i="37"/>
  <c r="J13" i="37"/>
  <c r="K13" i="37"/>
  <c r="J14" i="37"/>
  <c r="K14" i="37" s="1"/>
  <c r="M10" i="51"/>
  <c r="M12" i="51" s="1"/>
  <c r="D12" i="51"/>
  <c r="K12" i="51"/>
  <c r="G12" i="51"/>
  <c r="G23" i="32"/>
  <c r="G21" i="32"/>
  <c r="G20" i="32"/>
  <c r="G19" i="32"/>
  <c r="G18" i="32"/>
  <c r="G17" i="32"/>
  <c r="G16" i="32"/>
  <c r="G15" i="32"/>
  <c r="G14" i="32"/>
  <c r="G12" i="32"/>
  <c r="G11" i="32"/>
  <c r="G10" i="32"/>
  <c r="G9" i="32"/>
  <c r="G24" i="32"/>
  <c r="D23" i="32"/>
  <c r="D21" i="32"/>
  <c r="D20" i="32"/>
  <c r="D19" i="32"/>
  <c r="D18" i="32"/>
  <c r="D17" i="32"/>
  <c r="D16" i="32"/>
  <c r="D15" i="32"/>
  <c r="D14" i="32"/>
  <c r="D13" i="32"/>
  <c r="D12" i="32"/>
  <c r="D11" i="32"/>
  <c r="D10" i="32"/>
  <c r="D24" i="32" s="1"/>
  <c r="L16" i="50"/>
  <c r="K16" i="50"/>
  <c r="L15" i="50"/>
  <c r="K15" i="50"/>
  <c r="L14" i="50"/>
  <c r="K14" i="50"/>
  <c r="L13" i="50"/>
  <c r="K13" i="50"/>
  <c r="L12" i="50"/>
  <c r="K12" i="50"/>
  <c r="L11" i="50"/>
  <c r="K11" i="50"/>
  <c r="L10" i="50"/>
  <c r="L18" i="50"/>
  <c r="K10" i="50"/>
  <c r="K18" i="50" s="1"/>
  <c r="L9" i="50"/>
  <c r="L17" i="50" s="1"/>
  <c r="L19" i="50" s="1"/>
  <c r="K9" i="50"/>
  <c r="K17" i="50" s="1"/>
  <c r="K19" i="50" s="1"/>
  <c r="L16" i="49"/>
  <c r="K16" i="49"/>
  <c r="L15" i="49"/>
  <c r="K15" i="49"/>
  <c r="L14" i="49"/>
  <c r="K14" i="49"/>
  <c r="L13" i="49"/>
  <c r="K13" i="49"/>
  <c r="L12" i="49"/>
  <c r="K12" i="49"/>
  <c r="L11" i="49"/>
  <c r="L17" i="49" s="1"/>
  <c r="L19" i="49" s="1"/>
  <c r="K11" i="49"/>
  <c r="L10" i="49"/>
  <c r="L18" i="49"/>
  <c r="K10" i="49"/>
  <c r="K18" i="49" s="1"/>
  <c r="G11" i="34"/>
  <c r="G10" i="34"/>
  <c r="G12" i="34" s="1"/>
  <c r="I11" i="34"/>
  <c r="I10" i="34"/>
  <c r="I9" i="34"/>
  <c r="J9" i="34"/>
  <c r="I8" i="34"/>
  <c r="I12" i="34" s="1"/>
  <c r="D10" i="34"/>
  <c r="D11" i="34"/>
  <c r="K11" i="29"/>
  <c r="K12" i="29"/>
  <c r="K18" i="29" s="1"/>
  <c r="K13" i="29"/>
  <c r="K17" i="29" s="1"/>
  <c r="K19" i="29" s="1"/>
  <c r="K14" i="29"/>
  <c r="K15" i="29"/>
  <c r="K16" i="29"/>
  <c r="J9" i="37"/>
  <c r="J15" i="37" s="1"/>
  <c r="J17" i="37" s="1"/>
  <c r="G17" i="37"/>
  <c r="C15" i="37"/>
  <c r="C17" i="37" s="1"/>
  <c r="I15" i="37"/>
  <c r="H11" i="34"/>
  <c r="J11" i="34" s="1"/>
  <c r="H10" i="34"/>
  <c r="J10" i="34" s="1"/>
  <c r="I21" i="32"/>
  <c r="I23" i="32"/>
  <c r="H21" i="32"/>
  <c r="J21" i="32" s="1"/>
  <c r="H23" i="32"/>
  <c r="J23" i="32" s="1"/>
  <c r="I13" i="32"/>
  <c r="J13" i="32" s="1"/>
  <c r="I18" i="32"/>
  <c r="H18" i="32"/>
  <c r="J18" i="32" s="1"/>
  <c r="I12" i="32"/>
  <c r="I15" i="32"/>
  <c r="I16" i="32"/>
  <c r="I19" i="32"/>
  <c r="I17" i="32"/>
  <c r="H12" i="32"/>
  <c r="J12" i="32" s="1"/>
  <c r="H15" i="32"/>
  <c r="J15" i="32" s="1"/>
  <c r="H16" i="32"/>
  <c r="J16" i="32"/>
  <c r="H19" i="32"/>
  <c r="J19" i="32" s="1"/>
  <c r="H17" i="32"/>
  <c r="J17" i="32" s="1"/>
  <c r="H10" i="32"/>
  <c r="J10" i="32" s="1"/>
  <c r="I14" i="32"/>
  <c r="H14" i="32"/>
  <c r="J14" i="32" s="1"/>
  <c r="I11" i="32"/>
  <c r="H11" i="32"/>
  <c r="J11" i="32" s="1"/>
  <c r="I9" i="32"/>
  <c r="I24" i="32" s="1"/>
  <c r="H9" i="32"/>
  <c r="I20" i="32"/>
  <c r="H20" i="32"/>
  <c r="J20" i="32" s="1"/>
  <c r="K12" i="31"/>
  <c r="J12" i="31"/>
  <c r="I12" i="31"/>
  <c r="H12" i="31"/>
  <c r="E12" i="31"/>
  <c r="D12" i="31"/>
  <c r="C12" i="31"/>
  <c r="G12" i="31"/>
  <c r="B12" i="31"/>
  <c r="F12" i="31" s="1"/>
  <c r="L16" i="29"/>
  <c r="L15" i="29"/>
  <c r="L12" i="29"/>
  <c r="L11" i="29"/>
  <c r="L10" i="29"/>
  <c r="L14" i="29"/>
  <c r="L18" i="29" s="1"/>
  <c r="L13" i="29"/>
  <c r="D9" i="32"/>
  <c r="H13" i="32"/>
  <c r="M9" i="51"/>
  <c r="J12" i="51"/>
  <c r="M8" i="51"/>
  <c r="C18" i="51"/>
  <c r="M11" i="51"/>
  <c r="L12" i="51"/>
  <c r="J17" i="48"/>
  <c r="J18" i="48"/>
  <c r="J16" i="48"/>
  <c r="I24" i="48"/>
  <c r="H24" i="48"/>
  <c r="G24" i="48"/>
  <c r="J9" i="48"/>
  <c r="J24" i="48"/>
  <c r="C21" i="51"/>
  <c r="B18" i="51"/>
  <c r="B21" i="51"/>
  <c r="K10" i="37" l="1"/>
  <c r="K16" i="37" s="1"/>
  <c r="K17" i="37" s="1"/>
  <c r="I16" i="37"/>
  <c r="I17" i="37" s="1"/>
  <c r="H12" i="34"/>
  <c r="J8" i="34"/>
  <c r="J12" i="34" s="1"/>
  <c r="H24" i="32"/>
  <c r="J9" i="32"/>
  <c r="J24" i="32" s="1"/>
  <c r="K17" i="39"/>
  <c r="L17" i="39"/>
  <c r="J19" i="38"/>
  <c r="K19" i="49"/>
  <c r="L19" i="29"/>
  <c r="I19" i="38"/>
</calcChain>
</file>

<file path=xl/sharedStrings.xml><?xml version="1.0" encoding="utf-8"?>
<sst xmlns="http://schemas.openxmlformats.org/spreadsheetml/2006/main" count="550" uniqueCount="196">
  <si>
    <t>تكنولوجيا الاتصالات</t>
  </si>
  <si>
    <t>النفط والغاز</t>
  </si>
  <si>
    <t>مهن يدوية</t>
  </si>
  <si>
    <t>مجال التدريب</t>
  </si>
  <si>
    <t>تكنولوجيا المعلومات</t>
  </si>
  <si>
    <t>العمليات المصرفية</t>
  </si>
  <si>
    <t>التعدين</t>
  </si>
  <si>
    <t>الصناعات البتروكيماوية</t>
  </si>
  <si>
    <t>التدريب</t>
  </si>
  <si>
    <t>Training</t>
  </si>
  <si>
    <t>مصادر البيانات :</t>
  </si>
  <si>
    <t>المراكز التدريبية الخاصة</t>
  </si>
  <si>
    <t xml:space="preserve">مراكز التدريب في الوزارات والمؤسسات الحكومية </t>
  </si>
  <si>
    <t>المجموع
Total</t>
  </si>
  <si>
    <t>مجموع
Total</t>
  </si>
  <si>
    <t>ذكور
M</t>
  </si>
  <si>
    <t xml:space="preserve"> مراكز التدريب الخاصة
Private Training Centers</t>
  </si>
  <si>
    <t>Field of Training</t>
  </si>
  <si>
    <t>Administritive</t>
  </si>
  <si>
    <t>Information Technology</t>
  </si>
  <si>
    <t>Communication Technology</t>
  </si>
  <si>
    <t>Oil &amp; Gas</t>
  </si>
  <si>
    <t>Mining</t>
  </si>
  <si>
    <t>Banking Operations</t>
  </si>
  <si>
    <t>Occupational Safety and Security</t>
  </si>
  <si>
    <t>Manual Occupations</t>
  </si>
  <si>
    <t>Total</t>
  </si>
  <si>
    <t>ثانوي
Secandary</t>
  </si>
  <si>
    <t>جامعي
University</t>
  </si>
  <si>
    <t>دراسات عليا
Higher Studies</t>
  </si>
  <si>
    <t>الحالة التعليمية
Educational Status</t>
  </si>
  <si>
    <t xml:space="preserve"> اللغات
Languages</t>
  </si>
  <si>
    <t>مجال التدريب
Field of Training</t>
  </si>
  <si>
    <t>الحالة العملية
Employment Status</t>
  </si>
  <si>
    <t>الذين لديهم عمل
With Jobs</t>
  </si>
  <si>
    <t>الذين ليس لديهم عمل
Without Jobs</t>
  </si>
  <si>
    <t>Private centers</t>
  </si>
  <si>
    <t xml:space="preserve">المجموع
</t>
  </si>
  <si>
    <t>Three months and more</t>
  </si>
  <si>
    <t xml:space="preserve"> Tow months and less than 3 months </t>
  </si>
  <si>
    <t>A month and less than 2 months</t>
  </si>
  <si>
    <t>Less then a month</t>
  </si>
  <si>
    <t xml:space="preserve">قطري
</t>
  </si>
  <si>
    <t xml:space="preserve">غير قطري
</t>
  </si>
  <si>
    <t>Less than 18</t>
  </si>
  <si>
    <t>المجموع</t>
  </si>
  <si>
    <t>Qatari</t>
  </si>
  <si>
    <t>Non-Qatari</t>
  </si>
  <si>
    <t>قطري</t>
  </si>
  <si>
    <t>غير قطري</t>
  </si>
  <si>
    <t xml:space="preserve"> اللغات</t>
  </si>
  <si>
    <t>Administration</t>
  </si>
  <si>
    <t>Computer</t>
  </si>
  <si>
    <t>Languages</t>
  </si>
  <si>
    <t>Nationality</t>
  </si>
  <si>
    <t>Age Gourps</t>
  </si>
  <si>
    <t>فئات العمر</t>
  </si>
  <si>
    <t>الجنسية</t>
  </si>
  <si>
    <t>فترة التدريب</t>
  </si>
  <si>
    <t>Duration of Training</t>
  </si>
  <si>
    <t>وزارات ومؤسسات حكومية</t>
  </si>
  <si>
    <t xml:space="preserve"> مراكز التدريب الخاصة</t>
  </si>
  <si>
    <t>Govet. Ministries &amp; Corporations</t>
  </si>
  <si>
    <t>Private Training Centers</t>
  </si>
  <si>
    <t>Training Agency</t>
  </si>
  <si>
    <t>جهة التدريب</t>
  </si>
  <si>
    <t>ذكور
Males</t>
  </si>
  <si>
    <t>18 - 24</t>
  </si>
  <si>
    <t>25 - 39</t>
  </si>
  <si>
    <t>40 +</t>
  </si>
  <si>
    <t>قطريون
Qataris</t>
  </si>
  <si>
    <t>غيرقطريين
Non-Qataris</t>
  </si>
  <si>
    <t>أقل من شهر</t>
  </si>
  <si>
    <t>شهر وأقل من شهرين</t>
  </si>
  <si>
    <t>18- 24</t>
  </si>
  <si>
    <t>أقل من 18</t>
  </si>
  <si>
    <t>الحاسب الآلي
Computer</t>
  </si>
  <si>
    <t>الحاسب الآلي</t>
  </si>
  <si>
    <t>غير قطري
Non-Qatari</t>
  </si>
  <si>
    <t>قطري
Qatari</t>
  </si>
  <si>
    <t xml:space="preserve"> </t>
  </si>
  <si>
    <r>
      <t xml:space="preserve">قطريون
</t>
    </r>
    <r>
      <rPr>
        <sz val="10"/>
        <rFont val="Arial"/>
        <family val="2"/>
      </rPr>
      <t>Qataris</t>
    </r>
  </si>
  <si>
    <r>
      <t>غيرقطريين</t>
    </r>
    <r>
      <rPr>
        <sz val="10"/>
        <rFont val="Arial"/>
        <family val="2"/>
      </rPr>
      <t xml:space="preserve">
Non-Qataris</t>
    </r>
  </si>
  <si>
    <r>
      <t xml:space="preserve">مجموع
</t>
    </r>
    <r>
      <rPr>
        <sz val="10"/>
        <rFont val="Arial"/>
        <family val="2"/>
      </rPr>
      <t>Total</t>
    </r>
  </si>
  <si>
    <r>
      <t>عدد المراكز</t>
    </r>
    <r>
      <rPr>
        <sz val="10"/>
        <rFont val="Arial"/>
        <family val="2"/>
      </rPr>
      <t xml:space="preserve">
No.of Centers</t>
    </r>
    <r>
      <rPr>
        <b/>
        <sz val="10"/>
        <rFont val="Arial"/>
        <family val="2"/>
      </rPr>
      <t xml:space="preserve">
</t>
    </r>
  </si>
  <si>
    <r>
      <t>عدد المدربين</t>
    </r>
    <r>
      <rPr>
        <sz val="10"/>
        <rFont val="Arial"/>
        <family val="2"/>
      </rPr>
      <t xml:space="preserve">
No. of Trainers</t>
    </r>
  </si>
  <si>
    <r>
      <t>عدد البرامج التدريبية</t>
    </r>
    <r>
      <rPr>
        <sz val="10"/>
        <rFont val="Arial"/>
        <family val="2"/>
      </rPr>
      <t xml:space="preserve">
No.of Training Center</t>
    </r>
  </si>
  <si>
    <t>الجنسية Nationality</t>
  </si>
  <si>
    <t xml:space="preserve">Nationality  الجنسية  </t>
  </si>
  <si>
    <r>
      <t xml:space="preserve">المجموع  </t>
    </r>
    <r>
      <rPr>
        <sz val="8"/>
        <rFont val="Arial"/>
        <family val="2"/>
      </rPr>
      <t>Total</t>
    </r>
  </si>
  <si>
    <t>اقل من ثانوي
Less than Secandary</t>
  </si>
  <si>
    <r>
      <t xml:space="preserve">ثانوي
</t>
    </r>
    <r>
      <rPr>
        <sz val="10"/>
        <rFont val="Arial"/>
        <family val="2"/>
      </rPr>
      <t>Secandary</t>
    </r>
  </si>
  <si>
    <r>
      <t xml:space="preserve">جامعي
</t>
    </r>
    <r>
      <rPr>
        <sz val="10"/>
        <rFont val="Arial"/>
        <family val="2"/>
      </rPr>
      <t>University</t>
    </r>
  </si>
  <si>
    <r>
      <t>دراسات عليا</t>
    </r>
    <r>
      <rPr>
        <sz val="10"/>
        <rFont val="Arial"/>
        <family val="2"/>
      </rPr>
      <t xml:space="preserve">
Higher Studies</t>
    </r>
  </si>
  <si>
    <r>
      <t xml:space="preserve">ذكور
</t>
    </r>
    <r>
      <rPr>
        <sz val="9"/>
        <rFont val="Arial"/>
        <family val="2"/>
      </rPr>
      <t>Males</t>
    </r>
  </si>
  <si>
    <t>المتدربون حسب الجنسية والنوع وجهة التدريب</t>
  </si>
  <si>
    <t>القانون</t>
  </si>
  <si>
    <t>تدريب معلمين</t>
  </si>
  <si>
    <t>فئات الاعمار</t>
  </si>
  <si>
    <t>40+</t>
  </si>
  <si>
    <t>Law</t>
  </si>
  <si>
    <t>Training of teachers</t>
  </si>
  <si>
    <t>Age Groups</t>
  </si>
  <si>
    <t xml:space="preserve">Government centers </t>
  </si>
  <si>
    <t>Data sources :</t>
  </si>
  <si>
    <t>المتدربون في المراكز التدريبية حسب جهة التدريب والنوع وفئات العمر</t>
  </si>
  <si>
    <t>المتدربون في  المراكز التدريبية الخاصة حسب الحالة التعليمية والجنسية والنوع وفئات العمر</t>
  </si>
  <si>
    <t>المتدربون في  المراكز التدريبية الخاصة حسب  الحالة العملية والجنسية والنوع ومجال التدريب</t>
  </si>
  <si>
    <t>المتدربون في  المراكز التدريبية الخاصة حسب الحالة التعليمية والجنسية والنوع ومجال التدريب</t>
  </si>
  <si>
    <t>Trainees at the private training centers according to the employment status, nationality, gender and field of training.</t>
  </si>
  <si>
    <t>المتدربون في  المراكز التدريبية الخاصة حسب مجال التدريب والجنسية والنوع وفئات العمر</t>
  </si>
  <si>
    <t>TRAINEES AT THE TRAINING CENTERS ACCORDING TO GENDER, AGE GROUP 
AND THE CORPORATION RESPONSIBLE FOR TRAINING</t>
  </si>
  <si>
    <t>TRAINEES AT THE PRIVATE TRAINING CENTERS ACCORDING TO THE EDUCATIONAL STATUS,
NATIONALITY, GENDER AND AGE GROUP</t>
  </si>
  <si>
    <t>TRAINEES AT THE PRIVATE TRAINING CENTERS ACCORDING TO THE EMPLOYMENT STATUS, 
NATIONALITY, GENDER AND FIELD OF TRAINING</t>
  </si>
  <si>
    <t>TRAINEES AT THE PRIVATE TRAINING CENTERS ACCORDING TO FIELD OF TRAINING,
 NATIONALITY, GENDER AND AGE GROUP</t>
  </si>
  <si>
    <t>TRAINEES AT THE PRIVATE TRAINING CENTERS ACCORDING TO THE EDUCATIONAL STATUS, 
NATIONALITY, GENDER AND FIELD OF TRAINING</t>
  </si>
  <si>
    <t>إناث
F</t>
  </si>
  <si>
    <t>إناث
Females</t>
  </si>
  <si>
    <t>الإدارة</t>
  </si>
  <si>
    <t>الإدارة
Administration</t>
  </si>
  <si>
    <t>جدول رقم (99)</t>
  </si>
  <si>
    <t>Table No. (99)</t>
  </si>
  <si>
    <t>Table No. (100)</t>
  </si>
  <si>
    <t>جدول رقم (101)</t>
  </si>
  <si>
    <t>Table No. (101)</t>
  </si>
  <si>
    <t>جدول رقم (102)</t>
  </si>
  <si>
    <t>Table No. (102)</t>
  </si>
  <si>
    <t>جدول رقم (103)</t>
  </si>
  <si>
    <t>Table No. (103)</t>
  </si>
  <si>
    <t>Table No. (104)</t>
  </si>
  <si>
    <t>جدول رقم (104)</t>
  </si>
  <si>
    <t>جدول رقم (105)</t>
  </si>
  <si>
    <t>Table No. (105)</t>
  </si>
  <si>
    <t>Table No. (106)</t>
  </si>
  <si>
    <t>جدول رقم (106)</t>
  </si>
  <si>
    <t>الإجمالي
Total</t>
  </si>
  <si>
    <t>الإداري</t>
  </si>
  <si>
    <t>الأمن والسلامة المهنية</t>
  </si>
  <si>
    <t xml:space="preserve"> شهرين إلى أقل من ثلاثة أشهر</t>
  </si>
  <si>
    <t>ثلاثة أشهر فأكثر</t>
  </si>
  <si>
    <r>
      <t>أقل من ثانوي</t>
    </r>
    <r>
      <rPr>
        <sz val="10"/>
        <rFont val="Arial"/>
        <family val="2"/>
      </rPr>
      <t xml:space="preserve">
Less than Secandary</t>
    </r>
  </si>
  <si>
    <r>
      <t xml:space="preserve">الإجمالي
</t>
    </r>
    <r>
      <rPr>
        <sz val="10"/>
        <rFont val="Arial"/>
        <family val="2"/>
      </rPr>
      <t>Total</t>
    </r>
  </si>
  <si>
    <r>
      <t xml:space="preserve">إناث
</t>
    </r>
    <r>
      <rPr>
        <sz val="9"/>
        <rFont val="Arial"/>
        <family val="2"/>
      </rPr>
      <t>Females</t>
    </r>
  </si>
  <si>
    <t>Foreign languages</t>
  </si>
  <si>
    <t>لغات اجنبية</t>
  </si>
  <si>
    <t>النقل الجوي والعمليات المرتبطة بها</t>
  </si>
  <si>
    <t>Air transport and related operations</t>
  </si>
  <si>
    <t>Other</t>
  </si>
  <si>
    <t>الادارة</t>
  </si>
  <si>
    <t>لغات</t>
  </si>
  <si>
    <t>حاسب</t>
  </si>
  <si>
    <t>أخرى</t>
  </si>
  <si>
    <t>مراكز التدريب الخاصة
Private Training Centers</t>
  </si>
  <si>
    <t>ذكور Males</t>
  </si>
  <si>
    <t>إناث Females</t>
  </si>
  <si>
    <t>أقل من 24</t>
  </si>
  <si>
    <t xml:space="preserve">25 - 39 </t>
  </si>
  <si>
    <t>ذكور</t>
  </si>
  <si>
    <t>إناث</t>
  </si>
  <si>
    <t>مراكز التدريب في المؤسسات المختلطة</t>
  </si>
  <si>
    <t>Centers,mixed</t>
  </si>
  <si>
    <t>المتدربون في المراكزالتدريبية الحكومية والمختلطة والخاصة حسب الجنسية والنوع ومجال التدريب</t>
  </si>
  <si>
    <t>TRAINEES AT THE GOVERNMENTAL,MIXED AND PRIVATE TRAINING CENTERS
 ACCORDING TO NATIONALITY, GENDER AND FIELD OF TRAINING</t>
  </si>
  <si>
    <t>المتدربون  في المراكزالتدريبية الحكومية والمختلطة حسب الجنسية والنوع ومجال التدريب</t>
  </si>
  <si>
    <t>TRAINEES AT THE GOVERNMENTAL AND MIXED TRAINING CENTERS
 ACCORDING TO NATIONALITY, GENDER AND FIELD OF TRAINING</t>
  </si>
  <si>
    <t>TRAINEES AT THE GOVERNMENTAL AND MIXED TRAINING CENTERS
 ACCORDING TO GENDER AND DURATION OF TRAINING</t>
  </si>
  <si>
    <t>المتدربون في المراكز التدريبة الحكومية والمختلطة  حسب النوع وفترة التدريب</t>
  </si>
  <si>
    <t>MIXED</t>
  </si>
  <si>
    <t>مراكز الوزارات والمؤسسات حكومية
Govet. Ministries &amp; Corporations</t>
  </si>
  <si>
    <t>مراكزالمؤسسات المختلطة
Mixed  Training Centers</t>
  </si>
  <si>
    <t xml:space="preserve">مراكز  حكومية
Govt.Corporations </t>
  </si>
  <si>
    <t xml:space="preserve"> مراكز المؤسسات المختلطة
Mixed</t>
  </si>
  <si>
    <t>مراكز المؤسسات مختلطة
Mixed</t>
  </si>
  <si>
    <t>WORKING TRAINEES  ACCORDING TO
 THE EDUCATIONAL STATUS, NATIONALITY, GENDER AND AGE GROUP AT PRIVATE TRAINING CENTERS</t>
  </si>
  <si>
    <t>UNEMPLOYED TRAINEES  ACCORDING TO
 THE EDUCATIONAL STATUS, NATIONALITY, GENDER AND AGE GROUP AT PRIVATE TRAINING CENTERS</t>
  </si>
  <si>
    <t xml:space="preserve">المتدربون في المراكز التدريبية الخاصة ( الذين ليس لديهم عمل ) حسب الحالة التعليمية والجنسية والنوع وفئات العمر </t>
  </si>
  <si>
    <t xml:space="preserve">المتدربون في المراكز التدريبية الخاصة ( الذين لديهم عمل )  حسب الحالة التعليمية والجنسية والنوع وفئات العمر </t>
  </si>
  <si>
    <t xml:space="preserve">أصبح التدريب بمفهومه الحديث خياراً إستراتيجياً في منظومة وتنمية الموارد البشرية، وبالتالي فإن وضع الإستراتيجيات للتطوير وتحديث وتبسيط نظم العمل وأساليبه بات أمراً ملحاً في جميع المؤسسات، فالتدريب ينبغي أن ينقل المهارات المناسبة الفنية منها والعملية بطريقة تواكب التحديات المتمثلة في متطلبات العمل المتغيرة. </t>
  </si>
  <si>
    <t xml:space="preserve">Training in its modern concept becomes a strategic choice in the human resource development system. For this reason, it becomes an essential matter to set strategies for developing, updating and simplifying the work systems and methods in all institutions. Training should convey the right technical and practical skills in a way that keeps pace with the modern challenges in the changing work requirements. </t>
  </si>
  <si>
    <t xml:space="preserve">
يتضمن هذا الفصل بيانات المراكز التدريبية المستجيبة ولا يشمل المراكز  التعليمية الخاصة .</t>
  </si>
  <si>
    <t xml:space="preserve">
This chapter including data collected from responding training center. Praivat educational centers are not included.</t>
  </si>
  <si>
    <t>جدول رقم (107)</t>
  </si>
  <si>
    <t>Table No. (107)</t>
  </si>
  <si>
    <r>
      <rPr>
        <b/>
        <sz val="10"/>
        <rFont val="Arial"/>
        <family val="2"/>
      </rPr>
      <t>ذكور</t>
    </r>
    <r>
      <rPr>
        <b/>
        <sz val="11"/>
        <rFont val="Arial"/>
        <family val="2"/>
      </rPr>
      <t xml:space="preserve">
</t>
    </r>
    <r>
      <rPr>
        <b/>
        <sz val="8"/>
        <rFont val="Arial"/>
        <family val="2"/>
      </rPr>
      <t>Males</t>
    </r>
  </si>
  <si>
    <r>
      <rPr>
        <b/>
        <sz val="10"/>
        <rFont val="Arial"/>
        <family val="2"/>
      </rPr>
      <t>إناث</t>
    </r>
    <r>
      <rPr>
        <b/>
        <sz val="11"/>
        <rFont val="Arial"/>
        <family val="2"/>
      </rPr>
      <t xml:space="preserve">
</t>
    </r>
    <r>
      <rPr>
        <b/>
        <sz val="8"/>
        <rFont val="Arial"/>
        <family val="2"/>
      </rPr>
      <t>Females</t>
    </r>
  </si>
  <si>
    <t>لغات أجنبية</t>
  </si>
  <si>
    <t>First aid health</t>
  </si>
  <si>
    <t xml:space="preserve">المساعدة الصحية الاولية </t>
  </si>
  <si>
    <t>TRAINEES BY NATIONALITY, GENDER &amp; TYPE OF TRAINING AGENCY</t>
  </si>
  <si>
    <t xml:space="preserve">مؤسسات مختلطة </t>
  </si>
  <si>
    <t>Petro chemical Industries</t>
  </si>
  <si>
    <t>جدول رقم (97)</t>
  </si>
  <si>
    <t>Table No. (97)</t>
  </si>
  <si>
    <t>جدول رقم (98 )</t>
  </si>
  <si>
    <t>Table No. (98)</t>
  </si>
  <si>
    <t>جدول رقم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</si>
</sst>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Arial"/>
      <charset val="178"/>
    </font>
    <font>
      <sz val="10"/>
      <name val="Arial"/>
      <family val="2"/>
    </font>
    <font>
      <sz val="10"/>
      <name val="Arial"/>
      <family val="2"/>
    </font>
    <font>
      <b/>
      <sz val="12"/>
      <name val="Arial"/>
      <family val="2"/>
    </font>
    <font>
      <b/>
      <sz val="10"/>
      <name val="Arial"/>
      <family val="2"/>
    </font>
    <font>
      <b/>
      <sz val="14"/>
      <name val="Arial"/>
      <family val="2"/>
    </font>
    <font>
      <b/>
      <sz val="11"/>
      <name val="Arial"/>
      <family val="2"/>
      <charset val="178"/>
    </font>
    <font>
      <sz val="10"/>
      <name val="Arial"/>
      <family val="2"/>
      <charset val="178"/>
    </font>
    <font>
      <b/>
      <sz val="12"/>
      <name val="Arial"/>
      <family val="2"/>
      <charset val="178"/>
    </font>
    <font>
      <b/>
      <sz val="14"/>
      <color indexed="12"/>
      <name val="Arial"/>
      <family val="2"/>
    </font>
    <font>
      <b/>
      <sz val="16"/>
      <name val="Arial"/>
      <family val="2"/>
      <charset val="178"/>
    </font>
    <font>
      <b/>
      <sz val="11"/>
      <name val="Arial"/>
      <family val="2"/>
    </font>
    <font>
      <b/>
      <sz val="9"/>
      <name val="Arial"/>
      <family val="2"/>
    </font>
    <font>
      <b/>
      <sz val="10"/>
      <name val="Arial"/>
      <family val="2"/>
      <charset val="178"/>
    </font>
    <font>
      <b/>
      <sz val="8"/>
      <name val="Arial"/>
      <family val="2"/>
    </font>
    <font>
      <sz val="8"/>
      <name val="Arial"/>
      <family val="2"/>
    </font>
    <font>
      <sz val="9"/>
      <name val="Arial"/>
      <family val="2"/>
    </font>
    <font>
      <sz val="14"/>
      <name val="Calibri"/>
      <family val="2"/>
    </font>
    <font>
      <b/>
      <sz val="17"/>
      <name val="Arial"/>
      <family val="2"/>
    </font>
    <font>
      <b/>
      <sz val="20"/>
      <name val="Sakkal Majalla"/>
    </font>
    <font>
      <b/>
      <sz val="14"/>
      <name val="Sakkal Majalla"/>
    </font>
    <font>
      <b/>
      <sz val="12"/>
      <name val="Sakkal Majalla"/>
    </font>
    <font>
      <sz val="11"/>
      <color theme="1"/>
      <name val="Calibri"/>
      <family val="2"/>
      <charset val="178"/>
      <scheme val="minor"/>
    </font>
    <font>
      <b/>
      <sz val="11"/>
      <color theme="1"/>
      <name val="Calibri"/>
      <family val="2"/>
      <scheme val="minor"/>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color rgb="FFFF0000"/>
      <name val="Arial"/>
      <family val="2"/>
    </font>
    <font>
      <sz val="12"/>
      <color rgb="FF000000"/>
      <name val="Calibri"/>
      <family val="2"/>
      <scheme val="minor"/>
    </font>
    <font>
      <b/>
      <sz val="12"/>
      <color rgb="FF000000"/>
      <name val="Calibri"/>
      <family val="2"/>
      <scheme val="minor"/>
    </font>
  </fonts>
  <fills count="6">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theme="0"/>
        <bgColor indexed="64"/>
      </patternFill>
    </fill>
    <fill>
      <patternFill patternType="solid">
        <fgColor theme="2"/>
        <bgColor indexed="64"/>
      </patternFill>
    </fill>
  </fills>
  <borders count="34">
    <border>
      <left/>
      <right/>
      <top/>
      <bottom/>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thin">
        <color indexed="64"/>
      </top>
      <bottom/>
      <diagonal/>
    </border>
    <border>
      <left/>
      <right/>
      <top/>
      <bottom style="thin">
        <color indexed="64"/>
      </bottom>
      <diagonal/>
    </border>
    <border>
      <left style="medium">
        <color indexed="64"/>
      </left>
      <right style="medium">
        <color indexed="64"/>
      </right>
      <top/>
      <bottom style="medium">
        <color indexed="64"/>
      </bottom>
      <diagonal/>
    </border>
    <border>
      <left/>
      <right/>
      <top style="thin">
        <color theme="4"/>
      </top>
      <bottom style="double">
        <color theme="4"/>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thin">
        <color indexed="64"/>
      </top>
      <bottom style="thin">
        <color indexed="64"/>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style="medium">
        <color theme="0"/>
      </right>
      <top style="thin">
        <color indexed="64"/>
      </top>
      <bottom style="thin">
        <color indexed="64"/>
      </bottom>
      <diagonal/>
    </border>
    <border>
      <left style="medium">
        <color theme="0"/>
      </left>
      <right/>
      <top style="thin">
        <color indexed="64"/>
      </top>
      <bottom style="thin">
        <color indexed="64"/>
      </bottom>
      <diagonal/>
    </border>
    <border>
      <left style="medium">
        <color theme="0"/>
      </left>
      <right/>
      <top/>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medium">
        <color theme="0"/>
      </top>
      <bottom style="thin">
        <color indexed="64"/>
      </bottom>
      <diagonal/>
    </border>
    <border>
      <left style="medium">
        <color theme="0"/>
      </left>
      <right style="medium">
        <color theme="0"/>
      </right>
      <top/>
      <bottom/>
      <diagonal/>
    </border>
    <border>
      <left/>
      <right style="medium">
        <color theme="0"/>
      </right>
      <top/>
      <bottom/>
      <diagonal/>
    </border>
    <border>
      <left style="medium">
        <color theme="0"/>
      </left>
      <right style="medium">
        <color theme="0"/>
      </right>
      <top/>
      <bottom style="thin">
        <color indexed="64"/>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top style="thin">
        <color indexed="64"/>
      </top>
      <bottom style="medium">
        <color theme="0"/>
      </bottom>
      <diagonal/>
    </border>
    <border>
      <left style="medium">
        <color theme="0"/>
      </left>
      <right/>
      <top style="medium">
        <color theme="0"/>
      </top>
      <bottom style="thin">
        <color indexed="64"/>
      </bottom>
      <diagonal/>
    </border>
    <border>
      <left/>
      <right style="medium">
        <color theme="0"/>
      </right>
      <top style="thin">
        <color indexed="64"/>
      </top>
      <bottom style="medium">
        <color theme="0"/>
      </bottom>
      <diagonal/>
    </border>
    <border>
      <left/>
      <right style="medium">
        <color theme="0"/>
      </right>
      <top style="medium">
        <color theme="0"/>
      </top>
      <bottom style="thin">
        <color indexed="64"/>
      </bottom>
      <diagonal/>
    </border>
    <border>
      <left style="medium">
        <color theme="0"/>
      </left>
      <right style="medium">
        <color theme="0"/>
      </right>
      <top style="thin">
        <color indexed="64"/>
      </top>
      <bottom/>
      <diagonal/>
    </border>
    <border>
      <left/>
      <right style="medium">
        <color theme="0"/>
      </right>
      <top/>
      <bottom style="thin">
        <color indexed="64"/>
      </bottom>
      <diagonal/>
    </border>
    <border>
      <left style="medium">
        <color theme="0"/>
      </left>
      <right/>
      <top/>
      <bottom style="thin">
        <color indexed="64"/>
      </bottom>
      <diagonal/>
    </border>
  </borders>
  <cellStyleXfs count="13">
    <xf numFmtId="0" fontId="0" fillId="0" borderId="0"/>
    <xf numFmtId="0" fontId="9" fillId="0" borderId="0" applyAlignment="0">
      <alignment horizontal="centerContinuous" vertical="center"/>
    </xf>
    <xf numFmtId="1" fontId="8" fillId="2" borderId="1">
      <alignment horizontal="center" vertical="center"/>
    </xf>
    <xf numFmtId="0" fontId="6" fillId="2" borderId="1">
      <alignment horizontal="center" vertical="center" wrapText="1"/>
    </xf>
    <xf numFmtId="0" fontId="14" fillId="2" borderId="1">
      <alignment horizontal="center" vertical="center" wrapText="1"/>
    </xf>
    <xf numFmtId="0" fontId="2" fillId="0" borderId="0"/>
    <xf numFmtId="0" fontId="1" fillId="0" borderId="0"/>
    <xf numFmtId="0" fontId="22" fillId="0" borderId="0"/>
    <xf numFmtId="0" fontId="23" fillId="0" borderId="6" applyNumberFormat="0" applyFill="0" applyAlignment="0" applyProtection="0"/>
    <xf numFmtId="0" fontId="3" fillId="2" borderId="2">
      <alignment horizontal="right" vertical="center" wrapText="1" indent="1" readingOrder="2"/>
    </xf>
    <xf numFmtId="0" fontId="3" fillId="2" borderId="2">
      <alignment horizontal="right" vertical="center" wrapText="1" indent="1" readingOrder="2"/>
    </xf>
    <xf numFmtId="0" fontId="7" fillId="0" borderId="2">
      <alignment horizontal="right" vertical="center" indent="1"/>
    </xf>
    <xf numFmtId="0" fontId="7" fillId="2" borderId="2">
      <alignment horizontal="left" vertical="center" wrapText="1" indent="1"/>
    </xf>
  </cellStyleXfs>
  <cellXfs count="240">
    <xf numFmtId="0" fontId="0" fillId="0" borderId="0" xfId="0"/>
    <xf numFmtId="0" fontId="3" fillId="0" borderId="0" xfId="0" applyFont="1"/>
    <xf numFmtId="0" fontId="4" fillId="3" borderId="7" xfId="9" applyFont="1" applyFill="1" applyBorder="1" applyAlignment="1">
      <alignment horizontal="center" vertical="center" wrapText="1" readingOrder="2"/>
    </xf>
    <xf numFmtId="0" fontId="4" fillId="0" borderId="7" xfId="9" applyFont="1" applyFill="1" applyBorder="1" applyAlignment="1">
      <alignment horizontal="center" vertical="center" wrapText="1" readingOrder="2"/>
    </xf>
    <xf numFmtId="0" fontId="3" fillId="0" borderId="8" xfId="9" applyFill="1" applyBorder="1">
      <alignment horizontal="right" vertical="center" wrapText="1" indent="1" readingOrder="2"/>
    </xf>
    <xf numFmtId="0" fontId="3" fillId="0" borderId="9" xfId="9" applyFill="1" applyBorder="1">
      <alignment horizontal="right" vertical="center" wrapText="1" indent="1" readingOrder="2"/>
    </xf>
    <xf numFmtId="0" fontId="4" fillId="0" borderId="0" xfId="0" applyFont="1" applyAlignment="1">
      <alignment vertical="center"/>
    </xf>
    <xf numFmtId="0" fontId="3" fillId="0" borderId="0" xfId="0" applyFont="1" applyAlignment="1">
      <alignment vertical="center"/>
    </xf>
    <xf numFmtId="0" fontId="0" fillId="0" borderId="0" xfId="0" applyAlignment="1">
      <alignment vertical="center"/>
    </xf>
    <xf numFmtId="0" fontId="3" fillId="0" borderId="0" xfId="0" applyFont="1" applyAlignment="1">
      <alignment horizontal="right" vertical="center"/>
    </xf>
    <xf numFmtId="0" fontId="3" fillId="0" borderId="0" xfId="0" applyFont="1" applyAlignment="1">
      <alignment horizontal="left" vertical="center"/>
    </xf>
    <xf numFmtId="0" fontId="4" fillId="0" borderId="0" xfId="0" applyFont="1" applyAlignment="1">
      <alignment horizontal="left" vertical="center"/>
    </xf>
    <xf numFmtId="0" fontId="1" fillId="0" borderId="0" xfId="6"/>
    <xf numFmtId="0" fontId="10" fillId="0" borderId="0" xfId="6" applyFont="1"/>
    <xf numFmtId="0" fontId="1" fillId="4" borderId="0" xfId="6" applyFill="1"/>
    <xf numFmtId="0" fontId="24" fillId="4" borderId="0" xfId="6" applyFont="1" applyFill="1" applyAlignment="1">
      <alignment horizontal="center" vertical="center"/>
    </xf>
    <xf numFmtId="0" fontId="25" fillId="4" borderId="0" xfId="6" applyFont="1" applyFill="1" applyAlignment="1">
      <alignment horizontal="center" vertical="center" readingOrder="1"/>
    </xf>
    <xf numFmtId="0" fontId="26" fillId="4" borderId="0" xfId="6" applyFont="1" applyFill="1" applyAlignment="1">
      <alignment horizontal="center" vertical="center"/>
    </xf>
    <xf numFmtId="0" fontId="27" fillId="4" borderId="0" xfId="6" applyFont="1" applyFill="1" applyAlignment="1">
      <alignment horizontal="center" vertical="center"/>
    </xf>
    <xf numFmtId="0" fontId="3" fillId="5" borderId="8" xfId="9" applyFill="1" applyBorder="1">
      <alignment horizontal="right" vertical="center" wrapText="1" indent="1" readingOrder="2"/>
    </xf>
    <xf numFmtId="3" fontId="7" fillId="5" borderId="7" xfId="11" applyNumberFormat="1" applyFill="1" applyBorder="1">
      <alignment horizontal="right" vertical="center" indent="1"/>
    </xf>
    <xf numFmtId="3" fontId="7" fillId="0" borderId="10" xfId="11" applyNumberFormat="1" applyBorder="1">
      <alignment horizontal="right" vertical="center" indent="1"/>
    </xf>
    <xf numFmtId="3" fontId="13" fillId="5" borderId="11" xfId="8" applyNumberFormat="1" applyFont="1" applyFill="1" applyBorder="1" applyAlignment="1">
      <alignment horizontal="right" vertical="center" indent="1"/>
    </xf>
    <xf numFmtId="3" fontId="7" fillId="0" borderId="12" xfId="11" applyNumberFormat="1" applyBorder="1">
      <alignment horizontal="right" vertical="center" indent="1"/>
    </xf>
    <xf numFmtId="1" fontId="11" fillId="0" borderId="0" xfId="6" applyNumberFormat="1" applyFont="1" applyAlignment="1">
      <alignment horizontal="center" vertical="center"/>
    </xf>
    <xf numFmtId="1" fontId="4" fillId="0" borderId="0" xfId="6" applyNumberFormat="1" applyFont="1" applyAlignment="1">
      <alignment horizontal="center" vertical="center"/>
    </xf>
    <xf numFmtId="0" fontId="11" fillId="0" borderId="0" xfId="6" applyFont="1" applyAlignment="1">
      <alignment horizontal="center" vertical="center" wrapText="1"/>
    </xf>
    <xf numFmtId="0" fontId="4" fillId="0" borderId="0" xfId="6" applyFont="1" applyAlignment="1">
      <alignment horizontal="center" vertical="center" wrapText="1"/>
    </xf>
    <xf numFmtId="0" fontId="11" fillId="0" borderId="0" xfId="6" applyFont="1" applyAlignment="1">
      <alignment horizontal="center" vertical="center"/>
    </xf>
    <xf numFmtId="0" fontId="3" fillId="0" borderId="0" xfId="6" applyFont="1" applyAlignment="1">
      <alignment horizontal="center" vertical="center"/>
    </xf>
    <xf numFmtId="0" fontId="4" fillId="0" borderId="9" xfId="10" applyFont="1" applyFill="1" applyBorder="1">
      <alignment horizontal="right" vertical="center" wrapText="1" indent="1" readingOrder="2"/>
    </xf>
    <xf numFmtId="3" fontId="1" fillId="0" borderId="12" xfId="11" applyNumberFormat="1" applyFont="1" applyBorder="1">
      <alignment horizontal="right" vertical="center" indent="1"/>
    </xf>
    <xf numFmtId="3" fontId="4" fillId="0" borderId="12" xfId="11" applyNumberFormat="1" applyFont="1" applyBorder="1">
      <alignment horizontal="right" vertical="center" indent="1"/>
    </xf>
    <xf numFmtId="0" fontId="15" fillId="0" borderId="13" xfId="12" applyFont="1" applyFill="1" applyBorder="1">
      <alignment horizontal="left" vertical="center" wrapText="1" indent="1"/>
    </xf>
    <xf numFmtId="0" fontId="1" fillId="0" borderId="0" xfId="6" applyAlignment="1">
      <alignment horizontal="center" vertical="center"/>
    </xf>
    <xf numFmtId="0" fontId="1" fillId="0" borderId="3" xfId="6" applyBorder="1" applyAlignment="1">
      <alignment horizontal="center" vertical="center"/>
    </xf>
    <xf numFmtId="0" fontId="4" fillId="5" borderId="8" xfId="10" applyFont="1" applyFill="1" applyBorder="1">
      <alignment horizontal="right" vertical="center" wrapText="1" indent="1" readingOrder="2"/>
    </xf>
    <xf numFmtId="3" fontId="1" fillId="5" borderId="7" xfId="11" applyNumberFormat="1" applyFont="1" applyFill="1" applyBorder="1">
      <alignment horizontal="right" vertical="center" indent="1"/>
    </xf>
    <xf numFmtId="3" fontId="4" fillId="5" borderId="7" xfId="11" applyNumberFormat="1" applyFont="1" applyFill="1" applyBorder="1">
      <alignment horizontal="right" vertical="center" indent="1"/>
    </xf>
    <xf numFmtId="0" fontId="15" fillId="5" borderId="14" xfId="12" applyFont="1" applyFill="1" applyBorder="1">
      <alignment horizontal="left" vertical="center" wrapText="1" indent="1"/>
    </xf>
    <xf numFmtId="0" fontId="4" fillId="5" borderId="15" xfId="10" applyFont="1" applyFill="1" applyBorder="1">
      <alignment horizontal="right" vertical="center" wrapText="1" indent="1" readingOrder="2"/>
    </xf>
    <xf numFmtId="3" fontId="1" fillId="5" borderId="10" xfId="11" applyNumberFormat="1" applyFont="1" applyFill="1" applyBorder="1">
      <alignment horizontal="right" vertical="center" indent="1"/>
    </xf>
    <xf numFmtId="3" fontId="4" fillId="5" borderId="10" xfId="11" applyNumberFormat="1" applyFont="1" applyFill="1" applyBorder="1">
      <alignment horizontal="right" vertical="center" indent="1"/>
    </xf>
    <xf numFmtId="0" fontId="15" fillId="5" borderId="16" xfId="12" applyFont="1" applyFill="1" applyBorder="1">
      <alignment horizontal="left" vertical="center" wrapText="1" indent="1"/>
    </xf>
    <xf numFmtId="0" fontId="4" fillId="0" borderId="9" xfId="9" applyFont="1" applyFill="1" applyBorder="1">
      <alignment horizontal="right" vertical="center" wrapText="1" indent="1" readingOrder="2"/>
    </xf>
    <xf numFmtId="0" fontId="4" fillId="5" borderId="8" xfId="9" applyFont="1" applyFill="1" applyBorder="1">
      <alignment horizontal="right" vertical="center" wrapText="1" indent="1" readingOrder="2"/>
    </xf>
    <xf numFmtId="0" fontId="4" fillId="0" borderId="15" xfId="9" applyFont="1" applyFill="1" applyBorder="1">
      <alignment horizontal="right" vertical="center" wrapText="1" indent="1" readingOrder="2"/>
    </xf>
    <xf numFmtId="0" fontId="4" fillId="5" borderId="17" xfId="8" applyFont="1" applyFill="1" applyBorder="1" applyAlignment="1">
      <alignment horizontal="center" vertical="center" wrapText="1"/>
    </xf>
    <xf numFmtId="0" fontId="15" fillId="0" borderId="13" xfId="9" applyFont="1" applyFill="1" applyBorder="1" applyAlignment="1">
      <alignment horizontal="left" vertical="center" wrapText="1" indent="1" readingOrder="1"/>
    </xf>
    <xf numFmtId="0" fontId="15" fillId="5" borderId="14" xfId="9" applyFont="1" applyFill="1" applyBorder="1" applyAlignment="1">
      <alignment horizontal="left" vertical="center" wrapText="1" indent="1" readingOrder="1"/>
    </xf>
    <xf numFmtId="0" fontId="15" fillId="0" borderId="16" xfId="9" applyFont="1" applyFill="1" applyBorder="1" applyAlignment="1">
      <alignment horizontal="left" vertical="center" wrapText="1" indent="1" readingOrder="1"/>
    </xf>
    <xf numFmtId="0" fontId="14" fillId="5" borderId="18" xfId="8" applyFont="1" applyFill="1" applyBorder="1" applyAlignment="1">
      <alignment horizontal="center" vertical="center" wrapText="1"/>
    </xf>
    <xf numFmtId="0" fontId="3" fillId="4" borderId="4" xfId="0" applyFont="1" applyFill="1" applyBorder="1"/>
    <xf numFmtId="0" fontId="3" fillId="4" borderId="0" xfId="0" applyFont="1" applyFill="1"/>
    <xf numFmtId="0" fontId="4" fillId="4" borderId="0" xfId="0" applyFont="1" applyFill="1" applyAlignment="1">
      <alignment horizontal="left"/>
    </xf>
    <xf numFmtId="0" fontId="3" fillId="4" borderId="19" xfId="0" applyFont="1" applyFill="1" applyBorder="1" applyAlignment="1">
      <alignment vertical="center"/>
    </xf>
    <xf numFmtId="0" fontId="4" fillId="4" borderId="0" xfId="0" applyFont="1" applyFill="1" applyAlignment="1">
      <alignment vertical="center"/>
    </xf>
    <xf numFmtId="0" fontId="1" fillId="0" borderId="14" xfId="9" applyFont="1" applyFill="1" applyBorder="1" applyAlignment="1">
      <alignment horizontal="left" vertical="center" wrapText="1" indent="1" readingOrder="2"/>
    </xf>
    <xf numFmtId="0" fontId="1" fillId="0" borderId="13" xfId="9" applyFont="1" applyFill="1" applyBorder="1" applyAlignment="1">
      <alignment horizontal="left" vertical="center" wrapText="1" indent="1" readingOrder="2"/>
    </xf>
    <xf numFmtId="0" fontId="1" fillId="5" borderId="14" xfId="9" applyFont="1" applyFill="1" applyBorder="1" applyAlignment="1">
      <alignment horizontal="left" vertical="center" wrapText="1" indent="1" readingOrder="2"/>
    </xf>
    <xf numFmtId="0" fontId="3" fillId="5" borderId="15" xfId="9" applyFill="1" applyBorder="1">
      <alignment horizontal="right" vertical="center" wrapText="1" indent="1" readingOrder="2"/>
    </xf>
    <xf numFmtId="0" fontId="1" fillId="5" borderId="16" xfId="9" applyFont="1" applyFill="1" applyBorder="1" applyAlignment="1">
      <alignment horizontal="left" vertical="center" wrapText="1" indent="1" readingOrder="2"/>
    </xf>
    <xf numFmtId="0" fontId="8" fillId="0" borderId="17" xfId="8" applyFont="1" applyFill="1" applyBorder="1" applyAlignment="1">
      <alignment horizontal="center" vertical="center" wrapText="1"/>
    </xf>
    <xf numFmtId="0" fontId="8" fillId="0" borderId="18" xfId="8" applyFont="1" applyFill="1" applyBorder="1" applyAlignment="1">
      <alignment horizontal="center" vertical="center" wrapText="1"/>
    </xf>
    <xf numFmtId="3" fontId="7" fillId="0" borderId="7" xfId="11" applyNumberFormat="1" applyBorder="1">
      <alignment horizontal="right" vertical="center" indent="1"/>
    </xf>
    <xf numFmtId="3" fontId="7" fillId="5" borderId="10" xfId="11" applyNumberFormat="1" applyFill="1" applyBorder="1">
      <alignment horizontal="right" vertical="center" indent="1"/>
    </xf>
    <xf numFmtId="3" fontId="13" fillId="0" borderId="11" xfId="8" applyNumberFormat="1" applyFont="1" applyFill="1" applyBorder="1" applyAlignment="1">
      <alignment horizontal="right" vertical="center" indent="1"/>
    </xf>
    <xf numFmtId="3" fontId="4" fillId="0" borderId="7" xfId="11" applyNumberFormat="1" applyFont="1" applyBorder="1">
      <alignment horizontal="right" vertical="center" indent="1"/>
    </xf>
    <xf numFmtId="0" fontId="3" fillId="4" borderId="0" xfId="0" applyFont="1" applyFill="1" applyAlignment="1">
      <alignment horizontal="left"/>
    </xf>
    <xf numFmtId="0" fontId="4" fillId="0" borderId="7" xfId="9" applyFont="1" applyFill="1" applyBorder="1" applyAlignment="1">
      <alignment horizontal="right" vertical="center" wrapText="1" readingOrder="2"/>
    </xf>
    <xf numFmtId="0" fontId="4" fillId="5" borderId="7" xfId="9" applyFont="1" applyFill="1" applyBorder="1" applyAlignment="1">
      <alignment horizontal="right" vertical="center" wrapText="1" readingOrder="2"/>
    </xf>
    <xf numFmtId="0" fontId="1" fillId="0" borderId="12" xfId="9" applyFont="1" applyFill="1" applyBorder="1" applyAlignment="1">
      <alignment horizontal="right" vertical="center" wrapText="1" readingOrder="2"/>
    </xf>
    <xf numFmtId="0" fontId="1" fillId="0" borderId="7" xfId="9" applyFont="1" applyFill="1" applyBorder="1" applyAlignment="1">
      <alignment horizontal="right" vertical="center" wrapText="1" readingOrder="2"/>
    </xf>
    <xf numFmtId="0" fontId="1" fillId="5" borderId="7" xfId="9" applyFont="1" applyFill="1" applyBorder="1" applyAlignment="1">
      <alignment horizontal="right" vertical="center" wrapText="1" readingOrder="2"/>
    </xf>
    <xf numFmtId="0" fontId="15" fillId="0" borderId="12" xfId="9" applyFont="1" applyFill="1" applyBorder="1" applyAlignment="1">
      <alignment horizontal="left" vertical="center" wrapText="1" readingOrder="2"/>
    </xf>
    <xf numFmtId="0" fontId="15" fillId="0" borderId="7" xfId="9" applyFont="1" applyFill="1" applyBorder="1" applyAlignment="1">
      <alignment horizontal="left" vertical="center" wrapText="1" readingOrder="2"/>
    </xf>
    <xf numFmtId="0" fontId="15" fillId="5" borderId="7" xfId="9" applyFont="1" applyFill="1" applyBorder="1" applyAlignment="1">
      <alignment horizontal="left" vertical="center" wrapText="1" readingOrder="2"/>
    </xf>
    <xf numFmtId="0" fontId="14" fillId="0" borderId="7" xfId="9" applyFont="1" applyFill="1" applyBorder="1" applyAlignment="1">
      <alignment horizontal="left" vertical="center" wrapText="1" readingOrder="2"/>
    </xf>
    <xf numFmtId="0" fontId="1" fillId="5" borderId="10" xfId="9" applyFont="1" applyFill="1" applyBorder="1" applyAlignment="1">
      <alignment horizontal="right" vertical="center" wrapText="1" readingOrder="2"/>
    </xf>
    <xf numFmtId="0" fontId="15" fillId="5" borderId="10" xfId="9" applyFont="1" applyFill="1" applyBorder="1" applyAlignment="1">
      <alignment horizontal="left" vertical="center" wrapText="1" readingOrder="2"/>
    </xf>
    <xf numFmtId="0" fontId="1" fillId="0" borderId="20" xfId="9" applyFont="1" applyFill="1" applyBorder="1" applyAlignment="1">
      <alignment horizontal="right" vertical="center" wrapText="1" readingOrder="2"/>
    </xf>
    <xf numFmtId="0" fontId="14" fillId="0" borderId="20" xfId="9" applyFont="1" applyFill="1" applyBorder="1" applyAlignment="1">
      <alignment horizontal="left" vertical="center" wrapText="1" readingOrder="2"/>
    </xf>
    <xf numFmtId="0" fontId="1" fillId="0" borderId="21" xfId="9" applyFont="1" applyFill="1" applyBorder="1" applyAlignment="1">
      <alignment horizontal="right" vertical="center" wrapText="1" readingOrder="2"/>
    </xf>
    <xf numFmtId="0" fontId="14" fillId="0" borderId="21" xfId="9" applyFont="1" applyFill="1" applyBorder="1" applyAlignment="1">
      <alignment horizontal="left" vertical="center" wrapText="1" readingOrder="2"/>
    </xf>
    <xf numFmtId="0" fontId="3" fillId="4" borderId="0" xfId="0" applyFont="1" applyFill="1" applyAlignment="1">
      <alignment horizontal="right" vertical="center"/>
    </xf>
    <xf numFmtId="0" fontId="3" fillId="4" borderId="0" xfId="0" applyFont="1" applyFill="1" applyAlignment="1">
      <alignment horizontal="left" vertical="center"/>
    </xf>
    <xf numFmtId="0" fontId="0" fillId="4" borderId="0" xfId="0" applyFill="1" applyAlignment="1">
      <alignment vertical="center"/>
    </xf>
    <xf numFmtId="0" fontId="4" fillId="4" borderId="0" xfId="0" applyFont="1" applyFill="1" applyAlignment="1">
      <alignment horizontal="left" vertical="center"/>
    </xf>
    <xf numFmtId="3" fontId="1" fillId="0" borderId="7" xfId="11" applyNumberFormat="1" applyFont="1" applyBorder="1">
      <alignment horizontal="right" vertical="center" indent="1"/>
    </xf>
    <xf numFmtId="3" fontId="4" fillId="0" borderId="20" xfId="9" applyNumberFormat="1" applyFont="1" applyFill="1" applyBorder="1" applyAlignment="1">
      <alignment horizontal="right" vertical="center" wrapText="1" indent="1" readingOrder="1"/>
    </xf>
    <xf numFmtId="3" fontId="4" fillId="0" borderId="21" xfId="9" applyNumberFormat="1" applyFont="1" applyFill="1" applyBorder="1" applyAlignment="1">
      <alignment horizontal="right" vertical="center" wrapText="1" indent="1" readingOrder="1"/>
    </xf>
    <xf numFmtId="0" fontId="15" fillId="0" borderId="20" xfId="9" applyFont="1" applyFill="1" applyBorder="1" applyAlignment="1">
      <alignment horizontal="left" vertical="center" wrapText="1" readingOrder="2"/>
    </xf>
    <xf numFmtId="0" fontId="15" fillId="0" borderId="21" xfId="9" applyFont="1" applyFill="1" applyBorder="1" applyAlignment="1">
      <alignment horizontal="left" vertical="center" wrapText="1" readingOrder="2"/>
    </xf>
    <xf numFmtId="0" fontId="4" fillId="0" borderId="20" xfId="9" applyFont="1" applyFill="1" applyBorder="1" applyAlignment="1">
      <alignment horizontal="right" vertical="center" wrapText="1" readingOrder="2"/>
    </xf>
    <xf numFmtId="0" fontId="4" fillId="0" borderId="21" xfId="9" applyFont="1" applyFill="1" applyBorder="1" applyAlignment="1">
      <alignment horizontal="right" vertical="center" wrapText="1" readingOrder="2"/>
    </xf>
    <xf numFmtId="0" fontId="4" fillId="0" borderId="14" xfId="9" applyFont="1" applyFill="1" applyBorder="1" applyAlignment="1">
      <alignment horizontal="left" vertical="center" wrapText="1" indent="1" readingOrder="2"/>
    </xf>
    <xf numFmtId="0" fontId="1" fillId="0" borderId="10" xfId="9" applyFont="1" applyFill="1" applyBorder="1" applyAlignment="1">
      <alignment horizontal="right" vertical="center" wrapText="1" readingOrder="2"/>
    </xf>
    <xf numFmtId="0" fontId="15" fillId="0" borderId="10" xfId="9" applyFont="1" applyFill="1" applyBorder="1" applyAlignment="1">
      <alignment horizontal="left" vertical="center" wrapText="1" readingOrder="2"/>
    </xf>
    <xf numFmtId="0" fontId="1" fillId="5" borderId="20" xfId="9" applyFont="1" applyFill="1" applyBorder="1" applyAlignment="1">
      <alignment horizontal="right" vertical="center" wrapText="1" readingOrder="2"/>
    </xf>
    <xf numFmtId="0" fontId="15" fillId="5" borderId="20" xfId="9" applyFont="1" applyFill="1" applyBorder="1" applyAlignment="1">
      <alignment horizontal="left" vertical="center" wrapText="1" readingOrder="2"/>
    </xf>
    <xf numFmtId="0" fontId="1" fillId="5" borderId="21" xfId="9" applyFont="1" applyFill="1" applyBorder="1" applyAlignment="1">
      <alignment horizontal="right" vertical="center" wrapText="1" readingOrder="2"/>
    </xf>
    <xf numFmtId="0" fontId="15" fillId="5" borderId="21" xfId="9" applyFont="1" applyFill="1" applyBorder="1" applyAlignment="1">
      <alignment horizontal="left" vertical="center" wrapText="1" readingOrder="2"/>
    </xf>
    <xf numFmtId="0" fontId="3" fillId="4" borderId="0" xfId="0" applyFont="1" applyFill="1" applyAlignment="1">
      <alignment horizontal="right"/>
    </xf>
    <xf numFmtId="0" fontId="4" fillId="4" borderId="0" xfId="0" applyFont="1" applyFill="1"/>
    <xf numFmtId="0" fontId="0" fillId="4" borderId="0" xfId="0" applyFill="1"/>
    <xf numFmtId="3" fontId="1" fillId="0" borderId="10" xfId="11" applyNumberFormat="1" applyFont="1" applyBorder="1">
      <alignment horizontal="right" vertical="center" indent="1"/>
    </xf>
    <xf numFmtId="0" fontId="4" fillId="5" borderId="21" xfId="9" applyFont="1" applyFill="1" applyBorder="1" applyAlignment="1">
      <alignment horizontal="right" vertical="center" wrapText="1" readingOrder="2"/>
    </xf>
    <xf numFmtId="3" fontId="4" fillId="5" borderId="21" xfId="9" applyNumberFormat="1" applyFont="1" applyFill="1" applyBorder="1" applyAlignment="1">
      <alignment horizontal="right" vertical="center" wrapText="1" indent="1" readingOrder="1"/>
    </xf>
    <xf numFmtId="0" fontId="14" fillId="5" borderId="21" xfId="9" applyFont="1" applyFill="1" applyBorder="1" applyAlignment="1">
      <alignment horizontal="left" vertical="center" wrapText="1" readingOrder="2"/>
    </xf>
    <xf numFmtId="0" fontId="4" fillId="5" borderId="20" xfId="9" applyFont="1" applyFill="1" applyBorder="1" applyAlignment="1">
      <alignment horizontal="right" vertical="center" wrapText="1" readingOrder="2"/>
    </xf>
    <xf numFmtId="3" fontId="4" fillId="5" borderId="20" xfId="11" applyNumberFormat="1" applyFont="1" applyFill="1" applyBorder="1">
      <alignment horizontal="right" vertical="center" indent="1"/>
    </xf>
    <xf numFmtId="0" fontId="14" fillId="5" borderId="20" xfId="9" applyFont="1" applyFill="1" applyBorder="1" applyAlignment="1">
      <alignment horizontal="left" vertical="center" wrapText="1" readingOrder="2"/>
    </xf>
    <xf numFmtId="0" fontId="14" fillId="5" borderId="7" xfId="9" applyFont="1" applyFill="1" applyBorder="1" applyAlignment="1">
      <alignment horizontal="left" vertical="center" wrapText="1" readingOrder="2"/>
    </xf>
    <xf numFmtId="3" fontId="4" fillId="0" borderId="7" xfId="9" applyNumberFormat="1" applyFont="1" applyFill="1" applyBorder="1" applyAlignment="1">
      <alignment horizontal="center" vertical="center" wrapText="1" readingOrder="1"/>
    </xf>
    <xf numFmtId="3" fontId="4" fillId="0" borderId="21" xfId="9" applyNumberFormat="1" applyFont="1" applyFill="1" applyBorder="1" applyAlignment="1">
      <alignment horizontal="center" vertical="center" wrapText="1" readingOrder="1"/>
    </xf>
    <xf numFmtId="3" fontId="4" fillId="0" borderId="20" xfId="9" applyNumberFormat="1" applyFont="1" applyFill="1" applyBorder="1" applyAlignment="1">
      <alignment horizontal="center" vertical="center" wrapText="1" readingOrder="1"/>
    </xf>
    <xf numFmtId="0" fontId="12" fillId="0" borderId="13" xfId="9" applyFont="1" applyFill="1" applyBorder="1" applyAlignment="1">
      <alignment horizontal="left" vertical="center" wrapText="1" indent="1" readingOrder="2"/>
    </xf>
    <xf numFmtId="3" fontId="0" fillId="0" borderId="0" xfId="0" applyNumberFormat="1"/>
    <xf numFmtId="3" fontId="1" fillId="0" borderId="22" xfId="11" applyNumberFormat="1" applyFont="1" applyBorder="1">
      <alignment horizontal="right" vertical="center" indent="1"/>
    </xf>
    <xf numFmtId="0" fontId="4" fillId="5" borderId="17" xfId="10" applyFont="1" applyFill="1" applyBorder="1">
      <alignment horizontal="right" vertical="center" wrapText="1" indent="1" readingOrder="2"/>
    </xf>
    <xf numFmtId="3" fontId="4" fillId="5" borderId="11" xfId="11" applyNumberFormat="1" applyFont="1" applyFill="1" applyBorder="1">
      <alignment horizontal="right" vertical="center" indent="1"/>
    </xf>
    <xf numFmtId="0" fontId="12" fillId="5" borderId="14" xfId="9" applyFont="1" applyFill="1" applyBorder="1" applyAlignment="1">
      <alignment horizontal="left" vertical="center" wrapText="1" indent="1" readingOrder="1"/>
    </xf>
    <xf numFmtId="0" fontId="12" fillId="0" borderId="14" xfId="9" applyFont="1" applyFill="1" applyBorder="1" applyAlignment="1">
      <alignment horizontal="left" vertical="center" wrapText="1" indent="1" readingOrder="1"/>
    </xf>
    <xf numFmtId="49" fontId="12" fillId="5" borderId="16" xfId="9" applyNumberFormat="1" applyFont="1" applyFill="1" applyBorder="1" applyAlignment="1">
      <alignment horizontal="left" vertical="center" wrapText="1" indent="1" readingOrder="1"/>
    </xf>
    <xf numFmtId="3" fontId="1" fillId="5" borderId="20" xfId="9" applyNumberFormat="1" applyFont="1" applyFill="1" applyBorder="1" applyAlignment="1">
      <alignment horizontal="center" vertical="center" wrapText="1" readingOrder="1"/>
    </xf>
    <xf numFmtId="3" fontId="1" fillId="5" borderId="7" xfId="9" applyNumberFormat="1" applyFont="1" applyFill="1" applyBorder="1" applyAlignment="1">
      <alignment horizontal="center" vertical="center" wrapText="1" readingOrder="1"/>
    </xf>
    <xf numFmtId="3" fontId="1" fillId="5" borderId="21" xfId="9" applyNumberFormat="1" applyFont="1" applyFill="1" applyBorder="1" applyAlignment="1">
      <alignment horizontal="center" vertical="center" wrapText="1" readingOrder="1"/>
    </xf>
    <xf numFmtId="0" fontId="17" fillId="0" borderId="5" xfId="0" applyFont="1" applyBorder="1" applyAlignment="1">
      <alignment vertical="center" wrapText="1"/>
    </xf>
    <xf numFmtId="0" fontId="17" fillId="0" borderId="0" xfId="0" applyFont="1" applyAlignment="1">
      <alignment vertical="center"/>
    </xf>
    <xf numFmtId="0" fontId="4" fillId="0" borderId="13" xfId="9" applyFont="1" applyFill="1" applyBorder="1" applyAlignment="1">
      <alignment horizontal="center" vertical="center" wrapText="1" readingOrder="2"/>
    </xf>
    <xf numFmtId="0" fontId="5" fillId="4" borderId="0" xfId="1" applyFont="1" applyFill="1" applyAlignment="1">
      <alignment vertical="center" wrapText="1" readingOrder="2"/>
    </xf>
    <xf numFmtId="0" fontId="4" fillId="0" borderId="23" xfId="10" applyFont="1" applyFill="1" applyBorder="1">
      <alignment horizontal="right" vertical="center" wrapText="1" indent="1" readingOrder="2"/>
    </xf>
    <xf numFmtId="3" fontId="4" fillId="0" borderId="22" xfId="11" applyNumberFormat="1" applyFont="1" applyBorder="1">
      <alignment horizontal="right" vertical="center" indent="1"/>
    </xf>
    <xf numFmtId="0" fontId="15" fillId="0" borderId="19" xfId="12" applyFont="1" applyFill="1" applyBorder="1">
      <alignment horizontal="left" vertical="center" wrapText="1" indent="1"/>
    </xf>
    <xf numFmtId="0" fontId="0" fillId="0" borderId="0" xfId="0" applyAlignment="1">
      <alignment horizontal="center"/>
    </xf>
    <xf numFmtId="3" fontId="28" fillId="0" borderId="0" xfId="0" applyNumberFormat="1" applyFont="1"/>
    <xf numFmtId="0" fontId="1" fillId="0" borderId="0" xfId="0" applyFont="1"/>
    <xf numFmtId="3" fontId="1" fillId="0" borderId="0" xfId="0" applyNumberFormat="1" applyFont="1"/>
    <xf numFmtId="0" fontId="1" fillId="0" borderId="0" xfId="0" applyFont="1" applyAlignment="1">
      <alignment wrapText="1"/>
    </xf>
    <xf numFmtId="3" fontId="4" fillId="5" borderId="21" xfId="11" applyNumberFormat="1" applyFont="1" applyFill="1" applyBorder="1">
      <alignment horizontal="right" vertical="center" indent="1"/>
    </xf>
    <xf numFmtId="0" fontId="14" fillId="5" borderId="18" xfId="12" applyFont="1" applyFill="1" applyBorder="1">
      <alignment horizontal="left" vertical="center" wrapText="1" indent="1"/>
    </xf>
    <xf numFmtId="0" fontId="1" fillId="4" borderId="0" xfId="0" applyFont="1" applyFill="1"/>
    <xf numFmtId="0" fontId="18" fillId="4" borderId="0" xfId="0" applyFont="1" applyFill="1" applyAlignment="1">
      <alignment horizontal="center" vertical="center"/>
    </xf>
    <xf numFmtId="0" fontId="19" fillId="4" borderId="0" xfId="0" applyFont="1" applyFill="1" applyAlignment="1">
      <alignment horizontal="center" vertical="center"/>
    </xf>
    <xf numFmtId="0" fontId="20" fillId="4" borderId="0" xfId="0" applyFont="1" applyFill="1" applyAlignment="1">
      <alignment horizontal="right" vertical="top" wrapText="1" indent="1"/>
    </xf>
    <xf numFmtId="0" fontId="20" fillId="4" borderId="0" xfId="0" applyFont="1" applyFill="1" applyAlignment="1">
      <alignment horizontal="right" vertical="top" indent="1" readingOrder="2"/>
    </xf>
    <xf numFmtId="49" fontId="21" fillId="4" borderId="0" xfId="0" applyNumberFormat="1" applyFont="1" applyFill="1" applyAlignment="1">
      <alignment horizontal="right" indent="1"/>
    </xf>
    <xf numFmtId="0" fontId="21" fillId="4" borderId="0" xfId="0" applyFont="1" applyFill="1" applyAlignment="1">
      <alignment horizontal="right" indent="1"/>
    </xf>
    <xf numFmtId="0" fontId="29" fillId="4" borderId="0" xfId="0" applyFont="1" applyFill="1" applyAlignment="1">
      <alignment horizontal="left" vertical="top" wrapText="1" indent="1"/>
    </xf>
    <xf numFmtId="0" fontId="30" fillId="4" borderId="0" xfId="0" applyFont="1" applyFill="1" applyAlignment="1">
      <alignment horizontal="left" vertical="center" indent="1"/>
    </xf>
    <xf numFmtId="0" fontId="29" fillId="4" borderId="0" xfId="0" applyFont="1" applyFill="1" applyAlignment="1">
      <alignment horizontal="left" vertical="center" indent="1"/>
    </xf>
    <xf numFmtId="0" fontId="11" fillId="5" borderId="24" xfId="3" applyFont="1" applyFill="1" applyBorder="1">
      <alignment horizontal="center" vertical="center" wrapText="1"/>
    </xf>
    <xf numFmtId="0" fontId="4" fillId="5" borderId="24" xfId="3" applyFont="1" applyFill="1" applyBorder="1">
      <alignment horizontal="center" vertical="center" wrapText="1"/>
    </xf>
    <xf numFmtId="0" fontId="4" fillId="5" borderId="11" xfId="3" applyFont="1" applyFill="1" applyBorder="1">
      <alignment horizontal="center" vertical="center" wrapText="1"/>
    </xf>
    <xf numFmtId="0" fontId="14" fillId="5" borderId="24" xfId="4" applyFill="1" applyBorder="1">
      <alignment horizontal="center" vertical="center" wrapText="1"/>
    </xf>
    <xf numFmtId="0" fontId="5" fillId="4" borderId="0" xfId="1" applyFont="1" applyFill="1" applyAlignment="1">
      <alignment horizontal="center" vertical="center" wrapText="1"/>
    </xf>
    <xf numFmtId="0" fontId="3" fillId="4" borderId="0" xfId="0" applyFont="1" applyFill="1" applyAlignment="1">
      <alignment horizontal="center" vertical="center"/>
    </xf>
    <xf numFmtId="0" fontId="11" fillId="5" borderId="29" xfId="3" applyFont="1" applyFill="1" applyBorder="1">
      <alignment horizontal="center" vertical="center" wrapText="1"/>
    </xf>
    <xf numFmtId="0" fontId="11" fillId="5" borderId="23" xfId="3" applyFont="1" applyFill="1" applyBorder="1">
      <alignment horizontal="center" vertical="center" wrapText="1"/>
    </xf>
    <xf numFmtId="0" fontId="11" fillId="5" borderId="30" xfId="3" applyFont="1" applyFill="1" applyBorder="1">
      <alignment horizontal="center" vertical="center" wrapText="1"/>
    </xf>
    <xf numFmtId="0" fontId="4" fillId="5" borderId="11" xfId="3" applyFont="1" applyFill="1" applyBorder="1">
      <alignment horizontal="center" vertical="center" wrapText="1"/>
    </xf>
    <xf numFmtId="0" fontId="3" fillId="4" borderId="0" xfId="1" applyFont="1" applyFill="1" applyAlignment="1">
      <alignment horizontal="center" vertical="center" wrapText="1"/>
    </xf>
    <xf numFmtId="0" fontId="4" fillId="5" borderId="25" xfId="3" applyFont="1" applyFill="1" applyBorder="1">
      <alignment horizontal="center" vertical="center" wrapText="1"/>
    </xf>
    <xf numFmtId="0" fontId="4" fillId="5" borderId="3" xfId="3" applyFont="1" applyFill="1" applyBorder="1">
      <alignment horizontal="center" vertical="center" wrapText="1"/>
    </xf>
    <xf numFmtId="0" fontId="4" fillId="5" borderId="26" xfId="3" applyFont="1" applyFill="1" applyBorder="1">
      <alignment horizontal="center" vertical="center" wrapText="1"/>
    </xf>
    <xf numFmtId="0" fontId="4" fillId="5" borderId="20" xfId="3" applyFont="1" applyFill="1" applyBorder="1">
      <alignment horizontal="center" vertical="center" wrapText="1"/>
    </xf>
    <xf numFmtId="0" fontId="4" fillId="5" borderId="22" xfId="3" applyFont="1" applyFill="1" applyBorder="1">
      <alignment horizontal="center" vertical="center" wrapText="1"/>
    </xf>
    <xf numFmtId="0" fontId="4" fillId="5" borderId="21" xfId="3" applyFont="1" applyFill="1" applyBorder="1">
      <alignment horizontal="center" vertical="center" wrapText="1"/>
    </xf>
    <xf numFmtId="0" fontId="4" fillId="5" borderId="20" xfId="3" applyFont="1" applyFill="1" applyBorder="1" applyAlignment="1">
      <alignment horizontal="center" wrapText="1"/>
    </xf>
    <xf numFmtId="0" fontId="4" fillId="5" borderId="22" xfId="3" applyFont="1" applyFill="1" applyBorder="1" applyAlignment="1">
      <alignment horizontal="center" wrapText="1"/>
    </xf>
    <xf numFmtId="0" fontId="4" fillId="5" borderId="21" xfId="3" applyFont="1" applyFill="1" applyBorder="1" applyAlignment="1">
      <alignment horizontal="center" wrapText="1"/>
    </xf>
    <xf numFmtId="0" fontId="4" fillId="5" borderId="27" xfId="3" applyFont="1" applyFill="1" applyBorder="1">
      <alignment horizontal="center" vertical="center" wrapText="1"/>
    </xf>
    <xf numFmtId="0" fontId="4" fillId="5" borderId="19" xfId="3" applyFont="1" applyFill="1" applyBorder="1">
      <alignment horizontal="center" vertical="center" wrapText="1"/>
    </xf>
    <xf numFmtId="0" fontId="4" fillId="5" borderId="28" xfId="3" applyFont="1" applyFill="1" applyBorder="1">
      <alignment horizontal="center" vertical="center" wrapText="1"/>
    </xf>
    <xf numFmtId="0" fontId="4" fillId="5" borderId="23" xfId="3" applyFont="1" applyFill="1" applyBorder="1">
      <alignment horizontal="center" vertical="center" wrapText="1"/>
    </xf>
    <xf numFmtId="0" fontId="5" fillId="4" borderId="0" xfId="1" applyFont="1" applyFill="1" applyAlignment="1">
      <alignment horizontal="center" vertical="center" wrapText="1" readingOrder="2"/>
    </xf>
    <xf numFmtId="0" fontId="4" fillId="5" borderId="31" xfId="3" applyFont="1" applyFill="1" applyBorder="1">
      <alignment horizontal="center" vertical="center" wrapText="1"/>
    </xf>
    <xf numFmtId="0" fontId="11" fillId="5" borderId="27" xfId="3" applyFont="1" applyFill="1" applyBorder="1">
      <alignment horizontal="center" vertical="center" wrapText="1"/>
    </xf>
    <xf numFmtId="0" fontId="11" fillId="5" borderId="28" xfId="3" applyFont="1" applyFill="1" applyBorder="1">
      <alignment horizontal="center" vertical="center" wrapText="1"/>
    </xf>
    <xf numFmtId="0" fontId="3" fillId="4" borderId="0" xfId="1" applyFont="1" applyFill="1" applyAlignment="1">
      <alignment horizontal="center" wrapText="1"/>
    </xf>
    <xf numFmtId="0" fontId="14" fillId="5" borderId="27" xfId="3" applyFont="1" applyFill="1" applyBorder="1">
      <alignment horizontal="center" vertical="center" wrapText="1"/>
    </xf>
    <xf numFmtId="0" fontId="14" fillId="5" borderId="14" xfId="3" applyFont="1" applyFill="1" applyBorder="1">
      <alignment horizontal="center" vertical="center" wrapText="1"/>
    </xf>
    <xf numFmtId="0" fontId="14" fillId="5" borderId="28" xfId="3" applyFont="1" applyFill="1" applyBorder="1">
      <alignment horizontal="center" vertical="center" wrapText="1"/>
    </xf>
    <xf numFmtId="1" fontId="4" fillId="5" borderId="29" xfId="2" applyFont="1" applyFill="1" applyBorder="1">
      <alignment horizontal="center" vertical="center"/>
    </xf>
    <xf numFmtId="1" fontId="4" fillId="5" borderId="8" xfId="2" applyFont="1" applyFill="1" applyBorder="1">
      <alignment horizontal="center" vertical="center"/>
    </xf>
    <xf numFmtId="1" fontId="4" fillId="5" borderId="30" xfId="2" applyFont="1" applyFill="1" applyBorder="1">
      <alignment horizontal="center" vertical="center"/>
    </xf>
    <xf numFmtId="0" fontId="4" fillId="5" borderId="31" xfId="4" applyFont="1" applyFill="1" applyBorder="1" applyAlignment="1">
      <alignment horizontal="center" vertical="center"/>
    </xf>
    <xf numFmtId="0" fontId="14" fillId="5" borderId="11" xfId="4" applyFill="1" applyBorder="1">
      <alignment horizontal="center" vertical="center" wrapText="1"/>
    </xf>
    <xf numFmtId="0" fontId="14" fillId="5" borderId="11" xfId="4" applyFill="1" applyBorder="1" applyAlignment="1">
      <alignment horizontal="center" vertical="center"/>
    </xf>
    <xf numFmtId="0" fontId="3" fillId="0" borderId="26" xfId="9" applyFill="1" applyBorder="1" applyAlignment="1">
      <alignment horizontal="center" vertical="center" wrapText="1" readingOrder="2"/>
    </xf>
    <xf numFmtId="0" fontId="3" fillId="0" borderId="9" xfId="9" applyFill="1" applyBorder="1" applyAlignment="1">
      <alignment horizontal="center" vertical="center" wrapText="1" readingOrder="2"/>
    </xf>
    <xf numFmtId="0" fontId="3" fillId="0" borderId="23" xfId="9" applyFill="1" applyBorder="1" applyAlignment="1">
      <alignment horizontal="center" vertical="center" wrapText="1" readingOrder="2"/>
    </xf>
    <xf numFmtId="0" fontId="3" fillId="0" borderId="32" xfId="9" applyFill="1" applyBorder="1" applyAlignment="1">
      <alignment horizontal="center" vertical="center" wrapText="1" readingOrder="2"/>
    </xf>
    <xf numFmtId="0" fontId="4" fillId="5" borderId="7" xfId="3" applyFont="1" applyFill="1" applyBorder="1">
      <alignment horizontal="center" vertical="center" wrapText="1"/>
    </xf>
    <xf numFmtId="0" fontId="4" fillId="5" borderId="14" xfId="3" applyFont="1" applyFill="1" applyBorder="1">
      <alignment horizontal="center" vertical="center" wrapText="1"/>
    </xf>
    <xf numFmtId="0" fontId="3" fillId="0" borderId="25" xfId="9" applyFill="1" applyBorder="1" applyAlignment="1">
      <alignment horizontal="center" vertical="center" wrapText="1" readingOrder="2"/>
    </xf>
    <xf numFmtId="0" fontId="3" fillId="0" borderId="19" xfId="9" applyFill="1" applyBorder="1" applyAlignment="1">
      <alignment horizontal="center" vertical="center" wrapText="1" readingOrder="2"/>
    </xf>
    <xf numFmtId="0" fontId="3" fillId="0" borderId="33" xfId="9" applyFill="1" applyBorder="1" applyAlignment="1">
      <alignment horizontal="center" vertical="center" wrapText="1" readingOrder="2"/>
    </xf>
    <xf numFmtId="0" fontId="4" fillId="0" borderId="25" xfId="9" applyFont="1" applyFill="1" applyBorder="1" applyAlignment="1">
      <alignment horizontal="center" vertical="center" wrapText="1" readingOrder="1"/>
    </xf>
    <xf numFmtId="0" fontId="4" fillId="0" borderId="13" xfId="9" applyFont="1" applyFill="1" applyBorder="1" applyAlignment="1">
      <alignment horizontal="center" vertical="center" wrapText="1" readingOrder="1"/>
    </xf>
    <xf numFmtId="0" fontId="3" fillId="5" borderId="15" xfId="9" applyFill="1" applyBorder="1" applyAlignment="1">
      <alignment horizontal="center" vertical="center" wrapText="1" readingOrder="2"/>
    </xf>
    <xf numFmtId="0" fontId="3" fillId="5" borderId="23" xfId="9" applyFill="1" applyBorder="1" applyAlignment="1">
      <alignment horizontal="center" vertical="center" wrapText="1" readingOrder="2"/>
    </xf>
    <xf numFmtId="0" fontId="3" fillId="0" borderId="15" xfId="9" applyFill="1" applyBorder="1" applyAlignment="1">
      <alignment horizontal="center" vertical="center" wrapText="1" readingOrder="2"/>
    </xf>
    <xf numFmtId="0" fontId="3" fillId="5" borderId="9" xfId="9" applyFill="1" applyBorder="1" applyAlignment="1">
      <alignment horizontal="center" vertical="center" wrapText="1" readingOrder="2"/>
    </xf>
    <xf numFmtId="0" fontId="4" fillId="5" borderId="16" xfId="9" applyFont="1" applyFill="1" applyBorder="1" applyAlignment="1">
      <alignment horizontal="center" vertical="center" wrapText="1" readingOrder="1"/>
    </xf>
    <xf numFmtId="0" fontId="4" fillId="5" borderId="13" xfId="9" applyFont="1" applyFill="1" applyBorder="1" applyAlignment="1">
      <alignment horizontal="center" vertical="center" wrapText="1" readingOrder="1"/>
    </xf>
    <xf numFmtId="0" fontId="4" fillId="0" borderId="16" xfId="9" applyFont="1" applyFill="1" applyBorder="1" applyAlignment="1">
      <alignment horizontal="center" vertical="center" wrapText="1" readingOrder="1"/>
    </xf>
    <xf numFmtId="0" fontId="4" fillId="5" borderId="19" xfId="9" applyFont="1" applyFill="1" applyBorder="1" applyAlignment="1">
      <alignment horizontal="center" vertical="center" wrapText="1" readingOrder="1"/>
    </xf>
    <xf numFmtId="0" fontId="3" fillId="4" borderId="0" xfId="1" applyFont="1" applyFill="1" applyAlignment="1">
      <alignment horizontal="center" vertical="center"/>
    </xf>
    <xf numFmtId="0" fontId="11" fillId="5" borderId="8" xfId="3" applyFont="1" applyFill="1" applyBorder="1">
      <alignment horizontal="center" vertical="center" wrapText="1"/>
    </xf>
    <xf numFmtId="0" fontId="11" fillId="5" borderId="20" xfId="3" applyFont="1" applyFill="1" applyBorder="1">
      <alignment horizontal="center" vertical="center" wrapText="1"/>
    </xf>
    <xf numFmtId="0" fontId="11" fillId="5" borderId="7" xfId="3" applyFont="1" applyFill="1" applyBorder="1">
      <alignment horizontal="center" vertical="center" wrapText="1"/>
    </xf>
    <xf numFmtId="0" fontId="11" fillId="5" borderId="21" xfId="3" applyFont="1" applyFill="1" applyBorder="1">
      <alignment horizontal="center" vertical="center" wrapText="1"/>
    </xf>
    <xf numFmtId="0" fontId="11" fillId="5" borderId="31" xfId="3" applyFont="1" applyFill="1" applyBorder="1">
      <alignment horizontal="center" vertical="center" wrapText="1"/>
    </xf>
    <xf numFmtId="0" fontId="0" fillId="0" borderId="0" xfId="0" applyAlignment="1">
      <alignment horizontal="center" vertical="center" wrapText="1"/>
    </xf>
    <xf numFmtId="0" fontId="0" fillId="0" borderId="23" xfId="0" applyBorder="1" applyAlignment="1">
      <alignment horizontal="center" vertical="center" wrapText="1"/>
    </xf>
    <xf numFmtId="0" fontId="4" fillId="5" borderId="25" xfId="9" applyFont="1" applyFill="1" applyBorder="1" applyAlignment="1">
      <alignment horizontal="center" vertical="center" wrapText="1" readingOrder="2"/>
    </xf>
    <xf numFmtId="0" fontId="4" fillId="5" borderId="19" xfId="9" applyFont="1" applyFill="1" applyBorder="1" applyAlignment="1">
      <alignment horizontal="center" vertical="center" wrapText="1" readingOrder="2"/>
    </xf>
    <xf numFmtId="0" fontId="4" fillId="5" borderId="33" xfId="9" applyFont="1" applyFill="1" applyBorder="1" applyAlignment="1">
      <alignment horizontal="center" vertical="center" wrapText="1" readingOrder="2"/>
    </xf>
    <xf numFmtId="0" fontId="3" fillId="5" borderId="26" xfId="9" applyFill="1" applyBorder="1" applyAlignment="1">
      <alignment horizontal="center" vertical="center" wrapText="1" readingOrder="2"/>
    </xf>
    <xf numFmtId="0" fontId="3" fillId="5" borderId="32" xfId="9" applyFill="1" applyBorder="1" applyAlignment="1">
      <alignment horizontal="center" vertical="center" wrapText="1" readingOrder="2"/>
    </xf>
    <xf numFmtId="0" fontId="4" fillId="5" borderId="16" xfId="9" applyFont="1" applyFill="1" applyBorder="1" applyAlignment="1">
      <alignment horizontal="center" vertical="center" wrapText="1" readingOrder="2"/>
    </xf>
    <xf numFmtId="0" fontId="4" fillId="5" borderId="13" xfId="9" applyFont="1" applyFill="1" applyBorder="1" applyAlignment="1">
      <alignment horizontal="center" vertical="center" wrapText="1" readingOrder="2"/>
    </xf>
    <xf numFmtId="0" fontId="4" fillId="0" borderId="16" xfId="9" applyFont="1" applyFill="1" applyBorder="1" applyAlignment="1">
      <alignment horizontal="center" vertical="center" wrapText="1" readingOrder="2"/>
    </xf>
    <xf numFmtId="0" fontId="4" fillId="0" borderId="19" xfId="9" applyFont="1" applyFill="1" applyBorder="1" applyAlignment="1">
      <alignment horizontal="center" vertical="center" wrapText="1" readingOrder="2"/>
    </xf>
    <xf numFmtId="0" fontId="11" fillId="5" borderId="14" xfId="3" applyFont="1" applyFill="1" applyBorder="1">
      <alignment horizontal="center" vertical="center" wrapText="1"/>
    </xf>
    <xf numFmtId="0" fontId="4" fillId="0" borderId="25" xfId="9" applyFont="1" applyFill="1" applyBorder="1" applyAlignment="1">
      <alignment horizontal="center" vertical="center" wrapText="1" readingOrder="2"/>
    </xf>
    <xf numFmtId="0" fontId="4" fillId="0" borderId="33" xfId="9" applyFont="1" applyFill="1" applyBorder="1" applyAlignment="1">
      <alignment horizontal="center" vertical="center" wrapText="1" readingOrder="2"/>
    </xf>
    <xf numFmtId="0" fontId="4" fillId="0" borderId="19" xfId="9" applyFont="1" applyFill="1" applyBorder="1" applyAlignment="1">
      <alignment horizontal="center" vertical="center" wrapText="1" readingOrder="1"/>
    </xf>
    <xf numFmtId="0" fontId="5" fillId="0" borderId="0" xfId="1" applyFont="1" applyAlignment="1">
      <alignment horizontal="center" vertical="center" wrapText="1"/>
    </xf>
    <xf numFmtId="0" fontId="3" fillId="0" borderId="0" xfId="1" applyFont="1" applyAlignment="1">
      <alignment horizontal="center" vertical="center" wrapText="1"/>
    </xf>
    <xf numFmtId="0" fontId="4" fillId="5" borderId="29" xfId="3" applyFont="1" applyFill="1" applyBorder="1">
      <alignment horizontal="center" vertical="center" wrapText="1"/>
    </xf>
    <xf numFmtId="0" fontId="4" fillId="5" borderId="8" xfId="3" applyFont="1" applyFill="1" applyBorder="1">
      <alignment horizontal="center" vertical="center" wrapText="1"/>
    </xf>
    <xf numFmtId="0" fontId="4" fillId="5" borderId="30" xfId="3" applyFont="1" applyFill="1" applyBorder="1">
      <alignment horizontal="center" vertical="center" wrapText="1"/>
    </xf>
    <xf numFmtId="0" fontId="4" fillId="5" borderId="27" xfId="9" applyFont="1" applyFill="1" applyBorder="1" applyAlignment="1">
      <alignment horizontal="center" vertical="center" wrapText="1" readingOrder="1"/>
    </xf>
    <xf numFmtId="0" fontId="4" fillId="5" borderId="14" xfId="9" applyFont="1" applyFill="1" applyBorder="1" applyAlignment="1">
      <alignment horizontal="center" vertical="center" wrapText="1" readingOrder="1"/>
    </xf>
    <xf numFmtId="0" fontId="4" fillId="5" borderId="28" xfId="9" applyFont="1" applyFill="1" applyBorder="1" applyAlignment="1">
      <alignment horizontal="center" vertical="center" wrapText="1" readingOrder="1"/>
    </xf>
    <xf numFmtId="0" fontId="3" fillId="5" borderId="29" xfId="9" applyFill="1" applyBorder="1" applyAlignment="1">
      <alignment horizontal="center" vertical="center" wrapText="1" readingOrder="2"/>
    </xf>
    <xf numFmtId="0" fontId="3" fillId="5" borderId="8" xfId="9" applyFill="1" applyBorder="1" applyAlignment="1">
      <alignment horizontal="center" vertical="center" wrapText="1" readingOrder="2"/>
    </xf>
    <xf numFmtId="0" fontId="3" fillId="5" borderId="30" xfId="9" applyFill="1" applyBorder="1" applyAlignment="1">
      <alignment horizontal="center" vertical="center" wrapText="1" readingOrder="2"/>
    </xf>
  </cellXfs>
  <cellStyles count="13">
    <cellStyle name="H1" xfId="1" xr:uid="{00000000-0005-0000-0000-000000000000}"/>
    <cellStyle name="Had1" xfId="2" xr:uid="{00000000-0005-0000-0000-000001000000}"/>
    <cellStyle name="Had2" xfId="3" xr:uid="{00000000-0005-0000-0000-000002000000}"/>
    <cellStyle name="Had3" xfId="4" xr:uid="{00000000-0005-0000-0000-000003000000}"/>
    <cellStyle name="Normal" xfId="0" builtinId="0"/>
    <cellStyle name="Normal 2" xfId="5" xr:uid="{00000000-0005-0000-0000-000005000000}"/>
    <cellStyle name="Normal 2 2" xfId="6" xr:uid="{00000000-0005-0000-0000-000006000000}"/>
    <cellStyle name="Normal 3" xfId="7" xr:uid="{00000000-0005-0000-0000-000007000000}"/>
    <cellStyle name="Total" xfId="8" builtinId="25"/>
    <cellStyle name="TXT1" xfId="9" xr:uid="{00000000-0005-0000-0000-000009000000}"/>
    <cellStyle name="TXT1_فصل ذوي الإعاقة- 2009" xfId="10" xr:uid="{00000000-0005-0000-0000-00000A000000}"/>
    <cellStyle name="TXT2" xfId="11" xr:uid="{00000000-0005-0000-0000-00000B000000}"/>
    <cellStyle name="TXT3" xfId="12" xr:uid="{00000000-0005-0000-0000-00000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hartsheet" Target="chartsheets/sheet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worksheet" Target="worksheets/sheet4.xml"/><Relationship Id="rId15" Type="http://schemas.openxmlformats.org/officeDocument/2006/relationships/worksheet" Target="worksheets/sheet13.xml"/><Relationship Id="rId10" Type="http://schemas.openxmlformats.org/officeDocument/2006/relationships/worksheet" Target="worksheets/sheet9.xml"/><Relationship Id="rId19"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2.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500" b="1" i="0" u="none" strike="noStrike" baseline="0">
                <a:solidFill>
                  <a:srgbClr val="000000"/>
                </a:solidFill>
                <a:latin typeface="Calibri"/>
              </a:rPr>
              <a:t> </a:t>
            </a:r>
            <a:r>
              <a:rPr lang="en-US" sz="1500" b="1" i="0" u="none" strike="noStrike" baseline="0">
                <a:solidFill>
                  <a:srgbClr val="000000"/>
                </a:solidFill>
                <a:latin typeface="Arial"/>
                <a:cs typeface="Arial"/>
              </a:rPr>
              <a:t>المتدربون حسب النوع وجهة التدريب</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TRAINEES BY GENDER &amp;TRAINING AGENCY</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2014</a:t>
            </a:r>
          </a:p>
        </c:rich>
      </c:tx>
      <c:layout>
        <c:manualLayout>
          <c:xMode val="edge"/>
          <c:yMode val="edge"/>
          <c:x val="0.31522002826569756"/>
          <c:y val="2.9238434397578238E-2"/>
        </c:manualLayout>
      </c:layout>
      <c:overlay val="0"/>
    </c:title>
    <c:autoTitleDeleted val="0"/>
    <c:plotArea>
      <c:layout>
        <c:manualLayout>
          <c:layoutTarget val="inner"/>
          <c:xMode val="edge"/>
          <c:yMode val="edge"/>
          <c:x val="6.9023846560931412E-2"/>
          <c:y val="0.1968271912719374"/>
          <c:w val="0.89207509448284339"/>
          <c:h val="0.70912892158072716"/>
        </c:manualLayout>
      </c:layout>
      <c:barChart>
        <c:barDir val="col"/>
        <c:grouping val="clustered"/>
        <c:varyColors val="0"/>
        <c:ser>
          <c:idx val="0"/>
          <c:order val="0"/>
          <c:tx>
            <c:strRef>
              <c:f>'97'!$B$26</c:f>
              <c:strCache>
                <c:ptCount val="1"/>
                <c:pt idx="0">
                  <c:v>ذكور Males</c:v>
                </c:pt>
              </c:strCache>
            </c:strRef>
          </c:tx>
          <c:spPr>
            <a:solidFill>
              <a:srgbClr val="993366"/>
            </a:solidFill>
            <a:ln>
              <a:solidFill>
                <a:schemeClr val="bg1"/>
              </a:solidFill>
            </a:ln>
          </c:spPr>
          <c:invertIfNegative val="0"/>
          <c:dLbls>
            <c:numFmt formatCode="#,##0" sourceLinked="0"/>
            <c:spPr>
              <a:noFill/>
              <a:ln>
                <a:noFill/>
              </a:ln>
              <a:effectLst/>
            </c:spPr>
            <c:txPr>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'97'!$A$27:$A$29</c:f>
              <c:strCache>
                <c:ptCount val="3"/>
                <c:pt idx="0">
                  <c:v>مراكز الوزارات والمؤسسات حكومية
Govet. Ministries &amp; Corporations</c:v>
                </c:pt>
                <c:pt idx="1">
                  <c:v>مراكزالمؤسسات المختلطة
Mixed  Training Centers</c:v>
                </c:pt>
                <c:pt idx="2">
                  <c:v> مراكز التدريب الخاصة
Private Training Centers</c:v>
                </c:pt>
              </c:strCache>
            </c:strRef>
          </c:cat>
          <c:val>
            <c:numRef>
              <c:f>'97'!$B$27:$B$29</c:f>
              <c:numCache>
                <c:formatCode>#,##0</c:formatCode>
                <c:ptCount val="3"/>
                <c:pt idx="0">
                  <c:v>156201</c:v>
                </c:pt>
                <c:pt idx="1">
                  <c:v>21064</c:v>
                </c:pt>
                <c:pt idx="2">
                  <c:v>9935</c:v>
                </c:pt>
              </c:numCache>
            </c:numRef>
          </c:val>
          <c:extLst>
            <c:ext xmlns:c16="http://schemas.microsoft.com/office/drawing/2014/chart" uri="{C3380CC4-5D6E-409C-BE32-E72D297353CC}">
              <c16:uniqueId val="{00000000-6365-46F5-A2FC-4D6AD852A312}"/>
            </c:ext>
          </c:extLst>
        </c:ser>
        <c:ser>
          <c:idx val="1"/>
          <c:order val="1"/>
          <c:tx>
            <c:strRef>
              <c:f>'97'!$C$26</c:f>
              <c:strCache>
                <c:ptCount val="1"/>
                <c:pt idx="0">
                  <c:v>إناث Females</c:v>
                </c:pt>
              </c:strCache>
            </c:strRef>
          </c:tx>
          <c:spPr>
            <a:solidFill>
              <a:schemeClr val="accent1"/>
            </a:solidFill>
            <a:ln>
              <a:solidFill>
                <a:schemeClr val="bg1"/>
              </a:solidFill>
            </a:ln>
          </c:spPr>
          <c:invertIfNegative val="0"/>
          <c:dLbls>
            <c:numFmt formatCode="#,##0" sourceLinked="0"/>
            <c:spPr>
              <a:noFill/>
              <a:ln>
                <a:noFill/>
              </a:ln>
              <a:effectLst/>
            </c:spPr>
            <c:txPr>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'97'!$A$27:$A$29</c:f>
              <c:strCache>
                <c:ptCount val="3"/>
                <c:pt idx="0">
                  <c:v>مراكز الوزارات والمؤسسات حكومية
Govet. Ministries &amp; Corporations</c:v>
                </c:pt>
                <c:pt idx="1">
                  <c:v>مراكزالمؤسسات المختلطة
Mixed  Training Centers</c:v>
                </c:pt>
                <c:pt idx="2">
                  <c:v> مراكز التدريب الخاصة
Private Training Centers</c:v>
                </c:pt>
              </c:strCache>
            </c:strRef>
          </c:cat>
          <c:val>
            <c:numRef>
              <c:f>'97'!$C$27:$C$29</c:f>
              <c:numCache>
                <c:formatCode>#,##0</c:formatCode>
                <c:ptCount val="3"/>
                <c:pt idx="0">
                  <c:v>81030</c:v>
                </c:pt>
                <c:pt idx="1">
                  <c:v>1173</c:v>
                </c:pt>
                <c:pt idx="2">
                  <c:v>10008</c:v>
                </c:pt>
              </c:numCache>
            </c:numRef>
          </c:val>
          <c:extLst>
            <c:ext xmlns:c16="http://schemas.microsoft.com/office/drawing/2014/chart" uri="{C3380CC4-5D6E-409C-BE32-E72D297353CC}">
              <c16:uniqueId val="{00000001-6365-46F5-A2FC-4D6AD852A312}"/>
            </c:ext>
          </c:extLst>
        </c:ser>
        <c:dLbls>
          <c:showLegendKey val="0"/>
          <c:showVal val="0"/>
          <c:showCatName val="0"/>
          <c:showSerName val="0"/>
          <c:showPercent val="0"/>
          <c:showBubbleSize val="0"/>
        </c:dLbls>
        <c:gapWidth val="150"/>
        <c:axId val="104800256"/>
        <c:axId val="104801792"/>
      </c:barChart>
      <c:catAx>
        <c:axId val="104800256"/>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104801792"/>
        <c:crosses val="autoZero"/>
        <c:auto val="1"/>
        <c:lblAlgn val="ctr"/>
        <c:lblOffset val="100"/>
        <c:noMultiLvlLbl val="0"/>
      </c:catAx>
      <c:valAx>
        <c:axId val="104801792"/>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04800256"/>
        <c:crosses val="autoZero"/>
        <c:crossBetween val="between"/>
      </c:valAx>
    </c:plotArea>
    <c:legend>
      <c:legendPos val="t"/>
      <c:layout>
        <c:manualLayout>
          <c:xMode val="edge"/>
          <c:yMode val="edge"/>
          <c:x val="0.65367758260986608"/>
          <c:y val="0.12528729683437456"/>
          <c:w val="0.32261594992933573"/>
          <c:h val="6.8028867283608324E-2"/>
        </c:manualLayout>
      </c:layout>
      <c:overlay val="0"/>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600" b="1" i="0" u="none" strike="noStrike" baseline="0">
                <a:solidFill>
                  <a:srgbClr val="000000"/>
                </a:solidFill>
                <a:latin typeface="Arial"/>
                <a:cs typeface="Arial"/>
              </a:rPr>
              <a:t> المتدربون في جميع المراكز التدريبية الخاصة حسب مجال البرنامج التدريبي </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TRAINEES AT ALL PRIVATE TRAINING CENTERS BY FIELD OF </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TRAINING PROGRAM </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2014</a:t>
            </a:r>
          </a:p>
        </c:rich>
      </c:tx>
      <c:layout>
        <c:manualLayout>
          <c:xMode val="edge"/>
          <c:yMode val="edge"/>
          <c:x val="0.24344044686721852"/>
          <c:y val="2.0783787003150429E-2"/>
        </c:manualLayout>
      </c:layout>
      <c:overlay val="0"/>
    </c:title>
    <c:autoTitleDeleted val="0"/>
    <c:plotArea>
      <c:layout>
        <c:manualLayout>
          <c:layoutTarget val="inner"/>
          <c:xMode val="edge"/>
          <c:yMode val="edge"/>
          <c:x val="6.7969458363159152E-2"/>
          <c:y val="0.19454659716831171"/>
          <c:w val="0.9209121277195722"/>
          <c:h val="0.63081028017037766"/>
        </c:manualLayout>
      </c:layout>
      <c:barChart>
        <c:barDir val="col"/>
        <c:grouping val="clustered"/>
        <c:varyColors val="0"/>
        <c:ser>
          <c:idx val="0"/>
          <c:order val="0"/>
          <c:tx>
            <c:strRef>
              <c:f>'105'!$I$8</c:f>
              <c:strCache>
                <c:ptCount val="1"/>
                <c:pt idx="0">
                  <c:v>ذكور
Males</c:v>
                </c:pt>
              </c:strCache>
            </c:strRef>
          </c:tx>
          <c:invertIfNegative val="0"/>
          <c:cat>
            <c:multiLvlStrRef>
              <c:f>'105'!$A$28:$B$33</c:f>
              <c:multiLvlStrCache>
                <c:ptCount val="6"/>
                <c:lvl>
                  <c:pt idx="0">
                    <c:v>قطري
Qatari</c:v>
                  </c:pt>
                  <c:pt idx="1">
                    <c:v>غير قطري
Non-Qatari</c:v>
                  </c:pt>
                  <c:pt idx="2">
                    <c:v>قطري
Qatari</c:v>
                  </c:pt>
                  <c:pt idx="3">
                    <c:v>غير قطري
Non-Qatari</c:v>
                  </c:pt>
                  <c:pt idx="4">
                    <c:v>قطري
Qatari</c:v>
                  </c:pt>
                  <c:pt idx="5">
                    <c:v>غير قطري
Non-Qatari</c:v>
                  </c:pt>
                </c:lvl>
                <c:lvl>
                  <c:pt idx="0">
                    <c:v>الإدارة
Administration</c:v>
                  </c:pt>
                  <c:pt idx="2">
                    <c:v>الحاسب الآلي
Computer</c:v>
                  </c:pt>
                  <c:pt idx="4">
                    <c:v> اللغات
Languages</c:v>
                  </c:pt>
                </c:lvl>
              </c:multiLvlStrCache>
            </c:multiLvlStrRef>
          </c:cat>
          <c:val>
            <c:numRef>
              <c:f>('105'!$I$9:$I$10,'105'!$I$11:$I$12,'105'!$I$13:$I$14)</c:f>
              <c:numCache>
                <c:formatCode>#,##0</c:formatCode>
                <c:ptCount val="6"/>
                <c:pt idx="0">
                  <c:v>2459</c:v>
                </c:pt>
                <c:pt idx="1">
                  <c:v>3290</c:v>
                </c:pt>
                <c:pt idx="2">
                  <c:v>462</c:v>
                </c:pt>
                <c:pt idx="3">
                  <c:v>1167</c:v>
                </c:pt>
                <c:pt idx="4">
                  <c:v>1133</c:v>
                </c:pt>
                <c:pt idx="5">
                  <c:v>1424</c:v>
                </c:pt>
              </c:numCache>
            </c:numRef>
          </c:val>
          <c:extLst>
            <c:ext xmlns:c16="http://schemas.microsoft.com/office/drawing/2014/chart" uri="{C3380CC4-5D6E-409C-BE32-E72D297353CC}">
              <c16:uniqueId val="{00000000-52DF-445B-B493-63B259E9C2AE}"/>
            </c:ext>
          </c:extLst>
        </c:ser>
        <c:ser>
          <c:idx val="1"/>
          <c:order val="1"/>
          <c:tx>
            <c:strRef>
              <c:f>'105'!$J$8</c:f>
              <c:strCache>
                <c:ptCount val="1"/>
                <c:pt idx="0">
                  <c:v>إناث
Females</c:v>
                </c:pt>
              </c:strCache>
            </c:strRef>
          </c:tx>
          <c:invertIfNegative val="0"/>
          <c:cat>
            <c:multiLvlStrRef>
              <c:f>'105'!$A$28:$B$33</c:f>
              <c:multiLvlStrCache>
                <c:ptCount val="6"/>
                <c:lvl>
                  <c:pt idx="0">
                    <c:v>قطري
Qatari</c:v>
                  </c:pt>
                  <c:pt idx="1">
                    <c:v>غير قطري
Non-Qatari</c:v>
                  </c:pt>
                  <c:pt idx="2">
                    <c:v>قطري
Qatari</c:v>
                  </c:pt>
                  <c:pt idx="3">
                    <c:v>غير قطري
Non-Qatari</c:v>
                  </c:pt>
                  <c:pt idx="4">
                    <c:v>قطري
Qatari</c:v>
                  </c:pt>
                  <c:pt idx="5">
                    <c:v>غير قطري
Non-Qatari</c:v>
                  </c:pt>
                </c:lvl>
                <c:lvl>
                  <c:pt idx="0">
                    <c:v>الإدارة
Administration</c:v>
                  </c:pt>
                  <c:pt idx="2">
                    <c:v>الحاسب الآلي
Computer</c:v>
                  </c:pt>
                  <c:pt idx="4">
                    <c:v> اللغات
Languages</c:v>
                  </c:pt>
                </c:lvl>
              </c:multiLvlStrCache>
            </c:multiLvlStrRef>
          </c:cat>
          <c:val>
            <c:numRef>
              <c:f>('105'!$J$9:$J$10,'105'!$J$11:$J$12,'105'!$J$13:$J$14)</c:f>
              <c:numCache>
                <c:formatCode>#,##0</c:formatCode>
                <c:ptCount val="6"/>
                <c:pt idx="0">
                  <c:v>3537</c:v>
                </c:pt>
                <c:pt idx="1">
                  <c:v>2757</c:v>
                </c:pt>
                <c:pt idx="2">
                  <c:v>503</c:v>
                </c:pt>
                <c:pt idx="3">
                  <c:v>844</c:v>
                </c:pt>
                <c:pt idx="4">
                  <c:v>1022</c:v>
                </c:pt>
                <c:pt idx="5">
                  <c:v>1345</c:v>
                </c:pt>
              </c:numCache>
            </c:numRef>
          </c:val>
          <c:extLst>
            <c:ext xmlns:c16="http://schemas.microsoft.com/office/drawing/2014/chart" uri="{C3380CC4-5D6E-409C-BE32-E72D297353CC}">
              <c16:uniqueId val="{00000001-52DF-445B-B493-63B259E9C2AE}"/>
            </c:ext>
          </c:extLst>
        </c:ser>
        <c:dLbls>
          <c:showLegendKey val="0"/>
          <c:showVal val="0"/>
          <c:showCatName val="0"/>
          <c:showSerName val="0"/>
          <c:showPercent val="0"/>
          <c:showBubbleSize val="0"/>
        </c:dLbls>
        <c:gapWidth val="150"/>
        <c:axId val="106472960"/>
        <c:axId val="106474496"/>
      </c:barChart>
      <c:catAx>
        <c:axId val="106472960"/>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spPr>
          <a:ln>
            <a:solidFill>
              <a:schemeClr val="bg2">
                <a:lumMod val="75000"/>
              </a:schemeClr>
            </a:solidFill>
          </a:ln>
        </c:spPr>
        <c:txPr>
          <a:bodyPr rot="0" vert="horz"/>
          <a:lstStyle/>
          <a:p>
            <a:pPr>
              <a:defRPr sz="1200" b="0" i="0" u="none" strike="noStrike" baseline="0">
                <a:solidFill>
                  <a:srgbClr val="000000"/>
                </a:solidFill>
                <a:latin typeface="Arial"/>
                <a:ea typeface="Arial"/>
                <a:cs typeface="Arial"/>
              </a:defRPr>
            </a:pPr>
            <a:endParaRPr lang="en-US"/>
          </a:p>
        </c:txPr>
        <c:crossAx val="106474496"/>
        <c:crosses val="autoZero"/>
        <c:auto val="1"/>
        <c:lblAlgn val="ctr"/>
        <c:lblOffset val="100"/>
        <c:noMultiLvlLbl val="0"/>
      </c:catAx>
      <c:valAx>
        <c:axId val="106474496"/>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06472960"/>
        <c:crosses val="autoZero"/>
        <c:crossBetween val="between"/>
      </c:valAx>
    </c:plotArea>
    <c:legend>
      <c:legendPos val="t"/>
      <c:layout>
        <c:manualLayout>
          <c:xMode val="edge"/>
          <c:yMode val="edge"/>
          <c:x val="0.72223282858873405"/>
          <c:y val="0.12378379932555379"/>
          <c:w val="0.24030656167979003"/>
          <c:h val="6.8218303697953245E-2"/>
        </c:manualLayout>
      </c:layout>
      <c:overlay val="0"/>
      <c:txPr>
        <a:bodyPr/>
        <a:lstStyle/>
        <a:p>
          <a:pPr>
            <a:defRPr sz="1200" b="1"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(33) شكل رقم</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sheetViews>
    <sheetView tabSelected="1" zoomScale="85" workbookViewId="0"/>
  </sheetViews>
  <pageMargins left="0.70866141732283472" right="0.70866141732283472" top="0.74803149606299213" bottom="0.74803149606299213" header="0.31496062992125984" footer="0.31496062992125984"/>
  <pageSetup paperSize="9" orientation="landscape" r:id="rId1"/>
  <headerFooter>
    <oddFooter>&amp;CGraph (34)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0</xdr:rowOff>
    </xdr:from>
    <xdr:to>
      <xdr:col>0</xdr:col>
      <xdr:colOff>4981575</xdr:colOff>
      <xdr:row>6</xdr:row>
      <xdr:rowOff>438150</xdr:rowOff>
    </xdr:to>
    <xdr:pic>
      <xdr:nvPicPr>
        <xdr:cNvPr id="31799" name="Picture 5" descr="ORNA430.WMF">
          <a:extLst>
            <a:ext uri="{FF2B5EF4-FFF2-40B4-BE49-F238E27FC236}">
              <a16:creationId xmlns:a16="http://schemas.microsoft.com/office/drawing/2014/main" id="{00000000-0008-0000-0000-0000377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56586237" y="-1128712"/>
          <a:ext cx="2638425" cy="489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472168</xdr:colOff>
      <xdr:row>1</xdr:row>
      <xdr:rowOff>29158</xdr:rowOff>
    </xdr:from>
    <xdr:to>
      <xdr:col>0</xdr:col>
      <xdr:colOff>4558393</xdr:colOff>
      <xdr:row>6</xdr:row>
      <xdr:rowOff>283806</xdr:rowOff>
    </xdr:to>
    <xdr:sp macro="" textlink="">
      <xdr:nvSpPr>
        <xdr:cNvPr id="3" name="Text Box 3">
          <a:extLst>
            <a:ext uri="{FF2B5EF4-FFF2-40B4-BE49-F238E27FC236}">
              <a16:creationId xmlns:a16="http://schemas.microsoft.com/office/drawing/2014/main" id="{00000000-0008-0000-0000-000003000000}"/>
            </a:ext>
          </a:extLst>
        </xdr:cNvPr>
        <xdr:cNvSpPr txBox="1">
          <a:spLocks noChangeArrowheads="1"/>
        </xdr:cNvSpPr>
      </xdr:nvSpPr>
      <xdr:spPr bwMode="auto">
        <a:xfrm>
          <a:off x="155880707" y="191083"/>
          <a:ext cx="4086225" cy="2292998"/>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p>
        <a:p>
          <a:pPr algn="ctr" rtl="0"/>
          <a:r>
            <a:rPr lang="ar-QA" sz="2800" b="1" i="0" baseline="0">
              <a:solidFill>
                <a:srgbClr val="0000FF"/>
              </a:solidFill>
              <a:effectLst/>
              <a:latin typeface="+mn-lt"/>
              <a:ea typeface="+mn-ea"/>
              <a:cs typeface="+mn-cs"/>
            </a:rPr>
            <a:t>إحصاءات التدريب</a:t>
          </a:r>
          <a:endParaRPr lang="en-US" sz="5400">
            <a:solidFill>
              <a:srgbClr val="0000FF"/>
            </a:solidFill>
            <a:effectLst/>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TRAINING STATISTICS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628650</xdr:colOff>
      <xdr:row>0</xdr:row>
      <xdr:rowOff>114300</xdr:rowOff>
    </xdr:from>
    <xdr:to>
      <xdr:col>13</xdr:col>
      <xdr:colOff>1285875</xdr:colOff>
      <xdr:row>2</xdr:row>
      <xdr:rowOff>123825</xdr:rowOff>
    </xdr:to>
    <xdr:pic>
      <xdr:nvPicPr>
        <xdr:cNvPr id="7252" name="Picture 1" descr="Ministry of Development Planning and Statistics.jpg">
          <a:extLst>
            <a:ext uri="{FF2B5EF4-FFF2-40B4-BE49-F238E27FC236}">
              <a16:creationId xmlns:a16="http://schemas.microsoft.com/office/drawing/2014/main" id="{00000000-0008-0000-0800-000054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618450" y="114300"/>
          <a:ext cx="6572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13</xdr:col>
      <xdr:colOff>666750</xdr:colOff>
      <xdr:row>0</xdr:row>
      <xdr:rowOff>76200</xdr:rowOff>
    </xdr:from>
    <xdr:to>
      <xdr:col>13</xdr:col>
      <xdr:colOff>1323975</xdr:colOff>
      <xdr:row>2</xdr:row>
      <xdr:rowOff>200025</xdr:rowOff>
    </xdr:to>
    <xdr:pic>
      <xdr:nvPicPr>
        <xdr:cNvPr id="27732" name="Picture 1" descr="Ministry of Development Planning and Statistics.jpg">
          <a:extLst>
            <a:ext uri="{FF2B5EF4-FFF2-40B4-BE49-F238E27FC236}">
              <a16:creationId xmlns:a16="http://schemas.microsoft.com/office/drawing/2014/main" id="{00000000-0008-0000-0900-0000546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580350" y="76200"/>
          <a:ext cx="6572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13</xdr:col>
      <xdr:colOff>628650</xdr:colOff>
      <xdr:row>0</xdr:row>
      <xdr:rowOff>114300</xdr:rowOff>
    </xdr:from>
    <xdr:to>
      <xdr:col>13</xdr:col>
      <xdr:colOff>1285875</xdr:colOff>
      <xdr:row>2</xdr:row>
      <xdr:rowOff>200025</xdr:rowOff>
    </xdr:to>
    <xdr:pic>
      <xdr:nvPicPr>
        <xdr:cNvPr id="25684" name="Picture 1" descr="Ministry of Development Planning and Statistics.jpg">
          <a:extLst>
            <a:ext uri="{FF2B5EF4-FFF2-40B4-BE49-F238E27FC236}">
              <a16:creationId xmlns:a16="http://schemas.microsoft.com/office/drawing/2014/main" id="{00000000-0008-0000-0A00-0000546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618450" y="114300"/>
          <a:ext cx="6572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12</xdr:col>
      <xdr:colOff>790575</xdr:colOff>
      <xdr:row>0</xdr:row>
      <xdr:rowOff>95250</xdr:rowOff>
    </xdr:from>
    <xdr:to>
      <xdr:col>12</xdr:col>
      <xdr:colOff>1447800</xdr:colOff>
      <xdr:row>2</xdr:row>
      <xdr:rowOff>209550</xdr:rowOff>
    </xdr:to>
    <xdr:pic>
      <xdr:nvPicPr>
        <xdr:cNvPr id="10328" name="Picture 1" descr="Ministry of Development Planning and Statistics.jpg">
          <a:extLst>
            <a:ext uri="{FF2B5EF4-FFF2-40B4-BE49-F238E27FC236}">
              <a16:creationId xmlns:a16="http://schemas.microsoft.com/office/drawing/2014/main" id="{00000000-0008-0000-0B00-000058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8228050" y="95250"/>
          <a:ext cx="6572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absoluteAnchor>
    <xdr:pos x="0" y="0"/>
    <xdr:ext cx="9278471" cy="6081059"/>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0.01051</cdr:x>
      <cdr:y>0.00782</cdr:y>
    </cdr:from>
    <cdr:to>
      <cdr:x>0.08528</cdr:x>
      <cdr:y>0.10218</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DC225559-61BC-37ED-64D9-252C64DF1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95250" y="47625"/>
          <a:ext cx="657226" cy="574287"/>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editAs="oneCell">
    <xdr:from>
      <xdr:col>11</xdr:col>
      <xdr:colOff>676275</xdr:colOff>
      <xdr:row>0</xdr:row>
      <xdr:rowOff>85725</xdr:rowOff>
    </xdr:from>
    <xdr:to>
      <xdr:col>11</xdr:col>
      <xdr:colOff>1333500</xdr:colOff>
      <xdr:row>2</xdr:row>
      <xdr:rowOff>171450</xdr:rowOff>
    </xdr:to>
    <xdr:pic>
      <xdr:nvPicPr>
        <xdr:cNvPr id="11348" name="Picture 1" descr="Ministry of Development Planning and Statistics.jpg">
          <a:extLst>
            <a:ext uri="{FF2B5EF4-FFF2-40B4-BE49-F238E27FC236}">
              <a16:creationId xmlns:a16="http://schemas.microsoft.com/office/drawing/2014/main" id="{00000000-0008-0000-0D00-0000542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8790025" y="85725"/>
          <a:ext cx="6572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13</xdr:col>
      <xdr:colOff>590550</xdr:colOff>
      <xdr:row>0</xdr:row>
      <xdr:rowOff>95250</xdr:rowOff>
    </xdr:from>
    <xdr:to>
      <xdr:col>13</xdr:col>
      <xdr:colOff>1247775</xdr:colOff>
      <xdr:row>2</xdr:row>
      <xdr:rowOff>180975</xdr:rowOff>
    </xdr:to>
    <xdr:pic>
      <xdr:nvPicPr>
        <xdr:cNvPr id="12372" name="Picture 1" descr="Ministry of Development Planning and Statistics.jpg">
          <a:extLst>
            <a:ext uri="{FF2B5EF4-FFF2-40B4-BE49-F238E27FC236}">
              <a16:creationId xmlns:a16="http://schemas.microsoft.com/office/drawing/2014/main" id="{00000000-0008-0000-0E00-0000543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656550" y="95250"/>
          <a:ext cx="6572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3162300</xdr:colOff>
      <xdr:row>1</xdr:row>
      <xdr:rowOff>0</xdr:rowOff>
    </xdr:from>
    <xdr:to>
      <xdr:col>1</xdr:col>
      <xdr:colOff>485775</xdr:colOff>
      <xdr:row>4</xdr:row>
      <xdr:rowOff>200025</xdr:rowOff>
    </xdr:to>
    <xdr:pic>
      <xdr:nvPicPr>
        <xdr:cNvPr id="13342" name="Picture 1" descr="Ministry of Development Planning and Statistics.jpg">
          <a:extLst>
            <a:ext uri="{FF2B5EF4-FFF2-40B4-BE49-F238E27FC236}">
              <a16:creationId xmlns:a16="http://schemas.microsoft.com/office/drawing/2014/main" id="{00000000-0008-0000-0100-00001E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10200" y="333375"/>
          <a:ext cx="7905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847725</xdr:colOff>
      <xdr:row>0</xdr:row>
      <xdr:rowOff>123825</xdr:rowOff>
    </xdr:from>
    <xdr:to>
      <xdr:col>11</xdr:col>
      <xdr:colOff>1504950</xdr:colOff>
      <xdr:row>3</xdr:row>
      <xdr:rowOff>28575</xdr:rowOff>
    </xdr:to>
    <xdr:pic>
      <xdr:nvPicPr>
        <xdr:cNvPr id="3157" name="Picture 1" descr="Ministry of Development Planning and Statistics.jpg">
          <a:extLst>
            <a:ext uri="{FF2B5EF4-FFF2-40B4-BE49-F238E27FC236}">
              <a16:creationId xmlns:a16="http://schemas.microsoft.com/office/drawing/2014/main" id="{00000000-0008-0000-0200-0000550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8866225" y="123825"/>
          <a:ext cx="6572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0.00718</cdr:x>
      <cdr:y>0.01408</cdr:y>
    </cdr:from>
    <cdr:to>
      <cdr:x>0.07795</cdr:x>
      <cdr:y>0.10844</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C5BBED9D-BA3F-3178-E7DB-D98D6C4681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66675" y="85725"/>
          <a:ext cx="657226" cy="574287"/>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13</xdr:col>
      <xdr:colOff>352425</xdr:colOff>
      <xdr:row>0</xdr:row>
      <xdr:rowOff>95250</xdr:rowOff>
    </xdr:from>
    <xdr:to>
      <xdr:col>13</xdr:col>
      <xdr:colOff>1009650</xdr:colOff>
      <xdr:row>2</xdr:row>
      <xdr:rowOff>219075</xdr:rowOff>
    </xdr:to>
    <xdr:pic>
      <xdr:nvPicPr>
        <xdr:cNvPr id="23639" name="Picture 1" descr="Ministry of Development Planning and Statistics.jpg">
          <a:extLst>
            <a:ext uri="{FF2B5EF4-FFF2-40B4-BE49-F238E27FC236}">
              <a16:creationId xmlns:a16="http://schemas.microsoft.com/office/drawing/2014/main" id="{00000000-0008-0000-0400-0000575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580350" y="95250"/>
          <a:ext cx="6572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1533525</xdr:colOff>
      <xdr:row>0</xdr:row>
      <xdr:rowOff>114300</xdr:rowOff>
    </xdr:from>
    <xdr:to>
      <xdr:col>10</xdr:col>
      <xdr:colOff>2190750</xdr:colOff>
      <xdr:row>2</xdr:row>
      <xdr:rowOff>133350</xdr:rowOff>
    </xdr:to>
    <xdr:pic>
      <xdr:nvPicPr>
        <xdr:cNvPr id="4180" name="Picture 1" descr="Ministry of Development Planning and Statistics.jpg">
          <a:extLst>
            <a:ext uri="{FF2B5EF4-FFF2-40B4-BE49-F238E27FC236}">
              <a16:creationId xmlns:a16="http://schemas.microsoft.com/office/drawing/2014/main" id="{00000000-0008-0000-0500-000054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475825" y="114300"/>
          <a:ext cx="6572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1285875</xdr:colOff>
      <xdr:row>0</xdr:row>
      <xdr:rowOff>104775</xdr:rowOff>
    </xdr:from>
    <xdr:to>
      <xdr:col>10</xdr:col>
      <xdr:colOff>1943100</xdr:colOff>
      <xdr:row>2</xdr:row>
      <xdr:rowOff>161925</xdr:rowOff>
    </xdr:to>
    <xdr:pic>
      <xdr:nvPicPr>
        <xdr:cNvPr id="24660" name="Picture 1" descr="Ministry of Development Planning and Statistics.jpg">
          <a:extLst>
            <a:ext uri="{FF2B5EF4-FFF2-40B4-BE49-F238E27FC236}">
              <a16:creationId xmlns:a16="http://schemas.microsoft.com/office/drawing/2014/main" id="{00000000-0008-0000-0600-0000546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466300" y="104775"/>
          <a:ext cx="6572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1800225</xdr:colOff>
      <xdr:row>0</xdr:row>
      <xdr:rowOff>123825</xdr:rowOff>
    </xdr:from>
    <xdr:to>
      <xdr:col>10</xdr:col>
      <xdr:colOff>2457450</xdr:colOff>
      <xdr:row>2</xdr:row>
      <xdr:rowOff>238125</xdr:rowOff>
    </xdr:to>
    <xdr:pic>
      <xdr:nvPicPr>
        <xdr:cNvPr id="6228" name="Picture 1" descr="Ministry of Development Planning and Statistics.jpg">
          <a:extLst>
            <a:ext uri="{FF2B5EF4-FFF2-40B4-BE49-F238E27FC236}">
              <a16:creationId xmlns:a16="http://schemas.microsoft.com/office/drawing/2014/main" id="{00000000-0008-0000-0700-000054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485350" y="123825"/>
          <a:ext cx="6572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6"/>
  <sheetViews>
    <sheetView rightToLeft="1" view="pageBreakPreview" zoomScale="98" zoomScaleNormal="100" zoomScaleSheetLayoutView="98" workbookViewId="0">
      <selection activeCell="A16" sqref="A16"/>
    </sheetView>
  </sheetViews>
  <sheetFormatPr defaultColWidth="9.1796875" defaultRowHeight="12.5" x14ac:dyDescent="0.25"/>
  <cols>
    <col min="1" max="1" width="74.81640625" style="12" customWidth="1"/>
    <col min="2" max="16384" width="9.1796875" style="12"/>
  </cols>
  <sheetData>
    <row r="1" spans="1:1" x14ac:dyDescent="0.25">
      <c r="A1" s="14"/>
    </row>
    <row r="2" spans="1:1" ht="66" customHeight="1" x14ac:dyDescent="0.25">
      <c r="A2" s="15"/>
    </row>
    <row r="3" spans="1:1" ht="35" x14ac:dyDescent="0.25">
      <c r="A3" s="16" t="s">
        <v>80</v>
      </c>
    </row>
    <row r="4" spans="1:1" ht="26" x14ac:dyDescent="0.25">
      <c r="A4" s="17"/>
    </row>
    <row r="5" spans="1:1" ht="20" x14ac:dyDescent="0.25">
      <c r="A5" s="18"/>
    </row>
    <row r="6" spans="1:1" x14ac:dyDescent="0.25">
      <c r="A6" s="14"/>
    </row>
    <row r="7" spans="1:1" ht="42" customHeight="1" x14ac:dyDescent="0.25">
      <c r="A7" s="14"/>
    </row>
    <row r="8" spans="1:1" x14ac:dyDescent="0.25">
      <c r="A8" s="14"/>
    </row>
    <row r="9" spans="1:1" x14ac:dyDescent="0.25">
      <c r="A9" s="14"/>
    </row>
    <row r="10" spans="1:1" x14ac:dyDescent="0.25">
      <c r="A10" s="14"/>
    </row>
    <row r="25" spans="1:1" ht="6.75" customHeight="1" x14ac:dyDescent="0.25"/>
    <row r="26" spans="1:1" ht="20" x14ac:dyDescent="0.4">
      <c r="A26" s="13"/>
    </row>
  </sheetData>
  <printOptions horizontalCentered="1" verticalCentered="1"/>
  <pageMargins left="0.70866141732283472" right="0.70866141732283472" top="0.74803149606299213" bottom="0.74803149606299213" header="0.31496062992125984" footer="0.31496062992125984"/>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9"/>
  <sheetViews>
    <sheetView rightToLeft="1" view="pageBreakPreview" zoomScaleNormal="100" zoomScaleSheetLayoutView="100" workbookViewId="0">
      <selection activeCell="I12" sqref="I12"/>
    </sheetView>
  </sheetViews>
  <sheetFormatPr defaultRowHeight="12.5" x14ac:dyDescent="0.25"/>
  <cols>
    <col min="1" max="1" width="20.7265625" customWidth="1"/>
    <col min="2" max="2" width="8.453125" customWidth="1"/>
    <col min="3" max="12" width="8.54296875" customWidth="1"/>
    <col min="13" max="13" width="10.7265625" customWidth="1"/>
    <col min="14" max="14" width="20.7265625" customWidth="1"/>
  </cols>
  <sheetData>
    <row r="1" spans="1:14" ht="24" customHeight="1" x14ac:dyDescent="0.25">
      <c r="A1" s="155" t="s">
        <v>175</v>
      </c>
      <c r="B1" s="155"/>
      <c r="C1" s="155"/>
      <c r="D1" s="155"/>
      <c r="E1" s="155"/>
      <c r="F1" s="155"/>
      <c r="G1" s="155"/>
      <c r="H1" s="155"/>
      <c r="I1" s="155"/>
      <c r="J1" s="155"/>
      <c r="K1" s="155"/>
      <c r="L1" s="155"/>
      <c r="M1" s="155"/>
      <c r="N1" s="155"/>
    </row>
    <row r="2" spans="1:14" ht="14.25" customHeight="1" x14ac:dyDescent="0.25">
      <c r="A2" s="175">
        <v>2014</v>
      </c>
      <c r="B2" s="175"/>
      <c r="C2" s="175"/>
      <c r="D2" s="175"/>
      <c r="E2" s="175"/>
      <c r="F2" s="175"/>
      <c r="G2" s="175"/>
      <c r="H2" s="175"/>
      <c r="I2" s="175"/>
      <c r="J2" s="175"/>
      <c r="K2" s="175"/>
      <c r="L2" s="175"/>
      <c r="M2" s="175"/>
      <c r="N2" s="175"/>
    </row>
    <row r="3" spans="1:14" ht="38.25" customHeight="1" x14ac:dyDescent="0.25">
      <c r="A3" s="161" t="s">
        <v>174</v>
      </c>
      <c r="B3" s="208"/>
      <c r="C3" s="208"/>
      <c r="D3" s="208"/>
      <c r="E3" s="208"/>
      <c r="F3" s="208"/>
      <c r="G3" s="208"/>
      <c r="H3" s="208"/>
      <c r="I3" s="208"/>
      <c r="J3" s="208"/>
      <c r="K3" s="208"/>
      <c r="L3" s="208"/>
      <c r="M3" s="208"/>
      <c r="N3" s="208"/>
    </row>
    <row r="4" spans="1:14" ht="15.5" x14ac:dyDescent="0.25">
      <c r="A4" s="161">
        <v>2014</v>
      </c>
      <c r="B4" s="161"/>
      <c r="C4" s="161"/>
      <c r="D4" s="161"/>
      <c r="E4" s="161"/>
      <c r="F4" s="161"/>
      <c r="G4" s="161"/>
      <c r="H4" s="161"/>
      <c r="I4" s="161"/>
      <c r="J4" s="161"/>
      <c r="K4" s="161"/>
      <c r="L4" s="161"/>
      <c r="M4" s="161"/>
      <c r="N4" s="161"/>
    </row>
    <row r="5" spans="1:14" s="8" customFormat="1" ht="16.5" customHeight="1" x14ac:dyDescent="0.25">
      <c r="A5" s="84" t="s">
        <v>130</v>
      </c>
      <c r="B5" s="56"/>
      <c r="C5" s="56"/>
      <c r="D5" s="56"/>
      <c r="E5" s="56"/>
      <c r="F5" s="56"/>
      <c r="G5" s="56"/>
      <c r="H5" s="56"/>
      <c r="I5" s="56"/>
      <c r="J5" s="56"/>
      <c r="K5" s="56"/>
      <c r="L5" s="85"/>
      <c r="M5" s="86"/>
      <c r="N5" s="87" t="s">
        <v>129</v>
      </c>
    </row>
    <row r="6" spans="1:14" ht="33" customHeight="1" thickBot="1" x14ac:dyDescent="0.3">
      <c r="A6" s="157" t="s">
        <v>56</v>
      </c>
      <c r="B6" s="210" t="s">
        <v>57</v>
      </c>
      <c r="C6" s="213" t="s">
        <v>30</v>
      </c>
      <c r="D6" s="213"/>
      <c r="E6" s="213"/>
      <c r="F6" s="213"/>
      <c r="G6" s="213"/>
      <c r="H6" s="213"/>
      <c r="I6" s="213"/>
      <c r="J6" s="213"/>
      <c r="K6" s="213"/>
      <c r="L6" s="213"/>
      <c r="M6" s="165" t="s">
        <v>54</v>
      </c>
      <c r="N6" s="171" t="s">
        <v>55</v>
      </c>
    </row>
    <row r="7" spans="1:14" ht="41.25" customHeight="1" thickBot="1" x14ac:dyDescent="0.3">
      <c r="A7" s="209"/>
      <c r="B7" s="211"/>
      <c r="C7" s="160" t="s">
        <v>140</v>
      </c>
      <c r="D7" s="160"/>
      <c r="E7" s="160" t="s">
        <v>91</v>
      </c>
      <c r="F7" s="160"/>
      <c r="G7" s="160" t="s">
        <v>92</v>
      </c>
      <c r="H7" s="160"/>
      <c r="I7" s="160" t="s">
        <v>93</v>
      </c>
      <c r="J7" s="160"/>
      <c r="K7" s="160" t="s">
        <v>141</v>
      </c>
      <c r="L7" s="160"/>
      <c r="M7" s="193"/>
      <c r="N7" s="194"/>
    </row>
    <row r="8" spans="1:14" ht="30" customHeight="1" x14ac:dyDescent="0.25">
      <c r="A8" s="159"/>
      <c r="B8" s="212"/>
      <c r="C8" s="151" t="s">
        <v>94</v>
      </c>
      <c r="D8" s="151" t="s">
        <v>142</v>
      </c>
      <c r="E8" s="151" t="s">
        <v>94</v>
      </c>
      <c r="F8" s="151" t="s">
        <v>142</v>
      </c>
      <c r="G8" s="151" t="s">
        <v>94</v>
      </c>
      <c r="H8" s="151" t="s">
        <v>142</v>
      </c>
      <c r="I8" s="151" t="s">
        <v>94</v>
      </c>
      <c r="J8" s="151" t="s">
        <v>142</v>
      </c>
      <c r="K8" s="151" t="s">
        <v>94</v>
      </c>
      <c r="L8" s="151" t="s">
        <v>142</v>
      </c>
      <c r="M8" s="167"/>
      <c r="N8" s="173"/>
    </row>
    <row r="9" spans="1:14" ht="21.75" customHeight="1" thickBot="1" x14ac:dyDescent="0.3">
      <c r="A9" s="189" t="s">
        <v>75</v>
      </c>
      <c r="B9" s="71" t="s">
        <v>48</v>
      </c>
      <c r="C9" s="31">
        <v>826</v>
      </c>
      <c r="D9" s="31">
        <v>420</v>
      </c>
      <c r="E9" s="31">
        <v>71</v>
      </c>
      <c r="F9" s="31">
        <v>53</v>
      </c>
      <c r="G9" s="31">
        <v>0</v>
      </c>
      <c r="H9" s="31">
        <v>0</v>
      </c>
      <c r="I9" s="31">
        <v>0</v>
      </c>
      <c r="J9" s="31">
        <v>0</v>
      </c>
      <c r="K9" s="31">
        <f>SUM(C9+E9+G9+I9)</f>
        <v>897</v>
      </c>
      <c r="L9" s="31">
        <f>SUM(D9+F9+H9+J9)</f>
        <v>473</v>
      </c>
      <c r="M9" s="74" t="s">
        <v>46</v>
      </c>
      <c r="N9" s="198" t="s">
        <v>44</v>
      </c>
    </row>
    <row r="10" spans="1:14" ht="21.75" customHeight="1" thickBot="1" x14ac:dyDescent="0.3">
      <c r="A10" s="190"/>
      <c r="B10" s="72" t="s">
        <v>49</v>
      </c>
      <c r="C10" s="88">
        <v>518</v>
      </c>
      <c r="D10" s="88">
        <v>323</v>
      </c>
      <c r="E10" s="88">
        <v>57</v>
      </c>
      <c r="F10" s="88">
        <v>45</v>
      </c>
      <c r="G10" s="88">
        <v>0</v>
      </c>
      <c r="H10" s="88">
        <v>0</v>
      </c>
      <c r="I10" s="88">
        <v>0</v>
      </c>
      <c r="J10" s="88">
        <v>0</v>
      </c>
      <c r="K10" s="88">
        <f t="shared" ref="K10:L16" si="0">SUM(C10+E10+G10+I10)</f>
        <v>575</v>
      </c>
      <c r="L10" s="88">
        <f t="shared" si="0"/>
        <v>368</v>
      </c>
      <c r="M10" s="75" t="s">
        <v>47</v>
      </c>
      <c r="N10" s="199"/>
    </row>
    <row r="11" spans="1:14" ht="21.75" customHeight="1" thickBot="1" x14ac:dyDescent="0.3">
      <c r="A11" s="200" t="s">
        <v>74</v>
      </c>
      <c r="B11" s="73" t="s">
        <v>48</v>
      </c>
      <c r="C11" s="37">
        <v>24</v>
      </c>
      <c r="D11" s="37">
        <v>34</v>
      </c>
      <c r="E11" s="37">
        <v>153</v>
      </c>
      <c r="F11" s="37">
        <v>137</v>
      </c>
      <c r="G11" s="37">
        <v>34</v>
      </c>
      <c r="H11" s="37">
        <v>25</v>
      </c>
      <c r="I11" s="37">
        <v>0</v>
      </c>
      <c r="J11" s="37">
        <v>0</v>
      </c>
      <c r="K11" s="37">
        <f t="shared" si="0"/>
        <v>211</v>
      </c>
      <c r="L11" s="37">
        <f t="shared" si="0"/>
        <v>196</v>
      </c>
      <c r="M11" s="76" t="s">
        <v>46</v>
      </c>
      <c r="N11" s="204" t="s">
        <v>67</v>
      </c>
    </row>
    <row r="12" spans="1:14" ht="21.75" customHeight="1" thickBot="1" x14ac:dyDescent="0.3">
      <c r="A12" s="203"/>
      <c r="B12" s="73" t="s">
        <v>49</v>
      </c>
      <c r="C12" s="37">
        <v>29</v>
      </c>
      <c r="D12" s="37">
        <v>30</v>
      </c>
      <c r="E12" s="37">
        <v>527</v>
      </c>
      <c r="F12" s="37">
        <v>600</v>
      </c>
      <c r="G12" s="37">
        <v>41</v>
      </c>
      <c r="H12" s="37">
        <v>30</v>
      </c>
      <c r="I12" s="37">
        <v>1</v>
      </c>
      <c r="J12" s="37">
        <v>0</v>
      </c>
      <c r="K12" s="37">
        <f t="shared" si="0"/>
        <v>598</v>
      </c>
      <c r="L12" s="37">
        <f t="shared" si="0"/>
        <v>660</v>
      </c>
      <c r="M12" s="76" t="s">
        <v>47</v>
      </c>
      <c r="N12" s="205"/>
    </row>
    <row r="13" spans="1:14" ht="21.75" customHeight="1" thickBot="1" x14ac:dyDescent="0.3">
      <c r="A13" s="202" t="s">
        <v>68</v>
      </c>
      <c r="B13" s="72" t="s">
        <v>48</v>
      </c>
      <c r="C13" s="88">
        <v>17</v>
      </c>
      <c r="D13" s="88">
        <v>49</v>
      </c>
      <c r="E13" s="88">
        <v>24</v>
      </c>
      <c r="F13" s="88">
        <v>66</v>
      </c>
      <c r="G13" s="88">
        <v>41</v>
      </c>
      <c r="H13" s="88">
        <v>55</v>
      </c>
      <c r="I13" s="88">
        <v>23</v>
      </c>
      <c r="J13" s="88">
        <v>18</v>
      </c>
      <c r="K13" s="88">
        <f t="shared" si="0"/>
        <v>105</v>
      </c>
      <c r="L13" s="88">
        <f t="shared" si="0"/>
        <v>188</v>
      </c>
      <c r="M13" s="75" t="s">
        <v>46</v>
      </c>
      <c r="N13" s="206" t="s">
        <v>68</v>
      </c>
    </row>
    <row r="14" spans="1:14" ht="21.75" customHeight="1" thickBot="1" x14ac:dyDescent="0.3">
      <c r="A14" s="190"/>
      <c r="B14" s="72" t="s">
        <v>49</v>
      </c>
      <c r="C14" s="88">
        <v>28</v>
      </c>
      <c r="D14" s="88">
        <v>37</v>
      </c>
      <c r="E14" s="88">
        <v>114</v>
      </c>
      <c r="F14" s="88">
        <v>143</v>
      </c>
      <c r="G14" s="88">
        <v>113</v>
      </c>
      <c r="H14" s="88">
        <v>138</v>
      </c>
      <c r="I14" s="88">
        <v>18</v>
      </c>
      <c r="J14" s="88">
        <v>7</v>
      </c>
      <c r="K14" s="88">
        <f t="shared" si="0"/>
        <v>273</v>
      </c>
      <c r="L14" s="88">
        <f t="shared" si="0"/>
        <v>325</v>
      </c>
      <c r="M14" s="75" t="s">
        <v>47</v>
      </c>
      <c r="N14" s="199"/>
    </row>
    <row r="15" spans="1:14" ht="21.75" customHeight="1" thickBot="1" x14ac:dyDescent="0.3">
      <c r="A15" s="200" t="s">
        <v>69</v>
      </c>
      <c r="B15" s="73" t="s">
        <v>48</v>
      </c>
      <c r="C15" s="37">
        <v>4</v>
      </c>
      <c r="D15" s="37">
        <v>42</v>
      </c>
      <c r="E15" s="37">
        <v>41</v>
      </c>
      <c r="F15" s="37">
        <v>36</v>
      </c>
      <c r="G15" s="37">
        <v>6</v>
      </c>
      <c r="H15" s="37">
        <v>6</v>
      </c>
      <c r="I15" s="37">
        <v>5</v>
      </c>
      <c r="J15" s="37">
        <v>5</v>
      </c>
      <c r="K15" s="37">
        <f t="shared" si="0"/>
        <v>56</v>
      </c>
      <c r="L15" s="37">
        <f t="shared" si="0"/>
        <v>89</v>
      </c>
      <c r="M15" s="76" t="s">
        <v>46</v>
      </c>
      <c r="N15" s="204" t="s">
        <v>69</v>
      </c>
    </row>
    <row r="16" spans="1:14" ht="21.75" customHeight="1" x14ac:dyDescent="0.25">
      <c r="A16" s="201"/>
      <c r="B16" s="78" t="s">
        <v>49</v>
      </c>
      <c r="C16" s="41">
        <v>12</v>
      </c>
      <c r="D16" s="41">
        <v>15</v>
      </c>
      <c r="E16" s="41">
        <v>54</v>
      </c>
      <c r="F16" s="41">
        <v>36</v>
      </c>
      <c r="G16" s="41">
        <v>2</v>
      </c>
      <c r="H16" s="41">
        <v>3</v>
      </c>
      <c r="I16" s="41">
        <v>3</v>
      </c>
      <c r="J16" s="41">
        <v>2</v>
      </c>
      <c r="K16" s="41">
        <f t="shared" si="0"/>
        <v>71</v>
      </c>
      <c r="L16" s="41">
        <f t="shared" si="0"/>
        <v>56</v>
      </c>
      <c r="M16" s="79" t="s">
        <v>47</v>
      </c>
      <c r="N16" s="207"/>
    </row>
    <row r="17" spans="1:14" ht="21.75" customHeight="1" thickBot="1" x14ac:dyDescent="0.3">
      <c r="A17" s="189" t="s">
        <v>45</v>
      </c>
      <c r="B17" s="93" t="s">
        <v>48</v>
      </c>
      <c r="C17" s="115">
        <f>SUM(C9+C11+C13+C15)</f>
        <v>871</v>
      </c>
      <c r="D17" s="115">
        <f t="shared" ref="D17:L17" si="1">SUM(D9+D11+D13+D15)</f>
        <v>545</v>
      </c>
      <c r="E17" s="115">
        <f t="shared" si="1"/>
        <v>289</v>
      </c>
      <c r="F17" s="115">
        <f t="shared" si="1"/>
        <v>292</v>
      </c>
      <c r="G17" s="115">
        <f t="shared" si="1"/>
        <v>81</v>
      </c>
      <c r="H17" s="115">
        <f t="shared" si="1"/>
        <v>86</v>
      </c>
      <c r="I17" s="115">
        <f t="shared" si="1"/>
        <v>28</v>
      </c>
      <c r="J17" s="115">
        <f t="shared" si="1"/>
        <v>23</v>
      </c>
      <c r="K17" s="115">
        <f t="shared" si="1"/>
        <v>1269</v>
      </c>
      <c r="L17" s="115">
        <f t="shared" si="1"/>
        <v>946</v>
      </c>
      <c r="M17" s="81" t="s">
        <v>46</v>
      </c>
      <c r="N17" s="195" t="s">
        <v>26</v>
      </c>
    </row>
    <row r="18" spans="1:14" ht="21.75" customHeight="1" thickBot="1" x14ac:dyDescent="0.3">
      <c r="A18" s="191"/>
      <c r="B18" s="69" t="s">
        <v>49</v>
      </c>
      <c r="C18" s="113">
        <f>SUM(C10+C12+C14+C16)</f>
        <v>587</v>
      </c>
      <c r="D18" s="113">
        <f t="shared" ref="D18:L18" si="2">SUM(D10+D12+D14+D16)</f>
        <v>405</v>
      </c>
      <c r="E18" s="113">
        <f t="shared" si="2"/>
        <v>752</v>
      </c>
      <c r="F18" s="113">
        <f t="shared" si="2"/>
        <v>824</v>
      </c>
      <c r="G18" s="113">
        <f t="shared" si="2"/>
        <v>156</v>
      </c>
      <c r="H18" s="113">
        <f t="shared" si="2"/>
        <v>171</v>
      </c>
      <c r="I18" s="113">
        <f t="shared" si="2"/>
        <v>22</v>
      </c>
      <c r="J18" s="113">
        <f t="shared" si="2"/>
        <v>9</v>
      </c>
      <c r="K18" s="113">
        <f t="shared" si="2"/>
        <v>1517</v>
      </c>
      <c r="L18" s="113">
        <f t="shared" si="2"/>
        <v>1409</v>
      </c>
      <c r="M18" s="77" t="s">
        <v>47</v>
      </c>
      <c r="N18" s="196"/>
    </row>
    <row r="19" spans="1:14" ht="21.75" customHeight="1" x14ac:dyDescent="0.25">
      <c r="A19" s="192"/>
      <c r="B19" s="94" t="s">
        <v>45</v>
      </c>
      <c r="C19" s="114">
        <f>C17+C18</f>
        <v>1458</v>
      </c>
      <c r="D19" s="114">
        <f t="shared" ref="D19:L19" si="3">D17+D18</f>
        <v>950</v>
      </c>
      <c r="E19" s="114">
        <f t="shared" si="3"/>
        <v>1041</v>
      </c>
      <c r="F19" s="114">
        <f t="shared" si="3"/>
        <v>1116</v>
      </c>
      <c r="G19" s="114">
        <f t="shared" si="3"/>
        <v>237</v>
      </c>
      <c r="H19" s="114">
        <f t="shared" si="3"/>
        <v>257</v>
      </c>
      <c r="I19" s="114">
        <f t="shared" si="3"/>
        <v>50</v>
      </c>
      <c r="J19" s="114">
        <f t="shared" si="3"/>
        <v>32</v>
      </c>
      <c r="K19" s="114">
        <f t="shared" si="3"/>
        <v>2786</v>
      </c>
      <c r="L19" s="114">
        <f t="shared" si="3"/>
        <v>2355</v>
      </c>
      <c r="M19" s="83" t="s">
        <v>26</v>
      </c>
      <c r="N19" s="197"/>
    </row>
  </sheetData>
  <mergeCells count="24">
    <mergeCell ref="A9:A10"/>
    <mergeCell ref="N9:N10"/>
    <mergeCell ref="A17:A19"/>
    <mergeCell ref="N17:N19"/>
    <mergeCell ref="A11:A12"/>
    <mergeCell ref="N11:N12"/>
    <mergeCell ref="A13:A14"/>
    <mergeCell ref="N13:N14"/>
    <mergeCell ref="A15:A16"/>
    <mergeCell ref="N15:N16"/>
    <mergeCell ref="A2:N2"/>
    <mergeCell ref="A1:N1"/>
    <mergeCell ref="A3:N3"/>
    <mergeCell ref="A4:N4"/>
    <mergeCell ref="A6:A8"/>
    <mergeCell ref="B6:B8"/>
    <mergeCell ref="C6:L6"/>
    <mergeCell ref="M6:M8"/>
    <mergeCell ref="N6:N8"/>
    <mergeCell ref="C7:D7"/>
    <mergeCell ref="E7:F7"/>
    <mergeCell ref="G7:H7"/>
    <mergeCell ref="I7:J7"/>
    <mergeCell ref="K7:L7"/>
  </mergeCells>
  <printOptions horizontalCentered="1" verticalCentered="1"/>
  <pageMargins left="0" right="0" top="0" bottom="0" header="0" footer="0"/>
  <pageSetup paperSize="9" scale="9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33"/>
  <sheetViews>
    <sheetView rightToLeft="1" view="pageBreakPreview" zoomScaleNormal="100" zoomScaleSheetLayoutView="100" workbookViewId="0">
      <selection activeCell="M6" sqref="M6:M8"/>
    </sheetView>
  </sheetViews>
  <sheetFormatPr defaultRowHeight="12.5" x14ac:dyDescent="0.25"/>
  <cols>
    <col min="1" max="1" width="19.7265625" customWidth="1"/>
    <col min="2" max="2" width="8.453125" customWidth="1"/>
    <col min="5" max="5" width="10.26953125" bestFit="1" customWidth="1"/>
    <col min="12" max="12" width="10.7265625" customWidth="1"/>
    <col min="13" max="13" width="23.1796875" customWidth="1"/>
  </cols>
  <sheetData>
    <row r="1" spans="1:14" ht="18" x14ac:dyDescent="0.25">
      <c r="A1" s="155" t="s">
        <v>107</v>
      </c>
      <c r="B1" s="155"/>
      <c r="C1" s="155"/>
      <c r="D1" s="155"/>
      <c r="E1" s="155"/>
      <c r="F1" s="155"/>
      <c r="G1" s="155"/>
      <c r="H1" s="155"/>
      <c r="I1" s="155"/>
      <c r="J1" s="155"/>
      <c r="K1" s="155"/>
      <c r="L1" s="155"/>
      <c r="M1" s="155"/>
    </row>
    <row r="2" spans="1:14" ht="18" x14ac:dyDescent="0.25">
      <c r="A2" s="175">
        <v>2014</v>
      </c>
      <c r="B2" s="175"/>
      <c r="C2" s="175"/>
      <c r="D2" s="175"/>
      <c r="E2" s="175"/>
      <c r="F2" s="175"/>
      <c r="G2" s="175"/>
      <c r="H2" s="175"/>
      <c r="I2" s="175"/>
      <c r="J2" s="175"/>
      <c r="K2" s="175"/>
      <c r="L2" s="175"/>
      <c r="M2" s="175"/>
      <c r="N2" s="130"/>
    </row>
    <row r="3" spans="1:14" ht="35.25" customHeight="1" x14ac:dyDescent="0.25">
      <c r="A3" s="161" t="s">
        <v>113</v>
      </c>
      <c r="B3" s="208"/>
      <c r="C3" s="208"/>
      <c r="D3" s="208"/>
      <c r="E3" s="208"/>
      <c r="F3" s="208"/>
      <c r="G3" s="208"/>
      <c r="H3" s="208"/>
      <c r="I3" s="208"/>
      <c r="J3" s="208"/>
      <c r="K3" s="208"/>
      <c r="L3" s="208"/>
      <c r="M3" s="208"/>
    </row>
    <row r="4" spans="1:14" ht="15.5" x14ac:dyDescent="0.25">
      <c r="A4" s="161">
        <v>2014</v>
      </c>
      <c r="B4" s="161"/>
      <c r="C4" s="161"/>
      <c r="D4" s="161"/>
      <c r="E4" s="161"/>
      <c r="F4" s="161"/>
      <c r="G4" s="161"/>
      <c r="H4" s="161"/>
      <c r="I4" s="161"/>
      <c r="J4" s="161"/>
      <c r="K4" s="161"/>
      <c r="L4" s="161"/>
      <c r="M4" s="161"/>
    </row>
    <row r="5" spans="1:14" ht="18.75" customHeight="1" x14ac:dyDescent="0.35">
      <c r="A5" s="102" t="s">
        <v>131</v>
      </c>
      <c r="B5" s="103"/>
      <c r="C5" s="103"/>
      <c r="D5" s="103"/>
      <c r="E5" s="103"/>
      <c r="F5" s="103"/>
      <c r="G5" s="103"/>
      <c r="H5" s="103"/>
      <c r="I5" s="103"/>
      <c r="J5" s="103"/>
      <c r="K5" s="68"/>
      <c r="L5" s="104"/>
      <c r="M5" s="54" t="s">
        <v>132</v>
      </c>
    </row>
    <row r="6" spans="1:14" ht="32.25" customHeight="1" thickBot="1" x14ac:dyDescent="0.3">
      <c r="A6" s="157" t="s">
        <v>3</v>
      </c>
      <c r="B6" s="210" t="s">
        <v>57</v>
      </c>
      <c r="C6" s="176" t="s">
        <v>33</v>
      </c>
      <c r="D6" s="176"/>
      <c r="E6" s="176"/>
      <c r="F6" s="176"/>
      <c r="G6" s="176"/>
      <c r="H6" s="176"/>
      <c r="I6" s="176"/>
      <c r="J6" s="176"/>
      <c r="K6" s="176"/>
      <c r="L6" s="165" t="s">
        <v>54</v>
      </c>
      <c r="M6" s="177" t="s">
        <v>17</v>
      </c>
    </row>
    <row r="7" spans="1:14" ht="31.5" customHeight="1" thickBot="1" x14ac:dyDescent="0.3">
      <c r="A7" s="209"/>
      <c r="B7" s="211"/>
      <c r="C7" s="160" t="s">
        <v>34</v>
      </c>
      <c r="D7" s="160"/>
      <c r="E7" s="160"/>
      <c r="F7" s="160" t="s">
        <v>35</v>
      </c>
      <c r="G7" s="160"/>
      <c r="H7" s="160"/>
      <c r="I7" s="160" t="s">
        <v>135</v>
      </c>
      <c r="J7" s="160"/>
      <c r="K7" s="160"/>
      <c r="L7" s="193"/>
      <c r="M7" s="225"/>
    </row>
    <row r="8" spans="1:14" ht="28.5" customHeight="1" x14ac:dyDescent="0.25">
      <c r="A8" s="159"/>
      <c r="B8" s="212"/>
      <c r="C8" s="152" t="s">
        <v>66</v>
      </c>
      <c r="D8" s="152" t="s">
        <v>117</v>
      </c>
      <c r="E8" s="152" t="s">
        <v>14</v>
      </c>
      <c r="F8" s="152" t="s">
        <v>66</v>
      </c>
      <c r="G8" s="152" t="s">
        <v>117</v>
      </c>
      <c r="H8" s="152" t="s">
        <v>14</v>
      </c>
      <c r="I8" s="152" t="s">
        <v>66</v>
      </c>
      <c r="J8" s="152" t="s">
        <v>117</v>
      </c>
      <c r="K8" s="152" t="s">
        <v>14</v>
      </c>
      <c r="L8" s="167"/>
      <c r="M8" s="178"/>
    </row>
    <row r="9" spans="1:14" ht="23.25" customHeight="1" thickBot="1" x14ac:dyDescent="0.3">
      <c r="A9" s="189" t="s">
        <v>118</v>
      </c>
      <c r="B9" s="71" t="s">
        <v>48</v>
      </c>
      <c r="C9" s="31">
        <v>2077</v>
      </c>
      <c r="D9" s="31">
        <v>3363</v>
      </c>
      <c r="E9" s="31">
        <f t="shared" ref="E9:E14" si="0">SUM(C9:D9)</f>
        <v>5440</v>
      </c>
      <c r="F9" s="31">
        <v>382</v>
      </c>
      <c r="G9" s="31">
        <v>174</v>
      </c>
      <c r="H9" s="31">
        <f t="shared" ref="H9:H14" si="1">SUM(F9:G9)</f>
        <v>556</v>
      </c>
      <c r="I9" s="31">
        <f t="shared" ref="I9:I14" si="2">SUM(C9+F9)</f>
        <v>2459</v>
      </c>
      <c r="J9" s="31">
        <f t="shared" ref="J9:J14" si="3">SUM(D9+G9)</f>
        <v>3537</v>
      </c>
      <c r="K9" s="31">
        <f t="shared" ref="K9:K14" si="4">SUM(I9:J9)</f>
        <v>5996</v>
      </c>
      <c r="L9" s="74" t="s">
        <v>46</v>
      </c>
      <c r="M9" s="129" t="s">
        <v>51</v>
      </c>
    </row>
    <row r="10" spans="1:14" ht="23.25" customHeight="1" thickBot="1" x14ac:dyDescent="0.3">
      <c r="A10" s="190"/>
      <c r="B10" s="72" t="s">
        <v>49</v>
      </c>
      <c r="C10" s="88">
        <v>3208</v>
      </c>
      <c r="D10" s="88">
        <v>2662</v>
      </c>
      <c r="E10" s="31">
        <f t="shared" si="0"/>
        <v>5870</v>
      </c>
      <c r="F10" s="88">
        <v>82</v>
      </c>
      <c r="G10" s="88">
        <v>95</v>
      </c>
      <c r="H10" s="31">
        <f t="shared" si="1"/>
        <v>177</v>
      </c>
      <c r="I10" s="31">
        <f t="shared" si="2"/>
        <v>3290</v>
      </c>
      <c r="J10" s="31">
        <f t="shared" si="3"/>
        <v>2757</v>
      </c>
      <c r="K10" s="31">
        <f t="shared" si="4"/>
        <v>6047</v>
      </c>
      <c r="L10" s="75" t="s">
        <v>47</v>
      </c>
      <c r="M10" s="95"/>
    </row>
    <row r="11" spans="1:14" ht="23.25" customHeight="1" thickBot="1" x14ac:dyDescent="0.3">
      <c r="A11" s="200" t="s">
        <v>77</v>
      </c>
      <c r="B11" s="73" t="s">
        <v>48</v>
      </c>
      <c r="C11" s="37">
        <v>320</v>
      </c>
      <c r="D11" s="37">
        <v>383</v>
      </c>
      <c r="E11" s="37">
        <f t="shared" si="0"/>
        <v>703</v>
      </c>
      <c r="F11" s="37">
        <v>142</v>
      </c>
      <c r="G11" s="37">
        <v>120</v>
      </c>
      <c r="H11" s="37">
        <f t="shared" si="1"/>
        <v>262</v>
      </c>
      <c r="I11" s="37">
        <f t="shared" si="2"/>
        <v>462</v>
      </c>
      <c r="J11" s="37">
        <f t="shared" si="3"/>
        <v>503</v>
      </c>
      <c r="K11" s="37">
        <f t="shared" si="4"/>
        <v>965</v>
      </c>
      <c r="L11" s="76" t="s">
        <v>46</v>
      </c>
      <c r="M11" s="221" t="s">
        <v>52</v>
      </c>
    </row>
    <row r="12" spans="1:14" ht="23.25" customHeight="1" thickBot="1" x14ac:dyDescent="0.3">
      <c r="A12" s="203"/>
      <c r="B12" s="73" t="s">
        <v>49</v>
      </c>
      <c r="C12" s="37">
        <v>751</v>
      </c>
      <c r="D12" s="37">
        <v>459</v>
      </c>
      <c r="E12" s="37">
        <f t="shared" si="0"/>
        <v>1210</v>
      </c>
      <c r="F12" s="37">
        <v>416</v>
      </c>
      <c r="G12" s="37">
        <v>385</v>
      </c>
      <c r="H12" s="37">
        <f t="shared" si="1"/>
        <v>801</v>
      </c>
      <c r="I12" s="37">
        <f t="shared" si="2"/>
        <v>1167</v>
      </c>
      <c r="J12" s="37">
        <f t="shared" si="3"/>
        <v>844</v>
      </c>
      <c r="K12" s="37">
        <f t="shared" si="4"/>
        <v>2011</v>
      </c>
      <c r="L12" s="76" t="s">
        <v>47</v>
      </c>
      <c r="M12" s="222"/>
    </row>
    <row r="13" spans="1:14" ht="23.25" customHeight="1" thickBot="1" x14ac:dyDescent="0.3">
      <c r="A13" s="202" t="s">
        <v>50</v>
      </c>
      <c r="B13" s="72" t="s">
        <v>48</v>
      </c>
      <c r="C13" s="88">
        <v>388</v>
      </c>
      <c r="D13" s="88">
        <v>370</v>
      </c>
      <c r="E13" s="31">
        <f t="shared" si="0"/>
        <v>758</v>
      </c>
      <c r="F13" s="88">
        <v>745</v>
      </c>
      <c r="G13" s="88">
        <v>652</v>
      </c>
      <c r="H13" s="31">
        <f t="shared" si="1"/>
        <v>1397</v>
      </c>
      <c r="I13" s="31">
        <f t="shared" si="2"/>
        <v>1133</v>
      </c>
      <c r="J13" s="31">
        <f t="shared" si="3"/>
        <v>1022</v>
      </c>
      <c r="K13" s="31">
        <f t="shared" si="4"/>
        <v>2155</v>
      </c>
      <c r="L13" s="75" t="s">
        <v>46</v>
      </c>
      <c r="M13" s="223" t="s">
        <v>53</v>
      </c>
    </row>
    <row r="14" spans="1:14" ht="23.25" customHeight="1" x14ac:dyDescent="0.25">
      <c r="A14" s="191"/>
      <c r="B14" s="96" t="s">
        <v>49</v>
      </c>
      <c r="C14" s="105">
        <v>405</v>
      </c>
      <c r="D14" s="105">
        <v>416</v>
      </c>
      <c r="E14" s="118">
        <f t="shared" si="0"/>
        <v>821</v>
      </c>
      <c r="F14" s="105">
        <v>1019</v>
      </c>
      <c r="G14" s="105">
        <v>929</v>
      </c>
      <c r="H14" s="118">
        <f t="shared" si="1"/>
        <v>1948</v>
      </c>
      <c r="I14" s="118">
        <f t="shared" si="2"/>
        <v>1424</v>
      </c>
      <c r="J14" s="118">
        <f t="shared" si="3"/>
        <v>1345</v>
      </c>
      <c r="K14" s="118">
        <f t="shared" si="4"/>
        <v>2769</v>
      </c>
      <c r="L14" s="97" t="s">
        <v>47</v>
      </c>
      <c r="M14" s="224"/>
    </row>
    <row r="15" spans="1:14" ht="23.25" customHeight="1" thickBot="1" x14ac:dyDescent="0.3">
      <c r="A15" s="219" t="s">
        <v>45</v>
      </c>
      <c r="B15" s="98" t="s">
        <v>48</v>
      </c>
      <c r="C15" s="124">
        <f>SUM(C9+C11+C13)</f>
        <v>2785</v>
      </c>
      <c r="D15" s="124">
        <f t="shared" ref="D15:K15" si="5">SUM(D9+D11+D13)</f>
        <v>4116</v>
      </c>
      <c r="E15" s="124">
        <f t="shared" si="5"/>
        <v>6901</v>
      </c>
      <c r="F15" s="124">
        <f t="shared" si="5"/>
        <v>1269</v>
      </c>
      <c r="G15" s="124">
        <f t="shared" si="5"/>
        <v>946</v>
      </c>
      <c r="H15" s="124">
        <f t="shared" si="5"/>
        <v>2215</v>
      </c>
      <c r="I15" s="124">
        <f t="shared" si="5"/>
        <v>4054</v>
      </c>
      <c r="J15" s="124">
        <f t="shared" si="5"/>
        <v>5062</v>
      </c>
      <c r="K15" s="124">
        <f t="shared" si="5"/>
        <v>9116</v>
      </c>
      <c r="L15" s="99" t="s">
        <v>46</v>
      </c>
      <c r="M15" s="216" t="s">
        <v>26</v>
      </c>
    </row>
    <row r="16" spans="1:14" ht="23.25" customHeight="1" thickBot="1" x14ac:dyDescent="0.3">
      <c r="A16" s="201"/>
      <c r="B16" s="73" t="s">
        <v>49</v>
      </c>
      <c r="C16" s="125">
        <f>SUM(C10+C12+C14)</f>
        <v>4364</v>
      </c>
      <c r="D16" s="125">
        <f t="shared" ref="D16:K16" si="6">SUM(D10+D12+D14)</f>
        <v>3537</v>
      </c>
      <c r="E16" s="125">
        <f t="shared" si="6"/>
        <v>7901</v>
      </c>
      <c r="F16" s="125">
        <f t="shared" si="6"/>
        <v>1517</v>
      </c>
      <c r="G16" s="125">
        <f t="shared" si="6"/>
        <v>1409</v>
      </c>
      <c r="H16" s="125">
        <f t="shared" si="6"/>
        <v>2926</v>
      </c>
      <c r="I16" s="125">
        <f t="shared" si="6"/>
        <v>5881</v>
      </c>
      <c r="J16" s="125">
        <f t="shared" si="6"/>
        <v>4946</v>
      </c>
      <c r="K16" s="125">
        <f t="shared" si="6"/>
        <v>10827</v>
      </c>
      <c r="L16" s="76" t="s">
        <v>47</v>
      </c>
      <c r="M16" s="217"/>
    </row>
    <row r="17" spans="1:13" ht="23.25" customHeight="1" x14ac:dyDescent="0.25">
      <c r="A17" s="220"/>
      <c r="B17" s="100" t="s">
        <v>45</v>
      </c>
      <c r="C17" s="126">
        <f>C15+C16</f>
        <v>7149</v>
      </c>
      <c r="D17" s="126">
        <f t="shared" ref="D17:K17" si="7">D15+D16</f>
        <v>7653</v>
      </c>
      <c r="E17" s="126">
        <f t="shared" si="7"/>
        <v>14802</v>
      </c>
      <c r="F17" s="126">
        <f t="shared" si="7"/>
        <v>2786</v>
      </c>
      <c r="G17" s="126">
        <f t="shared" si="7"/>
        <v>2355</v>
      </c>
      <c r="H17" s="126">
        <f t="shared" si="7"/>
        <v>5141</v>
      </c>
      <c r="I17" s="126">
        <f t="shared" si="7"/>
        <v>9935</v>
      </c>
      <c r="J17" s="126">
        <f t="shared" si="7"/>
        <v>10008</v>
      </c>
      <c r="K17" s="126">
        <f t="shared" si="7"/>
        <v>19943</v>
      </c>
      <c r="L17" s="101" t="s">
        <v>26</v>
      </c>
      <c r="M17" s="218"/>
    </row>
    <row r="21" spans="1:13" ht="18.5" x14ac:dyDescent="0.25">
      <c r="I21" s="128" t="s">
        <v>109</v>
      </c>
    </row>
    <row r="27" spans="1:13" ht="13" thickBot="1" x14ac:dyDescent="0.3"/>
    <row r="28" spans="1:13" ht="26.25" customHeight="1" thickBot="1" x14ac:dyDescent="0.3">
      <c r="A28" s="215" t="s">
        <v>119</v>
      </c>
      <c r="B28" s="2" t="s">
        <v>79</v>
      </c>
    </row>
    <row r="29" spans="1:13" ht="39.5" thickBot="1" x14ac:dyDescent="0.3">
      <c r="A29" s="215"/>
      <c r="B29" s="3" t="s">
        <v>78</v>
      </c>
    </row>
    <row r="30" spans="1:13" ht="25.5" customHeight="1" thickBot="1" x14ac:dyDescent="0.3">
      <c r="A30" s="214" t="s">
        <v>76</v>
      </c>
      <c r="B30" s="2" t="s">
        <v>79</v>
      </c>
    </row>
    <row r="31" spans="1:13" ht="39.5" thickBot="1" x14ac:dyDescent="0.3">
      <c r="A31" s="214"/>
      <c r="B31" s="3" t="s">
        <v>78</v>
      </c>
    </row>
    <row r="32" spans="1:13" ht="25.5" customHeight="1" thickBot="1" x14ac:dyDescent="0.3">
      <c r="A32" s="214" t="s">
        <v>31</v>
      </c>
      <c r="B32" s="2" t="s">
        <v>79</v>
      </c>
    </row>
    <row r="33" spans="1:2" ht="39.5" thickBot="1" x14ac:dyDescent="0.3">
      <c r="A33" s="214"/>
      <c r="B33" s="3" t="s">
        <v>78</v>
      </c>
    </row>
  </sheetData>
  <mergeCells count="22">
    <mergeCell ref="M6:M8"/>
    <mergeCell ref="A4:M4"/>
    <mergeCell ref="A1:M1"/>
    <mergeCell ref="A3:M3"/>
    <mergeCell ref="I7:K7"/>
    <mergeCell ref="C6:K6"/>
    <mergeCell ref="L6:L8"/>
    <mergeCell ref="A2:M2"/>
    <mergeCell ref="M15:M17"/>
    <mergeCell ref="A15:A17"/>
    <mergeCell ref="M11:M12"/>
    <mergeCell ref="M13:M14"/>
    <mergeCell ref="A30:A31"/>
    <mergeCell ref="A32:A33"/>
    <mergeCell ref="F7:H7"/>
    <mergeCell ref="A6:A8"/>
    <mergeCell ref="B6:B8"/>
    <mergeCell ref="C7:E7"/>
    <mergeCell ref="A9:A10"/>
    <mergeCell ref="A11:A12"/>
    <mergeCell ref="A13:A14"/>
    <mergeCell ref="A28:A29"/>
  </mergeCells>
  <printOptions horizontalCentered="1" verticalCentered="1"/>
  <pageMargins left="0" right="0" top="0" bottom="0" header="0" footer="0"/>
  <pageSetup paperSize="9" scale="9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9"/>
  <sheetViews>
    <sheetView rightToLeft="1" view="pageBreakPreview" zoomScaleNormal="100" zoomScaleSheetLayoutView="100" workbookViewId="0">
      <selection activeCell="L6" sqref="L6:L8"/>
    </sheetView>
  </sheetViews>
  <sheetFormatPr defaultRowHeight="12.5" x14ac:dyDescent="0.25"/>
  <cols>
    <col min="1" max="1" width="20.7265625" customWidth="1"/>
    <col min="2" max="2" width="8.453125" customWidth="1"/>
    <col min="3" max="10" width="8.54296875" customWidth="1"/>
    <col min="11" max="11" width="10.7265625" customWidth="1"/>
    <col min="12" max="12" width="20.7265625" customWidth="1"/>
  </cols>
  <sheetData>
    <row r="1" spans="1:14" ht="20.25" customHeight="1" x14ac:dyDescent="0.25">
      <c r="A1" s="229" t="s">
        <v>110</v>
      </c>
      <c r="B1" s="229"/>
      <c r="C1" s="229"/>
      <c r="D1" s="229"/>
      <c r="E1" s="229"/>
      <c r="F1" s="229"/>
      <c r="G1" s="229"/>
      <c r="H1" s="229"/>
      <c r="I1" s="229"/>
      <c r="J1" s="229"/>
      <c r="K1" s="229"/>
      <c r="L1" s="229"/>
    </row>
    <row r="2" spans="1:14" ht="18" x14ac:dyDescent="0.25">
      <c r="A2" s="175">
        <v>2014</v>
      </c>
      <c r="B2" s="175"/>
      <c r="C2" s="175"/>
      <c r="D2" s="175"/>
      <c r="E2" s="175"/>
      <c r="F2" s="175"/>
      <c r="G2" s="175"/>
      <c r="H2" s="175"/>
      <c r="I2" s="175"/>
      <c r="J2" s="175"/>
      <c r="K2" s="175"/>
      <c r="L2" s="175"/>
      <c r="M2" s="130"/>
      <c r="N2" s="130"/>
    </row>
    <row r="3" spans="1:14" ht="37.5" customHeight="1" x14ac:dyDescent="0.25">
      <c r="A3" s="230" t="s">
        <v>114</v>
      </c>
      <c r="B3" s="230"/>
      <c r="C3" s="230"/>
      <c r="D3" s="230"/>
      <c r="E3" s="230"/>
      <c r="F3" s="230"/>
      <c r="G3" s="230"/>
      <c r="H3" s="230"/>
      <c r="I3" s="230"/>
      <c r="J3" s="230"/>
      <c r="K3" s="230"/>
      <c r="L3" s="230"/>
    </row>
    <row r="4" spans="1:14" ht="15.5" x14ac:dyDescent="0.25">
      <c r="A4" s="230">
        <v>2014</v>
      </c>
      <c r="B4" s="230"/>
      <c r="C4" s="230"/>
      <c r="D4" s="230"/>
      <c r="E4" s="230"/>
      <c r="F4" s="230"/>
      <c r="G4" s="230"/>
      <c r="H4" s="230"/>
      <c r="I4" s="230"/>
      <c r="J4" s="230"/>
      <c r="K4" s="230"/>
      <c r="L4" s="230"/>
    </row>
    <row r="5" spans="1:14" s="8" customFormat="1" ht="16.5" customHeight="1" x14ac:dyDescent="0.25">
      <c r="A5" s="9" t="s">
        <v>134</v>
      </c>
      <c r="B5" s="6"/>
      <c r="C5" s="6"/>
      <c r="D5" s="6"/>
      <c r="E5" s="6"/>
      <c r="F5" s="6"/>
      <c r="G5" s="6"/>
      <c r="H5" s="6"/>
      <c r="I5" s="6"/>
      <c r="J5" s="10"/>
      <c r="L5" s="11" t="s">
        <v>133</v>
      </c>
    </row>
    <row r="6" spans="1:14" ht="30" customHeight="1" thickBot="1" x14ac:dyDescent="0.3">
      <c r="A6" s="231" t="s">
        <v>56</v>
      </c>
      <c r="B6" s="165" t="s">
        <v>57</v>
      </c>
      <c r="C6" s="176" t="s">
        <v>32</v>
      </c>
      <c r="D6" s="176"/>
      <c r="E6" s="176"/>
      <c r="F6" s="176"/>
      <c r="G6" s="176"/>
      <c r="H6" s="176"/>
      <c r="I6" s="176"/>
      <c r="J6" s="176"/>
      <c r="K6" s="165" t="s">
        <v>54</v>
      </c>
      <c r="L6" s="171" t="s">
        <v>55</v>
      </c>
    </row>
    <row r="7" spans="1:14" ht="29.25" customHeight="1" thickBot="1" x14ac:dyDescent="0.3">
      <c r="A7" s="232"/>
      <c r="B7" s="193"/>
      <c r="C7" s="160" t="s">
        <v>119</v>
      </c>
      <c r="D7" s="160"/>
      <c r="E7" s="160" t="s">
        <v>76</v>
      </c>
      <c r="F7" s="160"/>
      <c r="G7" s="160" t="s">
        <v>31</v>
      </c>
      <c r="H7" s="160"/>
      <c r="I7" s="160" t="s">
        <v>135</v>
      </c>
      <c r="J7" s="160"/>
      <c r="K7" s="193"/>
      <c r="L7" s="194"/>
    </row>
    <row r="8" spans="1:14" ht="30" customHeight="1" x14ac:dyDescent="0.25">
      <c r="A8" s="233"/>
      <c r="B8" s="167"/>
      <c r="C8" s="152" t="s">
        <v>66</v>
      </c>
      <c r="D8" s="152" t="s">
        <v>117</v>
      </c>
      <c r="E8" s="152" t="s">
        <v>66</v>
      </c>
      <c r="F8" s="152" t="s">
        <v>117</v>
      </c>
      <c r="G8" s="152" t="s">
        <v>66</v>
      </c>
      <c r="H8" s="152" t="s">
        <v>117</v>
      </c>
      <c r="I8" s="152" t="s">
        <v>66</v>
      </c>
      <c r="J8" s="152" t="s">
        <v>117</v>
      </c>
      <c r="K8" s="167"/>
      <c r="L8" s="173"/>
    </row>
    <row r="9" spans="1:14" ht="21.75" customHeight="1" thickBot="1" x14ac:dyDescent="0.3">
      <c r="A9" s="191" t="s">
        <v>75</v>
      </c>
      <c r="B9" s="71" t="s">
        <v>42</v>
      </c>
      <c r="C9" s="31">
        <v>340</v>
      </c>
      <c r="D9" s="31">
        <v>38</v>
      </c>
      <c r="E9" s="31">
        <v>64</v>
      </c>
      <c r="F9" s="31">
        <v>47</v>
      </c>
      <c r="G9" s="31">
        <v>507</v>
      </c>
      <c r="H9" s="31">
        <v>404</v>
      </c>
      <c r="I9" s="31">
        <f>SUM(C9+E9+G9)</f>
        <v>911</v>
      </c>
      <c r="J9" s="31">
        <f>SUM(D9+F9+H9)</f>
        <v>489</v>
      </c>
      <c r="K9" s="74" t="s">
        <v>46</v>
      </c>
      <c r="L9" s="228" t="s">
        <v>44</v>
      </c>
    </row>
    <row r="10" spans="1:14" ht="21.75" customHeight="1" thickBot="1" x14ac:dyDescent="0.3">
      <c r="A10" s="190"/>
      <c r="B10" s="72" t="s">
        <v>43</v>
      </c>
      <c r="C10" s="88">
        <v>41</v>
      </c>
      <c r="D10" s="88">
        <v>11</v>
      </c>
      <c r="E10" s="88">
        <v>103</v>
      </c>
      <c r="F10" s="88">
        <v>35</v>
      </c>
      <c r="G10" s="88">
        <v>449</v>
      </c>
      <c r="H10" s="88">
        <v>335</v>
      </c>
      <c r="I10" s="31">
        <f t="shared" ref="I10:I16" si="0">SUM(C10+E10+G10)</f>
        <v>593</v>
      </c>
      <c r="J10" s="31">
        <f t="shared" ref="J10:J16" si="1">SUM(D10+F10+H10)</f>
        <v>381</v>
      </c>
      <c r="K10" s="75" t="s">
        <v>47</v>
      </c>
      <c r="L10" s="199"/>
    </row>
    <row r="11" spans="1:14" ht="21.75" customHeight="1" thickBot="1" x14ac:dyDescent="0.3">
      <c r="A11" s="200" t="s">
        <v>74</v>
      </c>
      <c r="B11" s="73" t="s">
        <v>42</v>
      </c>
      <c r="C11" s="37">
        <v>131</v>
      </c>
      <c r="D11" s="37">
        <v>101</v>
      </c>
      <c r="E11" s="37">
        <v>210</v>
      </c>
      <c r="F11" s="37">
        <v>138</v>
      </c>
      <c r="G11" s="37">
        <v>310</v>
      </c>
      <c r="H11" s="37">
        <v>207</v>
      </c>
      <c r="I11" s="37">
        <f t="shared" si="0"/>
        <v>651</v>
      </c>
      <c r="J11" s="37">
        <f t="shared" si="1"/>
        <v>446</v>
      </c>
      <c r="K11" s="76" t="s">
        <v>46</v>
      </c>
      <c r="L11" s="204" t="s">
        <v>67</v>
      </c>
    </row>
    <row r="12" spans="1:14" ht="21.75" customHeight="1" thickBot="1" x14ac:dyDescent="0.3">
      <c r="A12" s="203"/>
      <c r="B12" s="73" t="s">
        <v>43</v>
      </c>
      <c r="C12" s="37">
        <v>185</v>
      </c>
      <c r="D12" s="37">
        <v>171</v>
      </c>
      <c r="E12" s="37">
        <v>331</v>
      </c>
      <c r="F12" s="37">
        <v>358</v>
      </c>
      <c r="G12" s="37">
        <v>460</v>
      </c>
      <c r="H12" s="37">
        <v>473</v>
      </c>
      <c r="I12" s="37">
        <f t="shared" si="0"/>
        <v>976</v>
      </c>
      <c r="J12" s="37">
        <f t="shared" si="1"/>
        <v>1002</v>
      </c>
      <c r="K12" s="76" t="s">
        <v>47</v>
      </c>
      <c r="L12" s="205"/>
    </row>
    <row r="13" spans="1:14" ht="21.75" customHeight="1" thickBot="1" x14ac:dyDescent="0.3">
      <c r="A13" s="189" t="s">
        <v>68</v>
      </c>
      <c r="B13" s="71" t="s">
        <v>42</v>
      </c>
      <c r="C13" s="31">
        <v>1739</v>
      </c>
      <c r="D13" s="31">
        <v>3057</v>
      </c>
      <c r="E13" s="31">
        <v>157</v>
      </c>
      <c r="F13" s="31">
        <v>294</v>
      </c>
      <c r="G13" s="31">
        <v>232</v>
      </c>
      <c r="H13" s="31">
        <v>337</v>
      </c>
      <c r="I13" s="31">
        <f t="shared" si="0"/>
        <v>2128</v>
      </c>
      <c r="J13" s="31">
        <f t="shared" si="1"/>
        <v>3688</v>
      </c>
      <c r="K13" s="74" t="s">
        <v>46</v>
      </c>
      <c r="L13" s="198" t="s">
        <v>68</v>
      </c>
    </row>
    <row r="14" spans="1:14" ht="21.75" customHeight="1" thickBot="1" x14ac:dyDescent="0.3">
      <c r="A14" s="190"/>
      <c r="B14" s="72" t="s">
        <v>43</v>
      </c>
      <c r="C14" s="88">
        <v>2292</v>
      </c>
      <c r="D14" s="88">
        <v>2276</v>
      </c>
      <c r="E14" s="88">
        <v>645</v>
      </c>
      <c r="F14" s="88">
        <v>411</v>
      </c>
      <c r="G14" s="88">
        <v>390</v>
      </c>
      <c r="H14" s="88">
        <v>474</v>
      </c>
      <c r="I14" s="31">
        <f t="shared" si="0"/>
        <v>3327</v>
      </c>
      <c r="J14" s="31">
        <f t="shared" si="1"/>
        <v>3161</v>
      </c>
      <c r="K14" s="75" t="s">
        <v>47</v>
      </c>
      <c r="L14" s="199"/>
    </row>
    <row r="15" spans="1:14" ht="21.75" customHeight="1" thickBot="1" x14ac:dyDescent="0.3">
      <c r="A15" s="200" t="s">
        <v>69</v>
      </c>
      <c r="B15" s="73" t="s">
        <v>42</v>
      </c>
      <c r="C15" s="37">
        <v>249</v>
      </c>
      <c r="D15" s="37">
        <v>341</v>
      </c>
      <c r="E15" s="37">
        <v>31</v>
      </c>
      <c r="F15" s="37">
        <v>24</v>
      </c>
      <c r="G15" s="37">
        <v>84</v>
      </c>
      <c r="H15" s="37">
        <v>74</v>
      </c>
      <c r="I15" s="37">
        <f t="shared" si="0"/>
        <v>364</v>
      </c>
      <c r="J15" s="37">
        <f t="shared" si="1"/>
        <v>439</v>
      </c>
      <c r="K15" s="76" t="s">
        <v>46</v>
      </c>
      <c r="L15" s="204" t="s">
        <v>69</v>
      </c>
    </row>
    <row r="16" spans="1:14" ht="21.75" customHeight="1" x14ac:dyDescent="0.25">
      <c r="A16" s="201"/>
      <c r="B16" s="78" t="s">
        <v>43</v>
      </c>
      <c r="C16" s="41">
        <v>772</v>
      </c>
      <c r="D16" s="41">
        <v>299</v>
      </c>
      <c r="E16" s="41">
        <v>88</v>
      </c>
      <c r="F16" s="41">
        <v>40</v>
      </c>
      <c r="G16" s="41">
        <v>125</v>
      </c>
      <c r="H16" s="41">
        <v>63</v>
      </c>
      <c r="I16" s="41">
        <f t="shared" si="0"/>
        <v>985</v>
      </c>
      <c r="J16" s="41">
        <f t="shared" si="1"/>
        <v>402</v>
      </c>
      <c r="K16" s="79" t="s">
        <v>47</v>
      </c>
      <c r="L16" s="207"/>
    </row>
    <row r="17" spans="1:12" ht="23.25" customHeight="1" thickBot="1" x14ac:dyDescent="0.3">
      <c r="A17" s="189" t="s">
        <v>45</v>
      </c>
      <c r="B17" s="80" t="s">
        <v>42</v>
      </c>
      <c r="C17" s="115">
        <f>SUM(C9+C11+C13+C15)</f>
        <v>2459</v>
      </c>
      <c r="D17" s="115">
        <f t="shared" ref="D17:J17" si="2">SUM(D9+D11+D13+D15)</f>
        <v>3537</v>
      </c>
      <c r="E17" s="115">
        <f t="shared" si="2"/>
        <v>462</v>
      </c>
      <c r="F17" s="115">
        <f t="shared" si="2"/>
        <v>503</v>
      </c>
      <c r="G17" s="115">
        <f t="shared" si="2"/>
        <v>1133</v>
      </c>
      <c r="H17" s="115">
        <f t="shared" si="2"/>
        <v>1022</v>
      </c>
      <c r="I17" s="115">
        <f t="shared" si="2"/>
        <v>4054</v>
      </c>
      <c r="J17" s="115">
        <f t="shared" si="2"/>
        <v>5062</v>
      </c>
      <c r="K17" s="91" t="s">
        <v>46</v>
      </c>
      <c r="L17" s="226" t="s">
        <v>26</v>
      </c>
    </row>
    <row r="18" spans="1:12" ht="23.25" customHeight="1" thickBot="1" x14ac:dyDescent="0.3">
      <c r="A18" s="191"/>
      <c r="B18" s="72" t="s">
        <v>43</v>
      </c>
      <c r="C18" s="113">
        <f>C10+C12+C14+C16</f>
        <v>3290</v>
      </c>
      <c r="D18" s="113">
        <f t="shared" ref="D18:J18" si="3">D10+D12+D14+D16</f>
        <v>2757</v>
      </c>
      <c r="E18" s="113">
        <f t="shared" si="3"/>
        <v>1167</v>
      </c>
      <c r="F18" s="113">
        <f t="shared" si="3"/>
        <v>844</v>
      </c>
      <c r="G18" s="113">
        <f t="shared" si="3"/>
        <v>1424</v>
      </c>
      <c r="H18" s="113">
        <f t="shared" si="3"/>
        <v>1345</v>
      </c>
      <c r="I18" s="113">
        <f t="shared" si="3"/>
        <v>5881</v>
      </c>
      <c r="J18" s="113">
        <f t="shared" si="3"/>
        <v>4946</v>
      </c>
      <c r="K18" s="75" t="s">
        <v>47</v>
      </c>
      <c r="L18" s="224"/>
    </row>
    <row r="19" spans="1:12" ht="23.25" customHeight="1" x14ac:dyDescent="0.25">
      <c r="A19" s="192"/>
      <c r="B19" s="82" t="s">
        <v>45</v>
      </c>
      <c r="C19" s="114">
        <f>C17+C18</f>
        <v>5749</v>
      </c>
      <c r="D19" s="114">
        <f t="shared" ref="D19:J19" si="4">D17+D18</f>
        <v>6294</v>
      </c>
      <c r="E19" s="114">
        <f t="shared" si="4"/>
        <v>1629</v>
      </c>
      <c r="F19" s="114">
        <f t="shared" si="4"/>
        <v>1347</v>
      </c>
      <c r="G19" s="114">
        <f t="shared" si="4"/>
        <v>2557</v>
      </c>
      <c r="H19" s="114">
        <f t="shared" si="4"/>
        <v>2367</v>
      </c>
      <c r="I19" s="114">
        <f t="shared" si="4"/>
        <v>9935</v>
      </c>
      <c r="J19" s="114">
        <f t="shared" si="4"/>
        <v>10008</v>
      </c>
      <c r="K19" s="92" t="s">
        <v>26</v>
      </c>
      <c r="L19" s="227"/>
    </row>
  </sheetData>
  <mergeCells count="23">
    <mergeCell ref="A1:L1"/>
    <mergeCell ref="A3:L3"/>
    <mergeCell ref="A4:L4"/>
    <mergeCell ref="C6:J6"/>
    <mergeCell ref="K6:K8"/>
    <mergeCell ref="A2:L2"/>
    <mergeCell ref="B6:B8"/>
    <mergeCell ref="G7:H7"/>
    <mergeCell ref="C7:D7"/>
    <mergeCell ref="E7:F7"/>
    <mergeCell ref="L6:L8"/>
    <mergeCell ref="I7:J7"/>
    <mergeCell ref="A6:A8"/>
    <mergeCell ref="L17:L19"/>
    <mergeCell ref="L13:L14"/>
    <mergeCell ref="A13:A14"/>
    <mergeCell ref="L11:L12"/>
    <mergeCell ref="A9:A10"/>
    <mergeCell ref="A17:A19"/>
    <mergeCell ref="L15:L16"/>
    <mergeCell ref="A11:A12"/>
    <mergeCell ref="L9:L10"/>
    <mergeCell ref="A15:A16"/>
  </mergeCells>
  <printOptions horizontalCentered="1" verticalCentered="1"/>
  <pageMargins left="0" right="0" top="0" bottom="0" header="0" footer="0"/>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7"/>
  <sheetViews>
    <sheetView rightToLeft="1" view="pageBreakPreview" zoomScaleNormal="100" zoomScaleSheetLayoutView="100" workbookViewId="0">
      <selection activeCell="H12" sqref="H12"/>
    </sheetView>
  </sheetViews>
  <sheetFormatPr defaultRowHeight="12.5" x14ac:dyDescent="0.25"/>
  <cols>
    <col min="1" max="1" width="20.7265625" customWidth="1"/>
    <col min="2" max="2" width="8.453125" customWidth="1"/>
    <col min="3" max="12" width="9.26953125" customWidth="1"/>
    <col min="13" max="13" width="10.7265625" customWidth="1"/>
    <col min="14" max="14" width="20.7265625" customWidth="1"/>
  </cols>
  <sheetData>
    <row r="1" spans="1:14" ht="20.25" customHeight="1" x14ac:dyDescent="0.25">
      <c r="A1" s="155" t="s">
        <v>108</v>
      </c>
      <c r="B1" s="155"/>
      <c r="C1" s="155"/>
      <c r="D1" s="155"/>
      <c r="E1" s="155"/>
      <c r="F1" s="155"/>
      <c r="G1" s="155"/>
      <c r="H1" s="155"/>
      <c r="I1" s="155"/>
      <c r="J1" s="155"/>
      <c r="K1" s="155"/>
      <c r="L1" s="155"/>
      <c r="M1" s="155"/>
      <c r="N1" s="155"/>
    </row>
    <row r="2" spans="1:14" ht="18" x14ac:dyDescent="0.25">
      <c r="A2" s="175">
        <v>2014</v>
      </c>
      <c r="B2" s="175"/>
      <c r="C2" s="175"/>
      <c r="D2" s="175"/>
      <c r="E2" s="175"/>
      <c r="F2" s="175"/>
      <c r="G2" s="175"/>
      <c r="H2" s="175"/>
      <c r="I2" s="175"/>
      <c r="J2" s="175"/>
      <c r="K2" s="175"/>
      <c r="L2" s="175"/>
      <c r="M2" s="175"/>
      <c r="N2" s="175"/>
    </row>
    <row r="3" spans="1:14" ht="31.5" customHeight="1" x14ac:dyDescent="0.25">
      <c r="A3" s="161" t="s">
        <v>115</v>
      </c>
      <c r="B3" s="161"/>
      <c r="C3" s="161"/>
      <c r="D3" s="161"/>
      <c r="E3" s="161"/>
      <c r="F3" s="161"/>
      <c r="G3" s="161"/>
      <c r="H3" s="161"/>
      <c r="I3" s="161"/>
      <c r="J3" s="161"/>
      <c r="K3" s="161"/>
      <c r="L3" s="161"/>
      <c r="M3" s="161"/>
      <c r="N3" s="161"/>
    </row>
    <row r="4" spans="1:14" ht="15.5" x14ac:dyDescent="0.25">
      <c r="A4" s="161">
        <v>2014</v>
      </c>
      <c r="B4" s="161"/>
      <c r="C4" s="161"/>
      <c r="D4" s="161"/>
      <c r="E4" s="161"/>
      <c r="F4" s="161"/>
      <c r="G4" s="161"/>
      <c r="H4" s="161"/>
      <c r="I4" s="161"/>
      <c r="J4" s="161"/>
      <c r="K4" s="161"/>
      <c r="L4" s="161"/>
      <c r="M4" s="161"/>
      <c r="N4" s="161"/>
    </row>
    <row r="5" spans="1:14" s="8" customFormat="1" ht="15.5" x14ac:dyDescent="0.25">
      <c r="A5" s="84" t="s">
        <v>181</v>
      </c>
      <c r="B5" s="56"/>
      <c r="C5" s="56"/>
      <c r="D5" s="56"/>
      <c r="E5" s="56"/>
      <c r="F5" s="56"/>
      <c r="G5" s="56"/>
      <c r="H5" s="56"/>
      <c r="I5" s="56"/>
      <c r="J5" s="56"/>
      <c r="K5" s="56"/>
      <c r="L5" s="85"/>
      <c r="M5" s="86"/>
      <c r="N5" s="87" t="s">
        <v>182</v>
      </c>
    </row>
    <row r="6" spans="1:14" ht="33" customHeight="1" thickBot="1" x14ac:dyDescent="0.3">
      <c r="A6" s="157" t="s">
        <v>3</v>
      </c>
      <c r="B6" s="210" t="s">
        <v>57</v>
      </c>
      <c r="C6" s="213" t="s">
        <v>30</v>
      </c>
      <c r="D6" s="213"/>
      <c r="E6" s="213"/>
      <c r="F6" s="213"/>
      <c r="G6" s="213"/>
      <c r="H6" s="213"/>
      <c r="I6" s="213"/>
      <c r="J6" s="213"/>
      <c r="K6" s="213"/>
      <c r="L6" s="213"/>
      <c r="M6" s="165" t="s">
        <v>54</v>
      </c>
      <c r="N6" s="171" t="s">
        <v>17</v>
      </c>
    </row>
    <row r="7" spans="1:14" ht="41.25" customHeight="1" thickBot="1" x14ac:dyDescent="0.3">
      <c r="A7" s="209"/>
      <c r="B7" s="211"/>
      <c r="C7" s="160" t="s">
        <v>90</v>
      </c>
      <c r="D7" s="160"/>
      <c r="E7" s="160" t="s">
        <v>27</v>
      </c>
      <c r="F7" s="160"/>
      <c r="G7" s="160" t="s">
        <v>28</v>
      </c>
      <c r="H7" s="160"/>
      <c r="I7" s="160" t="s">
        <v>29</v>
      </c>
      <c r="J7" s="160"/>
      <c r="K7" s="160" t="s">
        <v>135</v>
      </c>
      <c r="L7" s="160"/>
      <c r="M7" s="193"/>
      <c r="N7" s="194"/>
    </row>
    <row r="8" spans="1:14" ht="36" customHeight="1" x14ac:dyDescent="0.25">
      <c r="A8" s="159"/>
      <c r="B8" s="212"/>
      <c r="C8" s="151" t="s">
        <v>183</v>
      </c>
      <c r="D8" s="151" t="s">
        <v>184</v>
      </c>
      <c r="E8" s="151" t="s">
        <v>183</v>
      </c>
      <c r="F8" s="151" t="s">
        <v>184</v>
      </c>
      <c r="G8" s="151" t="s">
        <v>183</v>
      </c>
      <c r="H8" s="151" t="s">
        <v>184</v>
      </c>
      <c r="I8" s="151" t="s">
        <v>183</v>
      </c>
      <c r="J8" s="151" t="s">
        <v>184</v>
      </c>
      <c r="K8" s="151" t="s">
        <v>183</v>
      </c>
      <c r="L8" s="151" t="s">
        <v>184</v>
      </c>
      <c r="M8" s="167"/>
      <c r="N8" s="173"/>
    </row>
    <row r="9" spans="1:14" ht="21.75" customHeight="1" thickBot="1" x14ac:dyDescent="0.3">
      <c r="A9" s="189" t="s">
        <v>118</v>
      </c>
      <c r="B9" s="71" t="s">
        <v>48</v>
      </c>
      <c r="C9" s="31">
        <v>395</v>
      </c>
      <c r="D9" s="31">
        <v>169</v>
      </c>
      <c r="E9" s="31">
        <v>442</v>
      </c>
      <c r="F9" s="31">
        <v>446</v>
      </c>
      <c r="G9" s="31">
        <v>1574</v>
      </c>
      <c r="H9" s="31">
        <v>2849</v>
      </c>
      <c r="I9" s="31">
        <v>48</v>
      </c>
      <c r="J9" s="31">
        <v>73</v>
      </c>
      <c r="K9" s="31">
        <f>C9+E9+G9+I9</f>
        <v>2459</v>
      </c>
      <c r="L9" s="31">
        <f>D9+F9+H9+J9</f>
        <v>3537</v>
      </c>
      <c r="M9" s="74" t="s">
        <v>46</v>
      </c>
      <c r="N9" s="198" t="s">
        <v>51</v>
      </c>
    </row>
    <row r="10" spans="1:14" ht="21.75" customHeight="1" thickBot="1" x14ac:dyDescent="0.3">
      <c r="A10" s="190"/>
      <c r="B10" s="72" t="s">
        <v>49</v>
      </c>
      <c r="C10" s="88">
        <v>70</v>
      </c>
      <c r="D10" s="88">
        <v>80</v>
      </c>
      <c r="E10" s="88">
        <v>243</v>
      </c>
      <c r="F10" s="88">
        <v>356</v>
      </c>
      <c r="G10" s="88">
        <v>2737</v>
      </c>
      <c r="H10" s="88">
        <v>2254</v>
      </c>
      <c r="I10" s="88">
        <v>240</v>
      </c>
      <c r="J10" s="88">
        <v>67</v>
      </c>
      <c r="K10" s="31">
        <f t="shared" ref="K10:L14" si="0">C10+E10+G10+I10</f>
        <v>3290</v>
      </c>
      <c r="L10" s="31">
        <f t="shared" si="0"/>
        <v>2757</v>
      </c>
      <c r="M10" s="75" t="s">
        <v>47</v>
      </c>
      <c r="N10" s="199"/>
    </row>
    <row r="11" spans="1:14" ht="21.75" customHeight="1" thickBot="1" x14ac:dyDescent="0.3">
      <c r="A11" s="200" t="s">
        <v>77</v>
      </c>
      <c r="B11" s="73" t="s">
        <v>48</v>
      </c>
      <c r="C11" s="37">
        <v>112</v>
      </c>
      <c r="D11" s="37">
        <v>86</v>
      </c>
      <c r="E11" s="37">
        <v>206</v>
      </c>
      <c r="F11" s="37">
        <v>149</v>
      </c>
      <c r="G11" s="37">
        <v>125</v>
      </c>
      <c r="H11" s="37">
        <v>262</v>
      </c>
      <c r="I11" s="37">
        <v>19</v>
      </c>
      <c r="J11" s="37">
        <v>6</v>
      </c>
      <c r="K11" s="37">
        <f t="shared" si="0"/>
        <v>462</v>
      </c>
      <c r="L11" s="37">
        <f t="shared" si="0"/>
        <v>503</v>
      </c>
      <c r="M11" s="76" t="s">
        <v>46</v>
      </c>
      <c r="N11" s="204" t="s">
        <v>52</v>
      </c>
    </row>
    <row r="12" spans="1:14" ht="21.75" customHeight="1" thickBot="1" x14ac:dyDescent="0.3">
      <c r="A12" s="203"/>
      <c r="B12" s="73" t="s">
        <v>49</v>
      </c>
      <c r="C12" s="37">
        <v>209</v>
      </c>
      <c r="D12" s="37">
        <v>62</v>
      </c>
      <c r="E12" s="37">
        <v>470</v>
      </c>
      <c r="F12" s="37">
        <v>388</v>
      </c>
      <c r="G12" s="37">
        <v>468</v>
      </c>
      <c r="H12" s="37">
        <v>376</v>
      </c>
      <c r="I12" s="37">
        <v>20</v>
      </c>
      <c r="J12" s="37">
        <v>18</v>
      </c>
      <c r="K12" s="37">
        <f t="shared" si="0"/>
        <v>1167</v>
      </c>
      <c r="L12" s="37">
        <f t="shared" si="0"/>
        <v>844</v>
      </c>
      <c r="M12" s="76" t="s">
        <v>47</v>
      </c>
      <c r="N12" s="205"/>
    </row>
    <row r="13" spans="1:14" ht="21.75" customHeight="1" thickBot="1" x14ac:dyDescent="0.3">
      <c r="A13" s="202" t="s">
        <v>50</v>
      </c>
      <c r="B13" s="72" t="s">
        <v>48</v>
      </c>
      <c r="C13" s="88">
        <v>449</v>
      </c>
      <c r="D13" s="88">
        <v>395</v>
      </c>
      <c r="E13" s="88">
        <v>446</v>
      </c>
      <c r="F13" s="88">
        <v>293</v>
      </c>
      <c r="G13" s="88">
        <v>144</v>
      </c>
      <c r="H13" s="88">
        <v>270</v>
      </c>
      <c r="I13" s="88">
        <v>94</v>
      </c>
      <c r="J13" s="88">
        <v>64</v>
      </c>
      <c r="K13" s="88">
        <f t="shared" si="0"/>
        <v>1133</v>
      </c>
      <c r="L13" s="88">
        <f t="shared" si="0"/>
        <v>1022</v>
      </c>
      <c r="M13" s="75" t="s">
        <v>46</v>
      </c>
      <c r="N13" s="206" t="s">
        <v>53</v>
      </c>
    </row>
    <row r="14" spans="1:14" ht="21.75" customHeight="1" x14ac:dyDescent="0.25">
      <c r="A14" s="191"/>
      <c r="B14" s="96" t="s">
        <v>49</v>
      </c>
      <c r="C14" s="105">
        <v>478</v>
      </c>
      <c r="D14" s="105">
        <v>354</v>
      </c>
      <c r="E14" s="105">
        <v>626</v>
      </c>
      <c r="F14" s="105">
        <v>619</v>
      </c>
      <c r="G14" s="105">
        <v>268</v>
      </c>
      <c r="H14" s="105">
        <v>345</v>
      </c>
      <c r="I14" s="105">
        <v>52</v>
      </c>
      <c r="J14" s="105">
        <v>27</v>
      </c>
      <c r="K14" s="105">
        <f t="shared" si="0"/>
        <v>1424</v>
      </c>
      <c r="L14" s="105">
        <f t="shared" si="0"/>
        <v>1345</v>
      </c>
      <c r="M14" s="97" t="s">
        <v>47</v>
      </c>
      <c r="N14" s="228"/>
    </row>
    <row r="15" spans="1:14" ht="21.75" customHeight="1" thickBot="1" x14ac:dyDescent="0.3">
      <c r="A15" s="237" t="s">
        <v>45</v>
      </c>
      <c r="B15" s="109" t="s">
        <v>48</v>
      </c>
      <c r="C15" s="110">
        <f>C9+C11+C13</f>
        <v>956</v>
      </c>
      <c r="D15" s="110">
        <f t="shared" ref="D15:L15" si="1">D9+D11+D13</f>
        <v>650</v>
      </c>
      <c r="E15" s="110">
        <f t="shared" si="1"/>
        <v>1094</v>
      </c>
      <c r="F15" s="110">
        <f t="shared" si="1"/>
        <v>888</v>
      </c>
      <c r="G15" s="110">
        <f t="shared" si="1"/>
        <v>1843</v>
      </c>
      <c r="H15" s="110">
        <f t="shared" si="1"/>
        <v>3381</v>
      </c>
      <c r="I15" s="110">
        <f t="shared" si="1"/>
        <v>161</v>
      </c>
      <c r="J15" s="110">
        <f t="shared" si="1"/>
        <v>143</v>
      </c>
      <c r="K15" s="110">
        <f t="shared" si="1"/>
        <v>4054</v>
      </c>
      <c r="L15" s="110">
        <f t="shared" si="1"/>
        <v>5062</v>
      </c>
      <c r="M15" s="111" t="s">
        <v>46</v>
      </c>
      <c r="N15" s="234" t="s">
        <v>26</v>
      </c>
    </row>
    <row r="16" spans="1:14" ht="21.75" customHeight="1" thickBot="1" x14ac:dyDescent="0.3">
      <c r="A16" s="238"/>
      <c r="B16" s="70" t="s">
        <v>49</v>
      </c>
      <c r="C16" s="38">
        <f>C10+C12+C14</f>
        <v>757</v>
      </c>
      <c r="D16" s="38">
        <f t="shared" ref="D16:L16" si="2">D10+D12+D14</f>
        <v>496</v>
      </c>
      <c r="E16" s="38">
        <f t="shared" si="2"/>
        <v>1339</v>
      </c>
      <c r="F16" s="38">
        <f t="shared" si="2"/>
        <v>1363</v>
      </c>
      <c r="G16" s="38">
        <f t="shared" si="2"/>
        <v>3473</v>
      </c>
      <c r="H16" s="38">
        <f t="shared" si="2"/>
        <v>2975</v>
      </c>
      <c r="I16" s="38">
        <f t="shared" si="2"/>
        <v>312</v>
      </c>
      <c r="J16" s="38">
        <f t="shared" si="2"/>
        <v>112</v>
      </c>
      <c r="K16" s="38">
        <f t="shared" si="2"/>
        <v>5881</v>
      </c>
      <c r="L16" s="38">
        <f t="shared" si="2"/>
        <v>4946</v>
      </c>
      <c r="M16" s="112" t="s">
        <v>47</v>
      </c>
      <c r="N16" s="235"/>
    </row>
    <row r="17" spans="1:14" ht="21.75" customHeight="1" x14ac:dyDescent="0.25">
      <c r="A17" s="239"/>
      <c r="B17" s="106" t="s">
        <v>45</v>
      </c>
      <c r="C17" s="107">
        <f>C15+C16</f>
        <v>1713</v>
      </c>
      <c r="D17" s="107">
        <f t="shared" ref="D17:L17" si="3">D15+D16</f>
        <v>1146</v>
      </c>
      <c r="E17" s="107">
        <f t="shared" si="3"/>
        <v>2433</v>
      </c>
      <c r="F17" s="107">
        <f t="shared" si="3"/>
        <v>2251</v>
      </c>
      <c r="G17" s="107">
        <f t="shared" si="3"/>
        <v>5316</v>
      </c>
      <c r="H17" s="107">
        <f t="shared" si="3"/>
        <v>6356</v>
      </c>
      <c r="I17" s="139">
        <f t="shared" si="3"/>
        <v>473</v>
      </c>
      <c r="J17" s="139">
        <f t="shared" si="3"/>
        <v>255</v>
      </c>
      <c r="K17" s="107">
        <f t="shared" si="3"/>
        <v>9935</v>
      </c>
      <c r="L17" s="107">
        <f t="shared" si="3"/>
        <v>10008</v>
      </c>
      <c r="M17" s="108" t="s">
        <v>26</v>
      </c>
      <c r="N17" s="236"/>
    </row>
  </sheetData>
  <mergeCells count="22">
    <mergeCell ref="N15:N17"/>
    <mergeCell ref="A15:A17"/>
    <mergeCell ref="A9:A10"/>
    <mergeCell ref="A11:A12"/>
    <mergeCell ref="N9:N10"/>
    <mergeCell ref="N13:N14"/>
    <mergeCell ref="A13:A14"/>
    <mergeCell ref="N11:N12"/>
    <mergeCell ref="A1:N1"/>
    <mergeCell ref="C6:L6"/>
    <mergeCell ref="K7:L7"/>
    <mergeCell ref="M6:M8"/>
    <mergeCell ref="N6:N8"/>
    <mergeCell ref="A2:N2"/>
    <mergeCell ref="A6:A8"/>
    <mergeCell ref="A4:N4"/>
    <mergeCell ref="I7:J7"/>
    <mergeCell ref="G7:H7"/>
    <mergeCell ref="E7:F7"/>
    <mergeCell ref="A3:N3"/>
    <mergeCell ref="C7:D7"/>
    <mergeCell ref="B6:B8"/>
  </mergeCells>
  <printOptions horizontalCentered="1" verticalCentered="1"/>
  <pageMargins left="0" right="0" top="0" bottom="0" header="0" footer="0"/>
  <pageSetup paperSize="9" scale="9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rightToLeft="1" view="pageBreakPreview" zoomScaleNormal="100" zoomScaleSheetLayoutView="100" workbookViewId="0">
      <selection activeCell="A6" sqref="A6"/>
    </sheetView>
  </sheetViews>
  <sheetFormatPr defaultColWidth="9.1796875" defaultRowHeight="12.5" x14ac:dyDescent="0.25"/>
  <cols>
    <col min="1" max="1" width="52" style="136" customWidth="1"/>
    <col min="2" max="2" width="51.81640625" style="136" customWidth="1"/>
    <col min="3" max="16384" width="9.1796875" style="136"/>
  </cols>
  <sheetData>
    <row r="1" spans="1:2" ht="26.25" customHeight="1" x14ac:dyDescent="0.25">
      <c r="A1" s="141"/>
      <c r="B1" s="141"/>
    </row>
    <row r="2" spans="1:2" x14ac:dyDescent="0.25">
      <c r="A2" s="141"/>
      <c r="B2" s="141"/>
    </row>
    <row r="3" spans="1:2" x14ac:dyDescent="0.25">
      <c r="A3" s="141"/>
      <c r="B3" s="141"/>
    </row>
    <row r="4" spans="1:2" x14ac:dyDescent="0.25">
      <c r="A4" s="141"/>
      <c r="B4" s="141"/>
    </row>
    <row r="5" spans="1:2" ht="47.25" customHeight="1" x14ac:dyDescent="0.25">
      <c r="A5" s="143" t="s">
        <v>8</v>
      </c>
      <c r="B5" s="142" t="s">
        <v>9</v>
      </c>
    </row>
    <row r="6" spans="1:2" ht="139.5" x14ac:dyDescent="0.25">
      <c r="A6" s="144" t="s">
        <v>177</v>
      </c>
      <c r="B6" s="148" t="s">
        <v>178</v>
      </c>
    </row>
    <row r="7" spans="1:2" ht="63" x14ac:dyDescent="0.25">
      <c r="A7" s="144" t="s">
        <v>179</v>
      </c>
      <c r="B7" s="148" t="s">
        <v>180</v>
      </c>
    </row>
    <row r="8" spans="1:2" ht="21" x14ac:dyDescent="0.25">
      <c r="A8" s="144"/>
      <c r="B8" s="148"/>
    </row>
    <row r="9" spans="1:2" ht="16.5" customHeight="1" x14ac:dyDescent="0.25">
      <c r="A9" s="145" t="s">
        <v>10</v>
      </c>
      <c r="B9" s="149" t="s">
        <v>104</v>
      </c>
    </row>
    <row r="10" spans="1:2" ht="18.5" x14ac:dyDescent="0.65">
      <c r="A10" s="146" t="s">
        <v>12</v>
      </c>
      <c r="B10" s="150" t="s">
        <v>103</v>
      </c>
    </row>
    <row r="11" spans="1:2" ht="18.5" x14ac:dyDescent="0.65">
      <c r="A11" s="147" t="s">
        <v>159</v>
      </c>
      <c r="B11" s="150" t="s">
        <v>160</v>
      </c>
    </row>
    <row r="12" spans="1:2" ht="18.5" x14ac:dyDescent="0.65">
      <c r="A12" s="147" t="s">
        <v>11</v>
      </c>
      <c r="B12" s="150" t="s">
        <v>36</v>
      </c>
    </row>
  </sheetData>
  <printOptions horizontalCentered="1"/>
  <pageMargins left="0.70866141732283472" right="0.70866141732283472" top="1.9291338582677167" bottom="0.74803149606299213" header="0.31496062992125984" footer="0.31496062992125984"/>
  <pageSetup paperSize="9" scale="8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0"/>
  <sheetViews>
    <sheetView rightToLeft="1" view="pageBreakPreview" zoomScaleNormal="100" zoomScaleSheetLayoutView="100" workbookViewId="0">
      <selection activeCell="K10" sqref="K10"/>
    </sheetView>
  </sheetViews>
  <sheetFormatPr defaultRowHeight="12.5" x14ac:dyDescent="0.25"/>
  <cols>
    <col min="1" max="1" width="24.453125" customWidth="1"/>
    <col min="2" max="3" width="8.7265625" customWidth="1"/>
    <col min="4" max="4" width="9.26953125" customWidth="1"/>
    <col min="5" max="5" width="8.7265625" customWidth="1"/>
    <col min="6" max="6" width="9.453125" customWidth="1"/>
    <col min="7" max="11" width="8.7265625" customWidth="1"/>
    <col min="12" max="12" width="24.453125" customWidth="1"/>
  </cols>
  <sheetData>
    <row r="1" spans="1:13" ht="18.75" customHeight="1" x14ac:dyDescent="0.25">
      <c r="A1" s="155" t="s">
        <v>95</v>
      </c>
      <c r="B1" s="155"/>
      <c r="C1" s="155"/>
      <c r="D1" s="155"/>
      <c r="E1" s="155"/>
      <c r="F1" s="155"/>
      <c r="G1" s="155"/>
      <c r="H1" s="155"/>
      <c r="I1" s="155"/>
      <c r="J1" s="155"/>
      <c r="K1" s="155"/>
      <c r="L1" s="155"/>
    </row>
    <row r="2" spans="1:13" ht="18" x14ac:dyDescent="0.25">
      <c r="A2" s="175">
        <v>2014</v>
      </c>
      <c r="B2" s="175"/>
      <c r="C2" s="175"/>
      <c r="D2" s="175"/>
      <c r="E2" s="175"/>
      <c r="F2" s="175"/>
      <c r="G2" s="175"/>
      <c r="H2" s="175"/>
      <c r="I2" s="175"/>
      <c r="J2" s="175"/>
      <c r="K2" s="175"/>
      <c r="L2" s="175"/>
    </row>
    <row r="3" spans="1:13" ht="15.5" x14ac:dyDescent="0.25">
      <c r="A3" s="161" t="s">
        <v>188</v>
      </c>
      <c r="B3" s="161"/>
      <c r="C3" s="161"/>
      <c r="D3" s="161"/>
      <c r="E3" s="161"/>
      <c r="F3" s="161"/>
      <c r="G3" s="161"/>
      <c r="H3" s="161"/>
      <c r="I3" s="161"/>
      <c r="J3" s="161"/>
      <c r="K3" s="161"/>
      <c r="L3" s="161"/>
    </row>
    <row r="4" spans="1:13" ht="15.5" x14ac:dyDescent="0.25">
      <c r="A4" s="161">
        <v>2014</v>
      </c>
      <c r="B4" s="161"/>
      <c r="C4" s="161"/>
      <c r="D4" s="161"/>
      <c r="E4" s="161"/>
      <c r="F4" s="161"/>
      <c r="G4" s="161"/>
      <c r="H4" s="161"/>
      <c r="I4" s="161"/>
      <c r="J4" s="161"/>
      <c r="K4" s="161"/>
      <c r="L4" s="161"/>
    </row>
    <row r="5" spans="1:13" s="8" customFormat="1" ht="19.5" customHeight="1" x14ac:dyDescent="0.25">
      <c r="A5" s="55" t="s">
        <v>191</v>
      </c>
      <c r="B5" s="156"/>
      <c r="C5" s="156"/>
      <c r="D5" s="156"/>
      <c r="E5" s="156"/>
      <c r="F5" s="156"/>
      <c r="G5" s="156"/>
      <c r="H5" s="156"/>
      <c r="I5" s="156"/>
      <c r="J5" s="156"/>
      <c r="K5" s="156"/>
      <c r="L5" s="56" t="s">
        <v>192</v>
      </c>
      <c r="M5" s="7"/>
    </row>
    <row r="6" spans="1:13" ht="19.5" customHeight="1" thickBot="1" x14ac:dyDescent="0.4">
      <c r="A6" s="157" t="s">
        <v>65</v>
      </c>
      <c r="B6" s="162" t="s">
        <v>87</v>
      </c>
      <c r="C6" s="163"/>
      <c r="D6" s="163"/>
      <c r="E6" s="163"/>
      <c r="F6" s="163"/>
      <c r="G6" s="164"/>
      <c r="H6" s="165" t="s">
        <v>84</v>
      </c>
      <c r="I6" s="168" t="s">
        <v>86</v>
      </c>
      <c r="J6" s="162" t="s">
        <v>85</v>
      </c>
      <c r="K6" s="164"/>
      <c r="L6" s="171" t="s">
        <v>64</v>
      </c>
      <c r="M6" s="1"/>
    </row>
    <row r="7" spans="1:13" ht="33" customHeight="1" thickBot="1" x14ac:dyDescent="0.4">
      <c r="A7" s="158"/>
      <c r="B7" s="160" t="s">
        <v>81</v>
      </c>
      <c r="C7" s="160"/>
      <c r="D7" s="160" t="s">
        <v>82</v>
      </c>
      <c r="E7" s="160"/>
      <c r="F7" s="160" t="s">
        <v>83</v>
      </c>
      <c r="G7" s="160"/>
      <c r="H7" s="166"/>
      <c r="I7" s="169"/>
      <c r="J7" s="172"/>
      <c r="K7" s="174"/>
      <c r="L7" s="172"/>
      <c r="M7" s="1"/>
    </row>
    <row r="8" spans="1:13" ht="33" customHeight="1" x14ac:dyDescent="0.35">
      <c r="A8" s="159"/>
      <c r="B8" s="152" t="s">
        <v>15</v>
      </c>
      <c r="C8" s="152" t="s">
        <v>116</v>
      </c>
      <c r="D8" s="152" t="s">
        <v>15</v>
      </c>
      <c r="E8" s="152" t="s">
        <v>116</v>
      </c>
      <c r="F8" s="152" t="s">
        <v>15</v>
      </c>
      <c r="G8" s="152" t="s">
        <v>116</v>
      </c>
      <c r="H8" s="167"/>
      <c r="I8" s="170"/>
      <c r="J8" s="153" t="s">
        <v>15</v>
      </c>
      <c r="K8" s="153" t="s">
        <v>116</v>
      </c>
      <c r="L8" s="173"/>
      <c r="M8" s="1"/>
    </row>
    <row r="9" spans="1:13" ht="44.25" customHeight="1" thickBot="1" x14ac:dyDescent="0.4">
      <c r="A9" s="44" t="s">
        <v>60</v>
      </c>
      <c r="B9" s="23">
        <v>11456</v>
      </c>
      <c r="C9" s="23">
        <v>10853</v>
      </c>
      <c r="D9" s="23">
        <v>144745</v>
      </c>
      <c r="E9" s="23">
        <v>70177</v>
      </c>
      <c r="F9" s="23">
        <f t="shared" ref="F9:G11" si="0">B9+D9</f>
        <v>156201</v>
      </c>
      <c r="G9" s="23">
        <f t="shared" si="0"/>
        <v>81030</v>
      </c>
      <c r="H9" s="23">
        <v>13</v>
      </c>
      <c r="I9" s="23">
        <v>2364</v>
      </c>
      <c r="J9" s="23">
        <v>702</v>
      </c>
      <c r="K9" s="23">
        <v>119</v>
      </c>
      <c r="L9" s="48" t="s">
        <v>62</v>
      </c>
      <c r="M9" s="1"/>
    </row>
    <row r="10" spans="1:13" ht="41.25" customHeight="1" thickBot="1" x14ac:dyDescent="0.4">
      <c r="A10" s="45" t="s">
        <v>189</v>
      </c>
      <c r="B10" s="20">
        <v>1874</v>
      </c>
      <c r="C10" s="20">
        <v>567</v>
      </c>
      <c r="D10" s="20">
        <v>19190</v>
      </c>
      <c r="E10" s="20">
        <v>606</v>
      </c>
      <c r="F10" s="20">
        <f t="shared" si="0"/>
        <v>21064</v>
      </c>
      <c r="G10" s="20">
        <f t="shared" si="0"/>
        <v>1173</v>
      </c>
      <c r="H10" s="20">
        <v>7</v>
      </c>
      <c r="I10" s="20">
        <v>624</v>
      </c>
      <c r="J10" s="20">
        <v>42</v>
      </c>
      <c r="K10" s="20">
        <v>17</v>
      </c>
      <c r="L10" s="49" t="s">
        <v>167</v>
      </c>
      <c r="M10" s="1"/>
    </row>
    <row r="11" spans="1:13" ht="35.25" customHeight="1" x14ac:dyDescent="0.35">
      <c r="A11" s="46" t="s">
        <v>61</v>
      </c>
      <c r="B11" s="21">
        <v>4054</v>
      </c>
      <c r="C11" s="21">
        <v>5062</v>
      </c>
      <c r="D11" s="21">
        <v>5881</v>
      </c>
      <c r="E11" s="21">
        <v>4946</v>
      </c>
      <c r="F11" s="21">
        <f t="shared" si="0"/>
        <v>9935</v>
      </c>
      <c r="G11" s="21">
        <f t="shared" si="0"/>
        <v>10008</v>
      </c>
      <c r="H11" s="21">
        <v>60</v>
      </c>
      <c r="I11" s="21">
        <v>506</v>
      </c>
      <c r="J11" s="21">
        <v>281</v>
      </c>
      <c r="K11" s="21">
        <v>171</v>
      </c>
      <c r="L11" s="50" t="s">
        <v>63</v>
      </c>
      <c r="M11" s="1"/>
    </row>
    <row r="12" spans="1:13" ht="35.25" customHeight="1" x14ac:dyDescent="0.35">
      <c r="A12" s="47" t="s">
        <v>45</v>
      </c>
      <c r="B12" s="22">
        <f>SUM(B9:B11)</f>
        <v>17384</v>
      </c>
      <c r="C12" s="22">
        <f>SUM(C9:C11)</f>
        <v>16482</v>
      </c>
      <c r="D12" s="22">
        <f>SUM(D9:D11)</f>
        <v>169816</v>
      </c>
      <c r="E12" s="22">
        <f>SUM(E9:E11)</f>
        <v>75729</v>
      </c>
      <c r="F12" s="22">
        <f>SUM(B12+D12)</f>
        <v>187200</v>
      </c>
      <c r="G12" s="22">
        <f>SUM(C12+E12)</f>
        <v>92211</v>
      </c>
      <c r="H12" s="22">
        <f>SUM(H9:H11)</f>
        <v>80</v>
      </c>
      <c r="I12" s="22">
        <f>SUM(I9:I11)</f>
        <v>3494</v>
      </c>
      <c r="J12" s="22">
        <f>SUM(J9:J11)</f>
        <v>1025</v>
      </c>
      <c r="K12" s="22">
        <f>SUM(K9:K11)</f>
        <v>307</v>
      </c>
      <c r="L12" s="51" t="s">
        <v>26</v>
      </c>
      <c r="M12" s="1"/>
    </row>
    <row r="13" spans="1:13" ht="15.5" x14ac:dyDescent="0.35">
      <c r="A13" s="1"/>
      <c r="B13" s="1"/>
      <c r="C13" s="1"/>
      <c r="D13" s="1"/>
      <c r="E13" s="1"/>
      <c r="F13" s="1"/>
      <c r="G13" s="1"/>
      <c r="H13" s="1"/>
      <c r="I13" s="1"/>
      <c r="J13" s="1"/>
      <c r="K13" s="1"/>
      <c r="L13" s="1"/>
      <c r="M13" s="1"/>
    </row>
    <row r="14" spans="1:13" ht="15.5" x14ac:dyDescent="0.35">
      <c r="A14" s="1"/>
      <c r="B14" s="1"/>
      <c r="C14" s="1"/>
      <c r="D14" s="1"/>
      <c r="E14" s="1"/>
      <c r="F14" s="1"/>
      <c r="G14" s="1"/>
      <c r="H14" s="1"/>
      <c r="I14" s="1"/>
      <c r="J14" s="1"/>
      <c r="K14" s="1"/>
      <c r="L14" s="1"/>
      <c r="M14" s="1"/>
    </row>
    <row r="15" spans="1:13" ht="27.75" customHeight="1" x14ac:dyDescent="0.35">
      <c r="F15" s="1"/>
      <c r="G15" s="1"/>
      <c r="H15" s="1"/>
      <c r="I15" s="1"/>
      <c r="J15" s="1"/>
      <c r="K15" s="1"/>
      <c r="L15" s="1"/>
      <c r="M15" s="1"/>
    </row>
    <row r="16" spans="1:13" ht="15.5" x14ac:dyDescent="0.35">
      <c r="F16" s="1"/>
      <c r="G16" s="1"/>
      <c r="H16" s="1"/>
      <c r="I16" s="1"/>
      <c r="J16" s="1"/>
      <c r="K16" s="1"/>
      <c r="L16" s="1"/>
      <c r="M16" s="1"/>
    </row>
    <row r="17" spans="1:13" ht="15.5" x14ac:dyDescent="0.35">
      <c r="F17" s="1"/>
      <c r="G17" s="1"/>
      <c r="H17" s="1"/>
      <c r="I17" s="1"/>
      <c r="J17" s="1"/>
      <c r="K17" s="1"/>
      <c r="L17" s="1"/>
      <c r="M17" s="1"/>
    </row>
    <row r="18" spans="1:13" ht="15.5" x14ac:dyDescent="0.35">
      <c r="F18" s="1"/>
      <c r="G18" s="1"/>
      <c r="H18" s="1"/>
      <c r="I18" s="1"/>
      <c r="J18" s="1"/>
      <c r="K18" s="1"/>
      <c r="L18" s="1"/>
      <c r="M18" s="1"/>
    </row>
    <row r="26" spans="1:13" x14ac:dyDescent="0.25">
      <c r="B26" t="s">
        <v>153</v>
      </c>
      <c r="C26" t="s">
        <v>154</v>
      </c>
    </row>
    <row r="27" spans="1:13" ht="37.5" x14ac:dyDescent="0.25">
      <c r="A27" s="138" t="s">
        <v>168</v>
      </c>
      <c r="B27" s="117">
        <f t="shared" ref="B27:C29" si="1">F9</f>
        <v>156201</v>
      </c>
      <c r="C27" s="117">
        <f t="shared" si="1"/>
        <v>81030</v>
      </c>
    </row>
    <row r="28" spans="1:13" ht="25" x14ac:dyDescent="0.25">
      <c r="A28" s="138" t="s">
        <v>169</v>
      </c>
      <c r="B28" s="117">
        <f t="shared" si="1"/>
        <v>21064</v>
      </c>
      <c r="C28" s="117">
        <f t="shared" si="1"/>
        <v>1173</v>
      </c>
    </row>
    <row r="29" spans="1:13" ht="25" x14ac:dyDescent="0.25">
      <c r="A29" s="138" t="s">
        <v>16</v>
      </c>
      <c r="B29" s="117">
        <f t="shared" si="1"/>
        <v>9935</v>
      </c>
      <c r="C29" s="117">
        <f t="shared" si="1"/>
        <v>10008</v>
      </c>
    </row>
    <row r="30" spans="1:13" x14ac:dyDescent="0.25">
      <c r="B30" s="135">
        <f>SUM(B27:B29)</f>
        <v>187200</v>
      </c>
      <c r="C30" s="135">
        <f>SUM(C27:C29)</f>
        <v>92211</v>
      </c>
    </row>
  </sheetData>
  <mergeCells count="14">
    <mergeCell ref="A1:L1"/>
    <mergeCell ref="B5:K5"/>
    <mergeCell ref="A6:A8"/>
    <mergeCell ref="B7:C7"/>
    <mergeCell ref="D7:E7"/>
    <mergeCell ref="F7:G7"/>
    <mergeCell ref="A3:L3"/>
    <mergeCell ref="B6:G6"/>
    <mergeCell ref="H6:H8"/>
    <mergeCell ref="A4:L4"/>
    <mergeCell ref="I6:I8"/>
    <mergeCell ref="L6:L8"/>
    <mergeCell ref="J6:K7"/>
    <mergeCell ref="A2:L2"/>
  </mergeCells>
  <printOptions horizontalCentered="1" verticalCentered="1"/>
  <pageMargins left="0" right="0" top="0" bottom="0" header="0" footer="0"/>
  <pageSetup paperSize="9" scale="9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24"/>
  <sheetViews>
    <sheetView rightToLeft="1" view="pageBreakPreview" zoomScaleNormal="100" zoomScaleSheetLayoutView="100" workbookViewId="0">
      <selection activeCell="N6" sqref="N6:N7"/>
    </sheetView>
  </sheetViews>
  <sheetFormatPr defaultRowHeight="12.5" x14ac:dyDescent="0.25"/>
  <cols>
    <col min="1" max="1" width="17" customWidth="1"/>
    <col min="2" max="12" width="10.1796875" customWidth="1"/>
    <col min="13" max="13" width="9.453125" customWidth="1"/>
    <col min="14" max="14" width="16" customWidth="1"/>
  </cols>
  <sheetData>
    <row r="1" spans="1:20" ht="18" x14ac:dyDescent="0.35">
      <c r="A1" s="155" t="s">
        <v>105</v>
      </c>
      <c r="B1" s="155"/>
      <c r="C1" s="155"/>
      <c r="D1" s="155"/>
      <c r="E1" s="155"/>
      <c r="F1" s="155"/>
      <c r="G1" s="155"/>
      <c r="H1" s="155"/>
      <c r="I1" s="155"/>
      <c r="J1" s="155"/>
      <c r="K1" s="155"/>
      <c r="L1" s="155"/>
      <c r="M1" s="155"/>
      <c r="N1" s="155"/>
      <c r="O1" s="1"/>
      <c r="P1" s="1"/>
      <c r="Q1" s="1"/>
      <c r="R1" s="1"/>
      <c r="S1" s="1"/>
      <c r="T1" s="1"/>
    </row>
    <row r="2" spans="1:20" ht="18" x14ac:dyDescent="0.25">
      <c r="A2" s="175">
        <v>2014</v>
      </c>
      <c r="B2" s="175"/>
      <c r="C2" s="175"/>
      <c r="D2" s="175"/>
      <c r="E2" s="175"/>
      <c r="F2" s="175"/>
      <c r="G2" s="175"/>
      <c r="H2" s="175"/>
      <c r="I2" s="175"/>
      <c r="J2" s="175"/>
      <c r="K2" s="175"/>
      <c r="L2" s="175"/>
      <c r="M2" s="175"/>
      <c r="N2" s="175"/>
      <c r="O2" s="130"/>
    </row>
    <row r="3" spans="1:20" ht="37.5" customHeight="1" x14ac:dyDescent="0.35">
      <c r="A3" s="161" t="s">
        <v>111</v>
      </c>
      <c r="B3" s="161"/>
      <c r="C3" s="161"/>
      <c r="D3" s="161"/>
      <c r="E3" s="161"/>
      <c r="F3" s="161"/>
      <c r="G3" s="161"/>
      <c r="H3" s="161"/>
      <c r="I3" s="161"/>
      <c r="J3" s="161"/>
      <c r="K3" s="161"/>
      <c r="L3" s="161"/>
      <c r="M3" s="161"/>
      <c r="N3" s="161"/>
      <c r="O3" s="1"/>
      <c r="P3" s="1"/>
      <c r="Q3" s="1"/>
      <c r="R3" s="1"/>
      <c r="S3" s="1"/>
      <c r="T3" s="1"/>
    </row>
    <row r="4" spans="1:20" ht="15.5" x14ac:dyDescent="0.35">
      <c r="A4" s="161">
        <v>2014</v>
      </c>
      <c r="B4" s="161"/>
      <c r="C4" s="161"/>
      <c r="D4" s="161"/>
      <c r="E4" s="161"/>
      <c r="F4" s="161"/>
      <c r="G4" s="161"/>
      <c r="H4" s="161"/>
      <c r="I4" s="161"/>
      <c r="J4" s="161"/>
      <c r="K4" s="161"/>
      <c r="L4" s="161"/>
      <c r="M4" s="161"/>
      <c r="N4" s="161"/>
      <c r="O4" s="1"/>
      <c r="P4" s="1"/>
      <c r="Q4" s="1"/>
      <c r="R4" s="1"/>
      <c r="S4" s="1"/>
      <c r="T4" s="1"/>
    </row>
    <row r="5" spans="1:20" ht="15.5" x14ac:dyDescent="0.35">
      <c r="A5" s="53" t="s">
        <v>193</v>
      </c>
      <c r="B5" s="53"/>
      <c r="C5" s="53"/>
      <c r="D5" s="53"/>
      <c r="E5" s="53"/>
      <c r="F5" s="53"/>
      <c r="G5" s="53"/>
      <c r="H5" s="53"/>
      <c r="I5" s="53"/>
      <c r="J5" s="53"/>
      <c r="K5" s="53"/>
      <c r="L5" s="53"/>
      <c r="M5" s="68"/>
      <c r="N5" s="54" t="s">
        <v>194</v>
      </c>
      <c r="O5" s="1"/>
      <c r="P5" s="1"/>
      <c r="Q5" s="1"/>
      <c r="R5" s="1"/>
      <c r="S5" s="1"/>
      <c r="T5" s="1"/>
    </row>
    <row r="6" spans="1:20" ht="39.75" customHeight="1" thickBot="1" x14ac:dyDescent="0.4">
      <c r="A6" s="157" t="s">
        <v>98</v>
      </c>
      <c r="B6" s="176" t="s">
        <v>170</v>
      </c>
      <c r="C6" s="176"/>
      <c r="D6" s="176"/>
      <c r="E6" s="176" t="s">
        <v>171</v>
      </c>
      <c r="F6" s="176"/>
      <c r="G6" s="176"/>
      <c r="H6" s="176" t="s">
        <v>152</v>
      </c>
      <c r="I6" s="176"/>
      <c r="J6" s="176"/>
      <c r="K6" s="176" t="s">
        <v>13</v>
      </c>
      <c r="L6" s="176"/>
      <c r="M6" s="176"/>
      <c r="N6" s="177" t="s">
        <v>102</v>
      </c>
      <c r="O6" s="1"/>
      <c r="P6" s="1"/>
      <c r="Q6" s="1"/>
      <c r="R6" s="1"/>
      <c r="S6" s="1"/>
      <c r="T6" s="1"/>
    </row>
    <row r="7" spans="1:20" ht="32.25" customHeight="1" x14ac:dyDescent="0.35">
      <c r="A7" s="159"/>
      <c r="B7" s="153" t="s">
        <v>66</v>
      </c>
      <c r="C7" s="153" t="s">
        <v>117</v>
      </c>
      <c r="D7" s="153" t="s">
        <v>13</v>
      </c>
      <c r="E7" s="153" t="s">
        <v>66</v>
      </c>
      <c r="F7" s="153" t="s">
        <v>117</v>
      </c>
      <c r="G7" s="153" t="s">
        <v>13</v>
      </c>
      <c r="H7" s="153" t="s">
        <v>66</v>
      </c>
      <c r="I7" s="153" t="s">
        <v>117</v>
      </c>
      <c r="J7" s="153" t="s">
        <v>13</v>
      </c>
      <c r="K7" s="153" t="s">
        <v>66</v>
      </c>
      <c r="L7" s="153" t="s">
        <v>117</v>
      </c>
      <c r="M7" s="153" t="s">
        <v>13</v>
      </c>
      <c r="N7" s="178"/>
      <c r="O7" s="1"/>
      <c r="P7" s="1"/>
      <c r="Q7" s="1"/>
      <c r="R7" s="1"/>
      <c r="S7" s="1"/>
      <c r="T7" s="1"/>
    </row>
    <row r="8" spans="1:20" ht="32.25" customHeight="1" thickBot="1" x14ac:dyDescent="0.4">
      <c r="A8" s="5" t="s">
        <v>75</v>
      </c>
      <c r="B8" s="23">
        <v>0</v>
      </c>
      <c r="C8" s="23">
        <v>0</v>
      </c>
      <c r="D8" s="23">
        <f>SUM(B8:C8)</f>
        <v>0</v>
      </c>
      <c r="E8" s="23">
        <v>0</v>
      </c>
      <c r="F8" s="23">
        <v>0</v>
      </c>
      <c r="G8" s="23">
        <f>SUM(E8:F8)</f>
        <v>0</v>
      </c>
      <c r="H8" s="23">
        <v>1504</v>
      </c>
      <c r="I8" s="23">
        <v>870</v>
      </c>
      <c r="J8" s="23">
        <f>SUM(H8:I8)</f>
        <v>2374</v>
      </c>
      <c r="K8" s="32">
        <f t="shared" ref="K8:L11" si="0">SUM(B8+E8+H8)</f>
        <v>1504</v>
      </c>
      <c r="L8" s="32">
        <f t="shared" si="0"/>
        <v>870</v>
      </c>
      <c r="M8" s="23">
        <f>K8+L8</f>
        <v>2374</v>
      </c>
      <c r="N8" s="116" t="s">
        <v>44</v>
      </c>
      <c r="O8" s="1"/>
      <c r="P8" s="1"/>
      <c r="Q8" s="1"/>
      <c r="R8" s="1"/>
      <c r="S8" s="1"/>
      <c r="T8" s="1"/>
    </row>
    <row r="9" spans="1:20" ht="32.25" customHeight="1" thickBot="1" x14ac:dyDescent="0.4">
      <c r="A9" s="19" t="s">
        <v>67</v>
      </c>
      <c r="B9" s="20">
        <v>9189</v>
      </c>
      <c r="C9" s="20">
        <v>11760</v>
      </c>
      <c r="D9" s="20">
        <f>SUM(B9:C9)</f>
        <v>20949</v>
      </c>
      <c r="E9" s="20">
        <v>500</v>
      </c>
      <c r="F9" s="20">
        <v>86</v>
      </c>
      <c r="G9" s="20">
        <f>SUM(E9:F9)</f>
        <v>586</v>
      </c>
      <c r="H9" s="20">
        <v>1627</v>
      </c>
      <c r="I9" s="20">
        <v>1448</v>
      </c>
      <c r="J9" s="20">
        <f>SUM(H9:I9)</f>
        <v>3075</v>
      </c>
      <c r="K9" s="20">
        <f t="shared" si="0"/>
        <v>11316</v>
      </c>
      <c r="L9" s="20">
        <f t="shared" si="0"/>
        <v>13294</v>
      </c>
      <c r="M9" s="20">
        <f>K9+L9</f>
        <v>24610</v>
      </c>
      <c r="N9" s="121" t="s">
        <v>67</v>
      </c>
      <c r="O9" s="1"/>
      <c r="P9" s="1"/>
      <c r="Q9" s="1"/>
      <c r="R9" s="1"/>
      <c r="S9" s="1"/>
      <c r="T9" s="1"/>
    </row>
    <row r="10" spans="1:20" ht="32.25" customHeight="1" thickBot="1" x14ac:dyDescent="0.4">
      <c r="A10" s="4" t="s">
        <v>68</v>
      </c>
      <c r="B10" s="64">
        <v>96030</v>
      </c>
      <c r="C10" s="64">
        <v>63763</v>
      </c>
      <c r="D10" s="64">
        <f>SUM(B10:C10)</f>
        <v>159793</v>
      </c>
      <c r="E10" s="64">
        <v>9875</v>
      </c>
      <c r="F10" s="64">
        <v>700</v>
      </c>
      <c r="G10" s="64">
        <f>SUM(E10:F10)</f>
        <v>10575</v>
      </c>
      <c r="H10" s="64">
        <v>5455</v>
      </c>
      <c r="I10" s="64">
        <v>6849</v>
      </c>
      <c r="J10" s="23">
        <f>SUM(H10:I10)</f>
        <v>12304</v>
      </c>
      <c r="K10" s="32">
        <f t="shared" si="0"/>
        <v>111360</v>
      </c>
      <c r="L10" s="32">
        <f t="shared" si="0"/>
        <v>71312</v>
      </c>
      <c r="M10" s="64">
        <f>K10+L10</f>
        <v>182672</v>
      </c>
      <c r="N10" s="122" t="s">
        <v>68</v>
      </c>
      <c r="O10" s="1"/>
      <c r="P10" s="1"/>
      <c r="Q10" s="1"/>
      <c r="R10" s="1"/>
      <c r="S10" s="1"/>
      <c r="T10" s="1"/>
    </row>
    <row r="11" spans="1:20" ht="32.25" customHeight="1" x14ac:dyDescent="0.35">
      <c r="A11" s="60" t="s">
        <v>99</v>
      </c>
      <c r="B11" s="65">
        <v>50982</v>
      </c>
      <c r="C11" s="65">
        <v>5507</v>
      </c>
      <c r="D11" s="65">
        <f>SUM(B11:C11)</f>
        <v>56489</v>
      </c>
      <c r="E11" s="65">
        <v>10689</v>
      </c>
      <c r="F11" s="65">
        <v>387</v>
      </c>
      <c r="G11" s="65">
        <f>SUM(E11:F11)</f>
        <v>11076</v>
      </c>
      <c r="H11" s="65">
        <v>1349</v>
      </c>
      <c r="I11" s="65">
        <v>841</v>
      </c>
      <c r="J11" s="65">
        <f>SUM(H11:I11)</f>
        <v>2190</v>
      </c>
      <c r="K11" s="65">
        <f t="shared" si="0"/>
        <v>63020</v>
      </c>
      <c r="L11" s="65">
        <f t="shared" si="0"/>
        <v>6735</v>
      </c>
      <c r="M11" s="65">
        <f>K11+L11</f>
        <v>69755</v>
      </c>
      <c r="N11" s="123" t="s">
        <v>69</v>
      </c>
      <c r="O11" s="1"/>
      <c r="P11" s="1"/>
      <c r="Q11" s="1"/>
      <c r="R11" s="1"/>
      <c r="S11" s="1"/>
      <c r="T11" s="1"/>
    </row>
    <row r="12" spans="1:20" ht="30" customHeight="1" x14ac:dyDescent="0.35">
      <c r="A12" s="62" t="s">
        <v>37</v>
      </c>
      <c r="B12" s="66">
        <f>SUM(B8:B11)</f>
        <v>156201</v>
      </c>
      <c r="C12" s="66">
        <f t="shared" ref="C12:M12" si="1">SUM(C8:C11)</f>
        <v>81030</v>
      </c>
      <c r="D12" s="66">
        <f t="shared" si="1"/>
        <v>237231</v>
      </c>
      <c r="E12" s="66">
        <f t="shared" si="1"/>
        <v>21064</v>
      </c>
      <c r="F12" s="66">
        <f t="shared" si="1"/>
        <v>1173</v>
      </c>
      <c r="G12" s="66">
        <f t="shared" si="1"/>
        <v>22237</v>
      </c>
      <c r="H12" s="66">
        <f t="shared" si="1"/>
        <v>9935</v>
      </c>
      <c r="I12" s="66">
        <f t="shared" si="1"/>
        <v>10008</v>
      </c>
      <c r="J12" s="66">
        <f t="shared" si="1"/>
        <v>19943</v>
      </c>
      <c r="K12" s="66">
        <f t="shared" si="1"/>
        <v>187200</v>
      </c>
      <c r="L12" s="66">
        <f t="shared" si="1"/>
        <v>92211</v>
      </c>
      <c r="M12" s="66">
        <f t="shared" si="1"/>
        <v>279411</v>
      </c>
      <c r="N12" s="63" t="s">
        <v>26</v>
      </c>
      <c r="O12" s="1"/>
      <c r="P12" s="1"/>
      <c r="Q12" s="1"/>
      <c r="R12" s="1"/>
      <c r="S12" s="1"/>
      <c r="T12" s="1"/>
    </row>
    <row r="14" spans="1:20" ht="13.5" customHeight="1" thickBot="1" x14ac:dyDescent="0.3">
      <c r="F14" s="127"/>
    </row>
    <row r="17" spans="1:3" x14ac:dyDescent="0.25">
      <c r="B17" s="136" t="s">
        <v>157</v>
      </c>
      <c r="C17" s="136" t="s">
        <v>158</v>
      </c>
    </row>
    <row r="18" spans="1:3" x14ac:dyDescent="0.25">
      <c r="A18" s="136" t="s">
        <v>155</v>
      </c>
      <c r="B18" s="137">
        <f>K8+K9</f>
        <v>12820</v>
      </c>
      <c r="C18" s="117">
        <f>L8+L9</f>
        <v>14164</v>
      </c>
    </row>
    <row r="19" spans="1:3" x14ac:dyDescent="0.25">
      <c r="A19" s="136" t="s">
        <v>156</v>
      </c>
      <c r="B19" s="137">
        <f>K10</f>
        <v>111360</v>
      </c>
      <c r="C19" s="117">
        <f>L10</f>
        <v>71312</v>
      </c>
    </row>
    <row r="20" spans="1:3" x14ac:dyDescent="0.25">
      <c r="A20" s="136" t="s">
        <v>69</v>
      </c>
      <c r="B20" s="137">
        <f>K11</f>
        <v>63020</v>
      </c>
      <c r="C20" s="117">
        <f>L11</f>
        <v>6735</v>
      </c>
    </row>
    <row r="21" spans="1:3" x14ac:dyDescent="0.25">
      <c r="B21" s="135">
        <f>SUM(B18:B20)</f>
        <v>187200</v>
      </c>
      <c r="C21" s="135">
        <f>SUM(C18:C20)</f>
        <v>92211</v>
      </c>
    </row>
    <row r="22" spans="1:3" x14ac:dyDescent="0.25">
      <c r="A22" s="134"/>
    </row>
    <row r="23" spans="1:3" x14ac:dyDescent="0.25">
      <c r="A23" s="134"/>
    </row>
    <row r="24" spans="1:3" x14ac:dyDescent="0.25">
      <c r="A24" s="134"/>
    </row>
  </sheetData>
  <mergeCells count="10">
    <mergeCell ref="A1:N1"/>
    <mergeCell ref="A3:N3"/>
    <mergeCell ref="A4:N4"/>
    <mergeCell ref="A6:A7"/>
    <mergeCell ref="B6:D6"/>
    <mergeCell ref="E6:G6"/>
    <mergeCell ref="K6:M6"/>
    <mergeCell ref="N6:N7"/>
    <mergeCell ref="A2:N2"/>
    <mergeCell ref="H6:J6"/>
  </mergeCells>
  <printOptions horizontalCentered="1" verticalCentered="1"/>
  <pageMargins left="0" right="0" top="0" bottom="0" header="0" footer="0"/>
  <pageSetup paperSize="9" scale="8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27"/>
  <sheetViews>
    <sheetView rightToLeft="1" view="pageBreakPreview" zoomScaleNormal="100" zoomScaleSheetLayoutView="100" workbookViewId="0">
      <selection activeCell="K6" sqref="K6:K8"/>
    </sheetView>
  </sheetViews>
  <sheetFormatPr defaultRowHeight="12.5" x14ac:dyDescent="0.25"/>
  <cols>
    <col min="1" max="1" width="27.54296875" customWidth="1"/>
    <col min="2" max="10" width="9.453125" customWidth="1"/>
    <col min="11" max="11" width="34.7265625" customWidth="1"/>
  </cols>
  <sheetData>
    <row r="1" spans="1:55" ht="21.75" customHeight="1" x14ac:dyDescent="0.25">
      <c r="A1" s="155" t="s">
        <v>161</v>
      </c>
      <c r="B1" s="155"/>
      <c r="C1" s="155"/>
      <c r="D1" s="155"/>
      <c r="E1" s="155"/>
      <c r="F1" s="155"/>
      <c r="G1" s="155"/>
      <c r="H1" s="155"/>
      <c r="I1" s="155"/>
      <c r="J1" s="155"/>
      <c r="K1" s="155"/>
    </row>
    <row r="2" spans="1:55" ht="21.75" customHeight="1" x14ac:dyDescent="0.25">
      <c r="A2" s="175">
        <v>2014</v>
      </c>
      <c r="B2" s="175"/>
      <c r="C2" s="175"/>
      <c r="D2" s="175"/>
      <c r="E2" s="175"/>
      <c r="F2" s="175"/>
      <c r="G2" s="175"/>
      <c r="H2" s="175"/>
      <c r="I2" s="175"/>
      <c r="J2" s="175"/>
      <c r="K2" s="175"/>
    </row>
    <row r="3" spans="1:55" ht="34.5" customHeight="1" x14ac:dyDescent="0.25">
      <c r="A3" s="161" t="s">
        <v>162</v>
      </c>
      <c r="B3" s="161"/>
      <c r="C3" s="161"/>
      <c r="D3" s="161"/>
      <c r="E3" s="161"/>
      <c r="F3" s="161"/>
      <c r="G3" s="161"/>
      <c r="H3" s="161"/>
      <c r="I3" s="161"/>
      <c r="J3" s="161"/>
      <c r="K3" s="161"/>
    </row>
    <row r="4" spans="1:55" ht="15.5" x14ac:dyDescent="0.35">
      <c r="A4" s="179">
        <v>2014</v>
      </c>
      <c r="B4" s="179"/>
      <c r="C4" s="179"/>
      <c r="D4" s="179"/>
      <c r="E4" s="179"/>
      <c r="F4" s="179"/>
      <c r="G4" s="179"/>
      <c r="H4" s="179"/>
      <c r="I4" s="179"/>
      <c r="J4" s="179"/>
      <c r="K4" s="179"/>
    </row>
    <row r="5" spans="1:55" ht="15.5" x14ac:dyDescent="0.35">
      <c r="A5" s="52" t="s">
        <v>120</v>
      </c>
      <c r="B5" s="52"/>
      <c r="C5" s="52"/>
      <c r="D5" s="52"/>
      <c r="E5" s="52"/>
      <c r="F5" s="52"/>
      <c r="G5" s="52"/>
      <c r="H5" s="52"/>
      <c r="I5" s="52"/>
      <c r="J5" s="53"/>
      <c r="K5" s="54" t="s">
        <v>121</v>
      </c>
    </row>
    <row r="6" spans="1:55" s="25" customFormat="1" ht="30" customHeight="1" thickBot="1" x14ac:dyDescent="0.3">
      <c r="A6" s="183" t="s">
        <v>3</v>
      </c>
      <c r="B6" s="186" t="s">
        <v>88</v>
      </c>
      <c r="C6" s="186"/>
      <c r="D6" s="186"/>
      <c r="E6" s="186"/>
      <c r="F6" s="186"/>
      <c r="G6" s="186"/>
      <c r="H6" s="186"/>
      <c r="I6" s="186"/>
      <c r="J6" s="186"/>
      <c r="K6" s="180" t="s">
        <v>17</v>
      </c>
    </row>
    <row r="7" spans="1:55" s="27" customFormat="1" ht="30" customHeight="1" thickBot="1" x14ac:dyDescent="0.3">
      <c r="A7" s="184"/>
      <c r="B7" s="187" t="s">
        <v>70</v>
      </c>
      <c r="C7" s="188"/>
      <c r="D7" s="188"/>
      <c r="E7" s="187" t="s">
        <v>71</v>
      </c>
      <c r="F7" s="188"/>
      <c r="G7" s="188"/>
      <c r="H7" s="187" t="s">
        <v>14</v>
      </c>
      <c r="I7" s="187"/>
      <c r="J7" s="187"/>
      <c r="K7" s="181"/>
    </row>
    <row r="8" spans="1:55" s="29" customFormat="1" ht="30" customHeight="1" x14ac:dyDescent="0.25">
      <c r="A8" s="185"/>
      <c r="B8" s="154" t="s">
        <v>66</v>
      </c>
      <c r="C8" s="154" t="s">
        <v>117</v>
      </c>
      <c r="D8" s="154" t="s">
        <v>89</v>
      </c>
      <c r="E8" s="154" t="s">
        <v>66</v>
      </c>
      <c r="F8" s="154" t="s">
        <v>117</v>
      </c>
      <c r="G8" s="154" t="s">
        <v>89</v>
      </c>
      <c r="H8" s="154" t="s">
        <v>66</v>
      </c>
      <c r="I8" s="154" t="s">
        <v>117</v>
      </c>
      <c r="J8" s="154" t="s">
        <v>89</v>
      </c>
      <c r="K8" s="182"/>
    </row>
    <row r="9" spans="1:55" s="35" customFormat="1" ht="24" customHeight="1" thickBot="1" x14ac:dyDescent="0.3">
      <c r="A9" s="30" t="s">
        <v>136</v>
      </c>
      <c r="B9" s="31">
        <v>7811</v>
      </c>
      <c r="C9" s="31">
        <v>9811</v>
      </c>
      <c r="D9" s="32">
        <f>B9+C9</f>
        <v>17622</v>
      </c>
      <c r="E9" s="31">
        <v>21487</v>
      </c>
      <c r="F9" s="31">
        <v>17781</v>
      </c>
      <c r="G9" s="32">
        <f>E9+F9</f>
        <v>39268</v>
      </c>
      <c r="H9" s="31">
        <f t="shared" ref="H9:H23" si="0">SUM(B9+E9)</f>
        <v>29298</v>
      </c>
      <c r="I9" s="31">
        <f t="shared" ref="I9:I23" si="1">SUM(C9+F9)</f>
        <v>27592</v>
      </c>
      <c r="J9" s="32">
        <f>H9+I9</f>
        <v>56890</v>
      </c>
      <c r="K9" s="33" t="s">
        <v>18</v>
      </c>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row>
    <row r="10" spans="1:55" s="35" customFormat="1" ht="24" customHeight="1" thickBot="1" x14ac:dyDescent="0.3">
      <c r="A10" s="36" t="s">
        <v>144</v>
      </c>
      <c r="B10" s="37">
        <v>1688</v>
      </c>
      <c r="C10" s="37">
        <v>1424</v>
      </c>
      <c r="D10" s="38">
        <f t="shared" ref="D10:D23" si="2">B10+C10</f>
        <v>3112</v>
      </c>
      <c r="E10" s="37">
        <v>3413</v>
      </c>
      <c r="F10" s="37">
        <v>1914</v>
      </c>
      <c r="G10" s="38">
        <f t="shared" ref="G10:G23" si="3">E10+F10</f>
        <v>5327</v>
      </c>
      <c r="H10" s="37">
        <f t="shared" si="0"/>
        <v>5101</v>
      </c>
      <c r="I10" s="37">
        <f t="shared" si="1"/>
        <v>3338</v>
      </c>
      <c r="J10" s="38">
        <f t="shared" ref="J10:J23" si="4">H10+I10</f>
        <v>8439</v>
      </c>
      <c r="K10" s="39" t="s">
        <v>143</v>
      </c>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row>
    <row r="11" spans="1:55" s="35" customFormat="1" ht="24" customHeight="1" thickBot="1" x14ac:dyDescent="0.3">
      <c r="A11" s="30" t="s">
        <v>4</v>
      </c>
      <c r="B11" s="31">
        <v>1130</v>
      </c>
      <c r="C11" s="31">
        <v>1189</v>
      </c>
      <c r="D11" s="32">
        <f t="shared" si="2"/>
        <v>2319</v>
      </c>
      <c r="E11" s="31">
        <v>8592</v>
      </c>
      <c r="F11" s="31">
        <v>1237</v>
      </c>
      <c r="G11" s="32">
        <f t="shared" si="3"/>
        <v>9829</v>
      </c>
      <c r="H11" s="31">
        <f t="shared" si="0"/>
        <v>9722</v>
      </c>
      <c r="I11" s="31">
        <f t="shared" si="1"/>
        <v>2426</v>
      </c>
      <c r="J11" s="32">
        <f t="shared" si="4"/>
        <v>12148</v>
      </c>
      <c r="K11" s="33" t="s">
        <v>19</v>
      </c>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row>
    <row r="12" spans="1:55" s="35" customFormat="1" ht="24" customHeight="1" thickBot="1" x14ac:dyDescent="0.3">
      <c r="A12" s="36" t="s">
        <v>0</v>
      </c>
      <c r="B12" s="37">
        <v>318</v>
      </c>
      <c r="C12" s="37">
        <v>222</v>
      </c>
      <c r="D12" s="38">
        <f t="shared" si="2"/>
        <v>540</v>
      </c>
      <c r="E12" s="37">
        <v>1269</v>
      </c>
      <c r="F12" s="37">
        <v>965</v>
      </c>
      <c r="G12" s="38">
        <f t="shared" si="3"/>
        <v>2234</v>
      </c>
      <c r="H12" s="37">
        <f t="shared" si="0"/>
        <v>1587</v>
      </c>
      <c r="I12" s="37">
        <f t="shared" si="1"/>
        <v>1187</v>
      </c>
      <c r="J12" s="38">
        <f t="shared" si="4"/>
        <v>2774</v>
      </c>
      <c r="K12" s="39" t="s">
        <v>20</v>
      </c>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row>
    <row r="13" spans="1:55" s="35" customFormat="1" ht="24" customHeight="1" thickBot="1" x14ac:dyDescent="0.3">
      <c r="A13" s="30" t="s">
        <v>96</v>
      </c>
      <c r="B13" s="31">
        <v>628</v>
      </c>
      <c r="C13" s="31">
        <v>319</v>
      </c>
      <c r="D13" s="32">
        <f t="shared" si="2"/>
        <v>947</v>
      </c>
      <c r="E13" s="31">
        <v>564</v>
      </c>
      <c r="F13" s="31">
        <v>108</v>
      </c>
      <c r="G13" s="32">
        <f t="shared" si="3"/>
        <v>672</v>
      </c>
      <c r="H13" s="31">
        <f t="shared" si="0"/>
        <v>1192</v>
      </c>
      <c r="I13" s="31">
        <f t="shared" si="1"/>
        <v>427</v>
      </c>
      <c r="J13" s="32">
        <f t="shared" si="4"/>
        <v>1619</v>
      </c>
      <c r="K13" s="33" t="s">
        <v>100</v>
      </c>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row>
    <row r="14" spans="1:55" s="35" customFormat="1" ht="24" customHeight="1" thickBot="1" x14ac:dyDescent="0.3">
      <c r="A14" s="36" t="s">
        <v>97</v>
      </c>
      <c r="B14" s="37">
        <v>166</v>
      </c>
      <c r="C14" s="37">
        <v>1568</v>
      </c>
      <c r="D14" s="38">
        <f t="shared" si="2"/>
        <v>1734</v>
      </c>
      <c r="E14" s="37">
        <v>1136</v>
      </c>
      <c r="F14" s="37">
        <v>2264</v>
      </c>
      <c r="G14" s="38">
        <f t="shared" si="3"/>
        <v>3400</v>
      </c>
      <c r="H14" s="37">
        <f t="shared" si="0"/>
        <v>1302</v>
      </c>
      <c r="I14" s="37">
        <f t="shared" si="1"/>
        <v>3832</v>
      </c>
      <c r="J14" s="38">
        <f t="shared" si="4"/>
        <v>5134</v>
      </c>
      <c r="K14" s="39" t="s">
        <v>101</v>
      </c>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row>
    <row r="15" spans="1:55" s="35" customFormat="1" ht="24" customHeight="1" thickBot="1" x14ac:dyDescent="0.3">
      <c r="A15" s="30" t="s">
        <v>145</v>
      </c>
      <c r="B15" s="31">
        <v>1145</v>
      </c>
      <c r="C15" s="31">
        <v>197</v>
      </c>
      <c r="D15" s="32">
        <f t="shared" si="2"/>
        <v>1342</v>
      </c>
      <c r="E15" s="31">
        <v>61348</v>
      </c>
      <c r="F15" s="31">
        <v>22605</v>
      </c>
      <c r="G15" s="32">
        <f t="shared" si="3"/>
        <v>83953</v>
      </c>
      <c r="H15" s="31">
        <f t="shared" si="0"/>
        <v>62493</v>
      </c>
      <c r="I15" s="31">
        <f t="shared" si="1"/>
        <v>22802</v>
      </c>
      <c r="J15" s="32">
        <f t="shared" si="4"/>
        <v>85295</v>
      </c>
      <c r="K15" s="33" t="s">
        <v>146</v>
      </c>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row>
    <row r="16" spans="1:55" s="35" customFormat="1" ht="24" customHeight="1" thickBot="1" x14ac:dyDescent="0.3">
      <c r="A16" s="36" t="s">
        <v>1</v>
      </c>
      <c r="B16" s="37">
        <v>1909</v>
      </c>
      <c r="C16" s="37">
        <v>251</v>
      </c>
      <c r="D16" s="38">
        <f t="shared" si="2"/>
        <v>2160</v>
      </c>
      <c r="E16" s="37">
        <v>8496</v>
      </c>
      <c r="F16" s="37">
        <v>314</v>
      </c>
      <c r="G16" s="38">
        <f t="shared" si="3"/>
        <v>8810</v>
      </c>
      <c r="H16" s="37">
        <f t="shared" si="0"/>
        <v>10405</v>
      </c>
      <c r="I16" s="37">
        <f t="shared" si="1"/>
        <v>565</v>
      </c>
      <c r="J16" s="38">
        <f t="shared" si="4"/>
        <v>10970</v>
      </c>
      <c r="K16" s="39" t="s">
        <v>21</v>
      </c>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row>
    <row r="17" spans="1:55" s="35" customFormat="1" ht="24" customHeight="1" thickBot="1" x14ac:dyDescent="0.3">
      <c r="A17" s="30" t="s">
        <v>6</v>
      </c>
      <c r="B17" s="31">
        <v>68</v>
      </c>
      <c r="C17" s="31">
        <v>20</v>
      </c>
      <c r="D17" s="32">
        <f t="shared" si="2"/>
        <v>88</v>
      </c>
      <c r="E17" s="31">
        <v>6723</v>
      </c>
      <c r="F17" s="31">
        <v>60</v>
      </c>
      <c r="G17" s="32">
        <f t="shared" si="3"/>
        <v>6783</v>
      </c>
      <c r="H17" s="31">
        <f t="shared" si="0"/>
        <v>6791</v>
      </c>
      <c r="I17" s="31">
        <f t="shared" si="1"/>
        <v>80</v>
      </c>
      <c r="J17" s="32">
        <f t="shared" si="4"/>
        <v>6871</v>
      </c>
      <c r="K17" s="33" t="s">
        <v>22</v>
      </c>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row>
    <row r="18" spans="1:55" s="35" customFormat="1" ht="24" customHeight="1" thickBot="1" x14ac:dyDescent="0.3">
      <c r="A18" s="36" t="s">
        <v>7</v>
      </c>
      <c r="B18" s="37">
        <v>244</v>
      </c>
      <c r="C18" s="37">
        <v>27</v>
      </c>
      <c r="D18" s="38">
        <f t="shared" si="2"/>
        <v>271</v>
      </c>
      <c r="E18" s="37">
        <v>676</v>
      </c>
      <c r="F18" s="37">
        <v>8</v>
      </c>
      <c r="G18" s="38">
        <f t="shared" si="3"/>
        <v>684</v>
      </c>
      <c r="H18" s="37">
        <f t="shared" si="0"/>
        <v>920</v>
      </c>
      <c r="I18" s="37">
        <f t="shared" si="1"/>
        <v>35</v>
      </c>
      <c r="J18" s="38">
        <f t="shared" si="4"/>
        <v>955</v>
      </c>
      <c r="K18" s="39" t="s">
        <v>190</v>
      </c>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row>
    <row r="19" spans="1:55" s="35" customFormat="1" ht="24" customHeight="1" thickBot="1" x14ac:dyDescent="0.3">
      <c r="A19" s="30" t="s">
        <v>5</v>
      </c>
      <c r="B19" s="31">
        <v>637</v>
      </c>
      <c r="C19" s="31">
        <v>1070</v>
      </c>
      <c r="D19" s="32">
        <f t="shared" si="2"/>
        <v>1707</v>
      </c>
      <c r="E19" s="31">
        <v>1317</v>
      </c>
      <c r="F19" s="31">
        <v>347</v>
      </c>
      <c r="G19" s="32">
        <f t="shared" si="3"/>
        <v>1664</v>
      </c>
      <c r="H19" s="31">
        <f t="shared" si="0"/>
        <v>1954</v>
      </c>
      <c r="I19" s="31">
        <f t="shared" si="1"/>
        <v>1417</v>
      </c>
      <c r="J19" s="32">
        <f t="shared" si="4"/>
        <v>3371</v>
      </c>
      <c r="K19" s="33" t="s">
        <v>23</v>
      </c>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row>
    <row r="20" spans="1:55" s="35" customFormat="1" ht="24" customHeight="1" thickBot="1" x14ac:dyDescent="0.3">
      <c r="A20" s="36" t="s">
        <v>187</v>
      </c>
      <c r="B20" s="37">
        <v>258</v>
      </c>
      <c r="C20" s="37">
        <v>114</v>
      </c>
      <c r="D20" s="38">
        <f t="shared" si="2"/>
        <v>372</v>
      </c>
      <c r="E20" s="37">
        <v>2352</v>
      </c>
      <c r="F20" s="37">
        <v>263</v>
      </c>
      <c r="G20" s="38">
        <f t="shared" si="3"/>
        <v>2615</v>
      </c>
      <c r="H20" s="37">
        <f t="shared" si="0"/>
        <v>2610</v>
      </c>
      <c r="I20" s="37">
        <f t="shared" si="1"/>
        <v>377</v>
      </c>
      <c r="J20" s="38">
        <f t="shared" si="4"/>
        <v>2987</v>
      </c>
      <c r="K20" s="39" t="s">
        <v>186</v>
      </c>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row>
    <row r="21" spans="1:55" s="35" customFormat="1" ht="24" customHeight="1" thickBot="1" x14ac:dyDescent="0.3">
      <c r="A21" s="30" t="s">
        <v>137</v>
      </c>
      <c r="B21" s="31">
        <v>1223</v>
      </c>
      <c r="C21" s="31">
        <v>145</v>
      </c>
      <c r="D21" s="32">
        <f t="shared" si="2"/>
        <v>1368</v>
      </c>
      <c r="E21" s="31">
        <v>52400</v>
      </c>
      <c r="F21" s="31">
        <v>27854</v>
      </c>
      <c r="G21" s="32">
        <f t="shared" si="3"/>
        <v>80254</v>
      </c>
      <c r="H21" s="31">
        <f t="shared" si="0"/>
        <v>53623</v>
      </c>
      <c r="I21" s="31">
        <f t="shared" si="1"/>
        <v>27999</v>
      </c>
      <c r="J21" s="32">
        <f t="shared" si="4"/>
        <v>81622</v>
      </c>
      <c r="K21" s="33" t="s">
        <v>24</v>
      </c>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row>
    <row r="22" spans="1:55" s="35" customFormat="1" ht="24" customHeight="1" x14ac:dyDescent="0.25">
      <c r="A22" s="40" t="s">
        <v>2</v>
      </c>
      <c r="B22" s="41">
        <v>0</v>
      </c>
      <c r="C22" s="41">
        <v>81</v>
      </c>
      <c r="D22" s="42">
        <f t="shared" si="2"/>
        <v>81</v>
      </c>
      <c r="E22" s="41">
        <v>0</v>
      </c>
      <c r="F22" s="41">
        <v>9</v>
      </c>
      <c r="G22" s="42">
        <f t="shared" si="3"/>
        <v>9</v>
      </c>
      <c r="H22" s="41">
        <f t="shared" si="0"/>
        <v>0</v>
      </c>
      <c r="I22" s="41">
        <f t="shared" si="1"/>
        <v>90</v>
      </c>
      <c r="J22" s="42">
        <f t="shared" si="4"/>
        <v>90</v>
      </c>
      <c r="K22" s="43" t="s">
        <v>25</v>
      </c>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row>
    <row r="23" spans="1:55" s="35" customFormat="1" ht="24" customHeight="1" x14ac:dyDescent="0.25">
      <c r="A23" s="131" t="s">
        <v>151</v>
      </c>
      <c r="B23" s="118">
        <v>159</v>
      </c>
      <c r="C23" s="118">
        <v>44</v>
      </c>
      <c r="D23" s="132">
        <f t="shared" si="2"/>
        <v>203</v>
      </c>
      <c r="E23" s="118">
        <v>43</v>
      </c>
      <c r="F23" s="118">
        <v>0</v>
      </c>
      <c r="G23" s="132">
        <f t="shared" si="3"/>
        <v>43</v>
      </c>
      <c r="H23" s="118">
        <f t="shared" si="0"/>
        <v>202</v>
      </c>
      <c r="I23" s="118">
        <f t="shared" si="1"/>
        <v>44</v>
      </c>
      <c r="J23" s="132">
        <f t="shared" si="4"/>
        <v>246</v>
      </c>
      <c r="K23" s="133" t="s">
        <v>147</v>
      </c>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row>
    <row r="24" spans="1:55" ht="24" customHeight="1" x14ac:dyDescent="0.25">
      <c r="A24" s="119" t="s">
        <v>45</v>
      </c>
      <c r="B24" s="120">
        <f>SUM(B9:B23)</f>
        <v>17384</v>
      </c>
      <c r="C24" s="120">
        <f t="shared" ref="C24:J24" si="5">SUM(C9:C23)</f>
        <v>16482</v>
      </c>
      <c r="D24" s="120">
        <f t="shared" si="5"/>
        <v>33866</v>
      </c>
      <c r="E24" s="120">
        <f t="shared" si="5"/>
        <v>169816</v>
      </c>
      <c r="F24" s="120">
        <f t="shared" si="5"/>
        <v>75729</v>
      </c>
      <c r="G24" s="120">
        <f t="shared" si="5"/>
        <v>245545</v>
      </c>
      <c r="H24" s="120">
        <f t="shared" si="5"/>
        <v>187200</v>
      </c>
      <c r="I24" s="120">
        <f t="shared" si="5"/>
        <v>92211</v>
      </c>
      <c r="J24" s="120">
        <f t="shared" si="5"/>
        <v>279411</v>
      </c>
      <c r="K24" s="140" t="s">
        <v>26</v>
      </c>
    </row>
    <row r="25" spans="1:55" ht="15.5" x14ac:dyDescent="0.35">
      <c r="A25" s="1"/>
      <c r="B25" s="1"/>
      <c r="C25" s="1"/>
      <c r="D25" s="1"/>
      <c r="E25" s="1"/>
      <c r="F25" s="1"/>
      <c r="G25" s="1"/>
      <c r="H25" s="1"/>
      <c r="I25" s="1"/>
      <c r="J25" s="1"/>
      <c r="K25" s="1"/>
    </row>
    <row r="26" spans="1:55" ht="15.5" x14ac:dyDescent="0.35">
      <c r="A26" s="1"/>
      <c r="B26" s="1"/>
      <c r="C26" s="1"/>
      <c r="D26" s="1"/>
      <c r="E26" s="1"/>
      <c r="F26" s="1"/>
      <c r="G26" s="1"/>
      <c r="H26" s="1"/>
      <c r="I26" s="1"/>
      <c r="J26" s="1"/>
      <c r="K26" s="1"/>
    </row>
    <row r="27" spans="1:55" ht="10.5" customHeight="1" x14ac:dyDescent="0.25"/>
  </sheetData>
  <mergeCells count="10">
    <mergeCell ref="A1:K1"/>
    <mergeCell ref="A4:K4"/>
    <mergeCell ref="K6:K8"/>
    <mergeCell ref="A6:A8"/>
    <mergeCell ref="A2:K2"/>
    <mergeCell ref="A3:K3"/>
    <mergeCell ref="B6:J6"/>
    <mergeCell ref="B7:D7"/>
    <mergeCell ref="E7:G7"/>
    <mergeCell ref="H7:J7"/>
  </mergeCells>
  <printOptions horizontalCentered="1" verticalCentered="1"/>
  <pageMargins left="0" right="0" top="0" bottom="0" header="0" footer="0"/>
  <pageSetup paperSize="9" scale="9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35"/>
  <sheetViews>
    <sheetView rightToLeft="1" view="pageBreakPreview" zoomScaleNormal="100" zoomScaleSheetLayoutView="100" workbookViewId="0">
      <selection activeCell="A6" sqref="A6:A8"/>
    </sheetView>
  </sheetViews>
  <sheetFormatPr defaultRowHeight="12.5" x14ac:dyDescent="0.25"/>
  <cols>
    <col min="1" max="1" width="23.81640625" customWidth="1"/>
    <col min="2" max="3" width="9.453125" customWidth="1"/>
    <col min="4" max="4" width="10" customWidth="1"/>
    <col min="5" max="10" width="9.453125" customWidth="1"/>
    <col min="11" max="11" width="30.81640625" customWidth="1"/>
  </cols>
  <sheetData>
    <row r="1" spans="1:56" ht="20.25" customHeight="1" x14ac:dyDescent="0.35">
      <c r="A1" s="155" t="s">
        <v>163</v>
      </c>
      <c r="B1" s="155"/>
      <c r="C1" s="155"/>
      <c r="D1" s="155"/>
      <c r="E1" s="155"/>
      <c r="F1" s="155"/>
      <c r="G1" s="155"/>
      <c r="H1" s="155"/>
      <c r="I1" s="155"/>
      <c r="J1" s="155"/>
      <c r="K1" s="155"/>
      <c r="L1" s="1"/>
    </row>
    <row r="2" spans="1:56" ht="20.25" customHeight="1" x14ac:dyDescent="0.35">
      <c r="A2" s="175">
        <v>2014</v>
      </c>
      <c r="B2" s="175"/>
      <c r="C2" s="175"/>
      <c r="D2" s="175"/>
      <c r="E2" s="175"/>
      <c r="F2" s="175"/>
      <c r="G2" s="175"/>
      <c r="H2" s="175"/>
      <c r="I2" s="175"/>
      <c r="J2" s="175"/>
      <c r="K2" s="175"/>
      <c r="L2" s="1"/>
    </row>
    <row r="3" spans="1:56" ht="30.75" customHeight="1" x14ac:dyDescent="0.35">
      <c r="A3" s="161" t="s">
        <v>164</v>
      </c>
      <c r="B3" s="161"/>
      <c r="C3" s="161"/>
      <c r="D3" s="161"/>
      <c r="E3" s="161"/>
      <c r="F3" s="161"/>
      <c r="G3" s="161"/>
      <c r="H3" s="161"/>
      <c r="I3" s="161"/>
      <c r="J3" s="161"/>
      <c r="K3" s="161"/>
      <c r="L3" s="1"/>
    </row>
    <row r="4" spans="1:56" ht="15.5" x14ac:dyDescent="0.35">
      <c r="A4" s="179">
        <v>2014</v>
      </c>
      <c r="B4" s="179"/>
      <c r="C4" s="179"/>
      <c r="D4" s="179"/>
      <c r="E4" s="179"/>
      <c r="F4" s="179"/>
      <c r="G4" s="179"/>
      <c r="H4" s="179"/>
      <c r="I4" s="179"/>
      <c r="J4" s="179"/>
      <c r="K4" s="179"/>
      <c r="L4" s="1"/>
    </row>
    <row r="5" spans="1:56" ht="15.5" x14ac:dyDescent="0.35">
      <c r="A5" s="52" t="s">
        <v>195</v>
      </c>
      <c r="B5" s="52"/>
      <c r="C5" s="52"/>
      <c r="D5" s="52"/>
      <c r="E5" s="52"/>
      <c r="F5" s="52"/>
      <c r="G5" s="52"/>
      <c r="H5" s="52"/>
      <c r="I5" s="52"/>
      <c r="J5" s="53"/>
      <c r="K5" s="54" t="s">
        <v>122</v>
      </c>
      <c r="L5" s="1"/>
    </row>
    <row r="6" spans="1:56" s="25" customFormat="1" ht="30" customHeight="1" thickBot="1" x14ac:dyDescent="0.3">
      <c r="A6" s="183" t="s">
        <v>3</v>
      </c>
      <c r="B6" s="186" t="s">
        <v>88</v>
      </c>
      <c r="C6" s="186"/>
      <c r="D6" s="186"/>
      <c r="E6" s="186"/>
      <c r="F6" s="186"/>
      <c r="G6" s="186"/>
      <c r="H6" s="186"/>
      <c r="I6" s="186"/>
      <c r="J6" s="186"/>
      <c r="K6" s="180" t="s">
        <v>17</v>
      </c>
      <c r="L6" s="24"/>
    </row>
    <row r="7" spans="1:56" s="27" customFormat="1" ht="30" customHeight="1" thickBot="1" x14ac:dyDescent="0.3">
      <c r="A7" s="184"/>
      <c r="B7" s="187" t="s">
        <v>70</v>
      </c>
      <c r="C7" s="188"/>
      <c r="D7" s="188"/>
      <c r="E7" s="187" t="s">
        <v>71</v>
      </c>
      <c r="F7" s="188"/>
      <c r="G7" s="188"/>
      <c r="H7" s="187" t="s">
        <v>14</v>
      </c>
      <c r="I7" s="187"/>
      <c r="J7" s="187"/>
      <c r="K7" s="181"/>
      <c r="L7" s="26"/>
    </row>
    <row r="8" spans="1:56" s="29" customFormat="1" ht="30" customHeight="1" x14ac:dyDescent="0.25">
      <c r="A8" s="185"/>
      <c r="B8" s="154" t="s">
        <v>66</v>
      </c>
      <c r="C8" s="154" t="s">
        <v>117</v>
      </c>
      <c r="D8" s="154" t="s">
        <v>89</v>
      </c>
      <c r="E8" s="154" t="s">
        <v>66</v>
      </c>
      <c r="F8" s="154" t="s">
        <v>117</v>
      </c>
      <c r="G8" s="154" t="s">
        <v>89</v>
      </c>
      <c r="H8" s="154" t="s">
        <v>66</v>
      </c>
      <c r="I8" s="154" t="s">
        <v>117</v>
      </c>
      <c r="J8" s="154" t="s">
        <v>89</v>
      </c>
      <c r="K8" s="182"/>
      <c r="L8" s="28"/>
    </row>
    <row r="9" spans="1:56" s="35" customFormat="1" ht="22.5" customHeight="1" thickBot="1" x14ac:dyDescent="0.3">
      <c r="A9" s="30" t="s">
        <v>136</v>
      </c>
      <c r="B9" s="31">
        <v>5352</v>
      </c>
      <c r="C9" s="31">
        <v>6274</v>
      </c>
      <c r="D9" s="32">
        <f>B9+C9</f>
        <v>11626</v>
      </c>
      <c r="E9" s="31">
        <v>18197</v>
      </c>
      <c r="F9" s="31">
        <v>15024</v>
      </c>
      <c r="G9" s="32">
        <f>E9+F9</f>
        <v>33221</v>
      </c>
      <c r="H9" s="31">
        <f t="shared" ref="H9:I24" si="0">SUM(B9+E9)</f>
        <v>23549</v>
      </c>
      <c r="I9" s="31">
        <f t="shared" si="0"/>
        <v>21298</v>
      </c>
      <c r="J9" s="32">
        <f>H9+I9</f>
        <v>44847</v>
      </c>
      <c r="K9" s="33" t="s">
        <v>18</v>
      </c>
      <c r="L9" s="28"/>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row>
    <row r="10" spans="1:56" s="35" customFormat="1" ht="22.5" customHeight="1" thickBot="1" x14ac:dyDescent="0.3">
      <c r="A10" s="36" t="s">
        <v>185</v>
      </c>
      <c r="B10" s="37">
        <v>555</v>
      </c>
      <c r="C10" s="37">
        <v>402</v>
      </c>
      <c r="D10" s="38">
        <f t="shared" ref="D10:D24" si="1">B10+C10</f>
        <v>957</v>
      </c>
      <c r="E10" s="37">
        <v>1989</v>
      </c>
      <c r="F10" s="37">
        <v>569</v>
      </c>
      <c r="G10" s="38">
        <f t="shared" ref="G10:G24" si="2">E10+F10</f>
        <v>2558</v>
      </c>
      <c r="H10" s="37">
        <f t="shared" si="0"/>
        <v>2544</v>
      </c>
      <c r="I10" s="37">
        <f t="shared" si="0"/>
        <v>971</v>
      </c>
      <c r="J10" s="38">
        <f t="shared" ref="J10:J24" si="3">H10+I10</f>
        <v>3515</v>
      </c>
      <c r="K10" s="39" t="s">
        <v>143</v>
      </c>
      <c r="L10" s="28"/>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row>
    <row r="11" spans="1:56" s="35" customFormat="1" ht="22.5" customHeight="1" thickBot="1" x14ac:dyDescent="0.3">
      <c r="A11" s="30" t="s">
        <v>4</v>
      </c>
      <c r="B11" s="31">
        <v>668</v>
      </c>
      <c r="C11" s="31">
        <v>686</v>
      </c>
      <c r="D11" s="32">
        <f t="shared" si="1"/>
        <v>1354</v>
      </c>
      <c r="E11" s="31">
        <v>7425</v>
      </c>
      <c r="F11" s="31">
        <v>393</v>
      </c>
      <c r="G11" s="32">
        <f t="shared" si="2"/>
        <v>7818</v>
      </c>
      <c r="H11" s="31">
        <f t="shared" si="0"/>
        <v>8093</v>
      </c>
      <c r="I11" s="31">
        <f t="shared" si="0"/>
        <v>1079</v>
      </c>
      <c r="J11" s="32">
        <f t="shared" si="3"/>
        <v>9172</v>
      </c>
      <c r="K11" s="33" t="s">
        <v>19</v>
      </c>
      <c r="L11" s="28"/>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row>
    <row r="12" spans="1:56" s="35" customFormat="1" ht="22.5" customHeight="1" thickBot="1" x14ac:dyDescent="0.3">
      <c r="A12" s="36" t="s">
        <v>0</v>
      </c>
      <c r="B12" s="37">
        <v>318</v>
      </c>
      <c r="C12" s="37">
        <v>222</v>
      </c>
      <c r="D12" s="38">
        <f t="shared" si="1"/>
        <v>540</v>
      </c>
      <c r="E12" s="37">
        <v>1269</v>
      </c>
      <c r="F12" s="37">
        <v>965</v>
      </c>
      <c r="G12" s="38">
        <f t="shared" si="2"/>
        <v>2234</v>
      </c>
      <c r="H12" s="37">
        <f t="shared" si="0"/>
        <v>1587</v>
      </c>
      <c r="I12" s="37">
        <f t="shared" si="0"/>
        <v>1187</v>
      </c>
      <c r="J12" s="38">
        <f t="shared" si="3"/>
        <v>2774</v>
      </c>
      <c r="K12" s="39" t="s">
        <v>20</v>
      </c>
      <c r="L12" s="28"/>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row>
    <row r="13" spans="1:56" s="35" customFormat="1" ht="22.5" customHeight="1" thickBot="1" x14ac:dyDescent="0.3">
      <c r="A13" s="30" t="s">
        <v>96</v>
      </c>
      <c r="B13" s="31">
        <v>628</v>
      </c>
      <c r="C13" s="31">
        <v>319</v>
      </c>
      <c r="D13" s="32">
        <f t="shared" si="1"/>
        <v>947</v>
      </c>
      <c r="E13" s="31">
        <v>564</v>
      </c>
      <c r="F13" s="31">
        <v>108</v>
      </c>
      <c r="G13" s="32">
        <f t="shared" si="2"/>
        <v>672</v>
      </c>
      <c r="H13" s="31">
        <f t="shared" si="0"/>
        <v>1192</v>
      </c>
      <c r="I13" s="31">
        <f t="shared" si="0"/>
        <v>427</v>
      </c>
      <c r="J13" s="32">
        <f t="shared" si="3"/>
        <v>1619</v>
      </c>
      <c r="K13" s="33" t="s">
        <v>100</v>
      </c>
      <c r="L13" s="28"/>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row>
    <row r="14" spans="1:56" s="35" customFormat="1" ht="22.5" customHeight="1" thickBot="1" x14ac:dyDescent="0.3">
      <c r="A14" s="36" t="s">
        <v>97</v>
      </c>
      <c r="B14" s="37">
        <v>166</v>
      </c>
      <c r="C14" s="37">
        <v>1568</v>
      </c>
      <c r="D14" s="38">
        <f t="shared" si="1"/>
        <v>1734</v>
      </c>
      <c r="E14" s="37">
        <v>1136</v>
      </c>
      <c r="F14" s="37">
        <v>2264</v>
      </c>
      <c r="G14" s="38">
        <f t="shared" si="2"/>
        <v>3400</v>
      </c>
      <c r="H14" s="37">
        <f t="shared" si="0"/>
        <v>1302</v>
      </c>
      <c r="I14" s="37">
        <f t="shared" si="0"/>
        <v>3832</v>
      </c>
      <c r="J14" s="38">
        <f t="shared" si="3"/>
        <v>5134</v>
      </c>
      <c r="K14" s="39" t="s">
        <v>101</v>
      </c>
      <c r="L14" s="28"/>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row>
    <row r="15" spans="1:56" s="35" customFormat="1" ht="14.5" thickBot="1" x14ac:dyDescent="0.3">
      <c r="A15" s="30" t="s">
        <v>145</v>
      </c>
      <c r="B15" s="31">
        <v>1145</v>
      </c>
      <c r="C15" s="31">
        <v>197</v>
      </c>
      <c r="D15" s="32">
        <f t="shared" si="1"/>
        <v>1342</v>
      </c>
      <c r="E15" s="31">
        <v>61348</v>
      </c>
      <c r="F15" s="31">
        <v>22605</v>
      </c>
      <c r="G15" s="32">
        <f t="shared" si="2"/>
        <v>83953</v>
      </c>
      <c r="H15" s="31">
        <f t="shared" si="0"/>
        <v>62493</v>
      </c>
      <c r="I15" s="31">
        <f t="shared" si="0"/>
        <v>22802</v>
      </c>
      <c r="J15" s="32">
        <f t="shared" si="3"/>
        <v>85295</v>
      </c>
      <c r="K15" s="33" t="s">
        <v>146</v>
      </c>
      <c r="L15" s="28"/>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row>
    <row r="16" spans="1:56" s="35" customFormat="1" ht="22.5" customHeight="1" thickBot="1" x14ac:dyDescent="0.3">
      <c r="A16" s="36" t="s">
        <v>1</v>
      </c>
      <c r="B16" s="37">
        <v>1909</v>
      </c>
      <c r="C16" s="37">
        <v>251</v>
      </c>
      <c r="D16" s="38">
        <f t="shared" si="1"/>
        <v>2160</v>
      </c>
      <c r="E16" s="37">
        <v>8496</v>
      </c>
      <c r="F16" s="37">
        <v>314</v>
      </c>
      <c r="G16" s="38">
        <f t="shared" si="2"/>
        <v>8810</v>
      </c>
      <c r="H16" s="37">
        <f t="shared" si="0"/>
        <v>10405</v>
      </c>
      <c r="I16" s="37">
        <f t="shared" si="0"/>
        <v>565</v>
      </c>
      <c r="J16" s="38">
        <f t="shared" si="3"/>
        <v>10970</v>
      </c>
      <c r="K16" s="39" t="s">
        <v>21</v>
      </c>
      <c r="L16" s="28"/>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row>
    <row r="17" spans="1:56" s="35" customFormat="1" ht="22.5" customHeight="1" thickBot="1" x14ac:dyDescent="0.3">
      <c r="A17" s="30" t="s">
        <v>6</v>
      </c>
      <c r="B17" s="31">
        <v>68</v>
      </c>
      <c r="C17" s="31">
        <v>20</v>
      </c>
      <c r="D17" s="32">
        <f t="shared" si="1"/>
        <v>88</v>
      </c>
      <c r="E17" s="31">
        <v>6723</v>
      </c>
      <c r="F17" s="31">
        <v>60</v>
      </c>
      <c r="G17" s="32">
        <f t="shared" si="2"/>
        <v>6783</v>
      </c>
      <c r="H17" s="31">
        <f t="shared" si="0"/>
        <v>6791</v>
      </c>
      <c r="I17" s="31">
        <f t="shared" si="0"/>
        <v>80</v>
      </c>
      <c r="J17" s="32">
        <f t="shared" si="3"/>
        <v>6871</v>
      </c>
      <c r="K17" s="33" t="s">
        <v>22</v>
      </c>
      <c r="L17" s="28"/>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row>
    <row r="18" spans="1:56" s="35" customFormat="1" ht="22.5" customHeight="1" thickBot="1" x14ac:dyDescent="0.3">
      <c r="A18" s="36" t="s">
        <v>7</v>
      </c>
      <c r="B18" s="37">
        <v>244</v>
      </c>
      <c r="C18" s="37">
        <v>27</v>
      </c>
      <c r="D18" s="38">
        <f t="shared" si="1"/>
        <v>271</v>
      </c>
      <c r="E18" s="37">
        <v>676</v>
      </c>
      <c r="F18" s="37">
        <v>8</v>
      </c>
      <c r="G18" s="38">
        <f t="shared" si="2"/>
        <v>684</v>
      </c>
      <c r="H18" s="37">
        <f t="shared" si="0"/>
        <v>920</v>
      </c>
      <c r="I18" s="37">
        <f t="shared" si="0"/>
        <v>35</v>
      </c>
      <c r="J18" s="38">
        <f t="shared" si="3"/>
        <v>955</v>
      </c>
      <c r="K18" s="39" t="s">
        <v>190</v>
      </c>
      <c r="L18" s="28"/>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row>
    <row r="19" spans="1:56" s="35" customFormat="1" ht="22.5" customHeight="1" thickBot="1" x14ac:dyDescent="0.3">
      <c r="A19" s="30" t="s">
        <v>5</v>
      </c>
      <c r="B19" s="31">
        <v>637</v>
      </c>
      <c r="C19" s="31">
        <v>1070</v>
      </c>
      <c r="D19" s="32">
        <f t="shared" si="1"/>
        <v>1707</v>
      </c>
      <c r="E19" s="31">
        <v>1317</v>
      </c>
      <c r="F19" s="31">
        <v>347</v>
      </c>
      <c r="G19" s="32">
        <f t="shared" si="2"/>
        <v>1664</v>
      </c>
      <c r="H19" s="31">
        <f t="shared" si="0"/>
        <v>1954</v>
      </c>
      <c r="I19" s="31">
        <f t="shared" si="0"/>
        <v>1417</v>
      </c>
      <c r="J19" s="32">
        <f t="shared" si="3"/>
        <v>3371</v>
      </c>
      <c r="K19" s="33" t="s">
        <v>23</v>
      </c>
      <c r="L19" s="28"/>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row>
    <row r="20" spans="1:56" s="35" customFormat="1" ht="22.5" customHeight="1" thickBot="1" x14ac:dyDescent="0.3">
      <c r="A20" s="36" t="s">
        <v>187</v>
      </c>
      <c r="B20" s="37">
        <v>258</v>
      </c>
      <c r="C20" s="37">
        <v>114</v>
      </c>
      <c r="D20" s="38">
        <f t="shared" si="1"/>
        <v>372</v>
      </c>
      <c r="E20" s="37">
        <v>2352</v>
      </c>
      <c r="F20" s="37">
        <v>263</v>
      </c>
      <c r="G20" s="38">
        <f t="shared" si="2"/>
        <v>2615</v>
      </c>
      <c r="H20" s="37">
        <f t="shared" si="0"/>
        <v>2610</v>
      </c>
      <c r="I20" s="37">
        <f t="shared" si="0"/>
        <v>377</v>
      </c>
      <c r="J20" s="38">
        <f t="shared" si="3"/>
        <v>2987</v>
      </c>
      <c r="K20" s="39" t="s">
        <v>186</v>
      </c>
      <c r="L20" s="28"/>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row>
    <row r="21" spans="1:56" s="35" customFormat="1" ht="22.5" customHeight="1" thickBot="1" x14ac:dyDescent="0.3">
      <c r="A21" s="30" t="s">
        <v>137</v>
      </c>
      <c r="B21" s="31">
        <v>1223</v>
      </c>
      <c r="C21" s="31">
        <v>145</v>
      </c>
      <c r="D21" s="32">
        <f t="shared" si="1"/>
        <v>1368</v>
      </c>
      <c r="E21" s="31">
        <v>52400</v>
      </c>
      <c r="F21" s="31">
        <v>27854</v>
      </c>
      <c r="G21" s="32">
        <f t="shared" si="2"/>
        <v>80254</v>
      </c>
      <c r="H21" s="31">
        <f t="shared" si="0"/>
        <v>53623</v>
      </c>
      <c r="I21" s="31">
        <f t="shared" si="0"/>
        <v>27999</v>
      </c>
      <c r="J21" s="32">
        <f t="shared" si="3"/>
        <v>81622</v>
      </c>
      <c r="K21" s="33" t="s">
        <v>24</v>
      </c>
      <c r="L21" s="28"/>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row>
    <row r="22" spans="1:56" s="35" customFormat="1" ht="22.5" customHeight="1" x14ac:dyDescent="0.25">
      <c r="A22" s="40" t="s">
        <v>2</v>
      </c>
      <c r="B22" s="41">
        <v>0</v>
      </c>
      <c r="C22" s="41">
        <v>81</v>
      </c>
      <c r="D22" s="42">
        <f t="shared" si="1"/>
        <v>81</v>
      </c>
      <c r="E22" s="41">
        <v>0</v>
      </c>
      <c r="F22" s="41">
        <v>9</v>
      </c>
      <c r="G22" s="42">
        <f t="shared" si="2"/>
        <v>9</v>
      </c>
      <c r="H22" s="41">
        <f t="shared" si="0"/>
        <v>0</v>
      </c>
      <c r="I22" s="41">
        <f t="shared" si="0"/>
        <v>90</v>
      </c>
      <c r="J22" s="42">
        <f t="shared" si="3"/>
        <v>90</v>
      </c>
      <c r="K22" s="43" t="s">
        <v>25</v>
      </c>
      <c r="L22" s="28"/>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row>
    <row r="23" spans="1:56" ht="22.5" customHeight="1" x14ac:dyDescent="0.35">
      <c r="A23" s="131" t="s">
        <v>151</v>
      </c>
      <c r="B23" s="118">
        <v>159</v>
      </c>
      <c r="C23" s="118">
        <v>44</v>
      </c>
      <c r="D23" s="132">
        <f t="shared" si="1"/>
        <v>203</v>
      </c>
      <c r="E23" s="118">
        <v>43</v>
      </c>
      <c r="F23" s="118">
        <v>0</v>
      </c>
      <c r="G23" s="132">
        <f t="shared" si="2"/>
        <v>43</v>
      </c>
      <c r="H23" s="118">
        <f t="shared" si="0"/>
        <v>202</v>
      </c>
      <c r="I23" s="118">
        <f t="shared" si="0"/>
        <v>44</v>
      </c>
      <c r="J23" s="132">
        <f t="shared" si="3"/>
        <v>246</v>
      </c>
      <c r="K23" s="133" t="s">
        <v>147</v>
      </c>
      <c r="L23" s="1"/>
    </row>
    <row r="24" spans="1:56" ht="24.75" customHeight="1" x14ac:dyDescent="0.35">
      <c r="A24" s="119" t="s">
        <v>45</v>
      </c>
      <c r="B24" s="120">
        <f>SUM(B9:B23)</f>
        <v>13330</v>
      </c>
      <c r="C24" s="120">
        <f>SUM(C9:C23)</f>
        <v>11420</v>
      </c>
      <c r="D24" s="120">
        <f t="shared" si="1"/>
        <v>24750</v>
      </c>
      <c r="E24" s="120">
        <f>SUM(E9:E23)</f>
        <v>163935</v>
      </c>
      <c r="F24" s="120">
        <f>SUM(F9:F23)</f>
        <v>70783</v>
      </c>
      <c r="G24" s="120">
        <f t="shared" si="2"/>
        <v>234718</v>
      </c>
      <c r="H24" s="120">
        <f t="shared" si="0"/>
        <v>177265</v>
      </c>
      <c r="I24" s="120">
        <f t="shared" si="0"/>
        <v>82203</v>
      </c>
      <c r="J24" s="120">
        <f t="shared" si="3"/>
        <v>259468</v>
      </c>
      <c r="K24" s="140" t="s">
        <v>26</v>
      </c>
      <c r="L24" s="1"/>
    </row>
    <row r="25" spans="1:56" ht="15.5" x14ac:dyDescent="0.35">
      <c r="A25" s="1"/>
      <c r="B25" s="1"/>
      <c r="C25" s="1"/>
      <c r="D25" s="1"/>
      <c r="E25" s="1"/>
      <c r="F25" s="1"/>
      <c r="G25" s="1"/>
      <c r="H25" s="1"/>
      <c r="I25" s="1"/>
      <c r="J25" s="1"/>
      <c r="K25" s="1"/>
      <c r="L25" s="1"/>
    </row>
    <row r="28" spans="1:56" x14ac:dyDescent="0.25">
      <c r="A28" t="s">
        <v>148</v>
      </c>
      <c r="B28">
        <v>2459</v>
      </c>
      <c r="C28">
        <v>3537</v>
      </c>
      <c r="E28">
        <v>3290</v>
      </c>
      <c r="F28">
        <v>2757</v>
      </c>
    </row>
    <row r="29" spans="1:56" x14ac:dyDescent="0.25">
      <c r="A29" t="s">
        <v>149</v>
      </c>
      <c r="B29">
        <v>1133</v>
      </c>
      <c r="C29">
        <v>1022</v>
      </c>
      <c r="E29">
        <v>1424</v>
      </c>
      <c r="F29">
        <v>1345</v>
      </c>
    </row>
    <row r="30" spans="1:56" x14ac:dyDescent="0.25">
      <c r="A30" t="s">
        <v>150</v>
      </c>
      <c r="B30">
        <v>462</v>
      </c>
      <c r="C30">
        <v>503</v>
      </c>
      <c r="E30">
        <v>1167</v>
      </c>
      <c r="F30">
        <v>844</v>
      </c>
    </row>
    <row r="33" spans="1:6" x14ac:dyDescent="0.25">
      <c r="A33" t="s">
        <v>148</v>
      </c>
      <c r="B33" s="117">
        <f t="shared" ref="B33:C35" si="4">B9+B28</f>
        <v>7811</v>
      </c>
      <c r="C33" s="117">
        <f t="shared" si="4"/>
        <v>9811</v>
      </c>
      <c r="E33" s="117">
        <f t="shared" ref="E33:F35" si="5">E9+E28</f>
        <v>21487</v>
      </c>
      <c r="F33" s="117">
        <f t="shared" si="5"/>
        <v>17781</v>
      </c>
    </row>
    <row r="34" spans="1:6" x14ac:dyDescent="0.25">
      <c r="A34" t="s">
        <v>149</v>
      </c>
      <c r="B34" s="117">
        <f t="shared" si="4"/>
        <v>1688</v>
      </c>
      <c r="C34" s="117">
        <f t="shared" si="4"/>
        <v>1424</v>
      </c>
      <c r="E34" s="117">
        <f t="shared" si="5"/>
        <v>3413</v>
      </c>
      <c r="F34" s="117">
        <f t="shared" si="5"/>
        <v>1914</v>
      </c>
    </row>
    <row r="35" spans="1:6" x14ac:dyDescent="0.25">
      <c r="A35" t="s">
        <v>150</v>
      </c>
      <c r="B35" s="117">
        <f t="shared" si="4"/>
        <v>1130</v>
      </c>
      <c r="C35" s="117">
        <f t="shared" si="4"/>
        <v>1189</v>
      </c>
      <c r="E35" s="117">
        <f t="shared" si="5"/>
        <v>8592</v>
      </c>
      <c r="F35" s="117">
        <f t="shared" si="5"/>
        <v>1237</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scale="91"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0"/>
  <sheetViews>
    <sheetView rightToLeft="1" view="pageBreakPreview" zoomScaleNormal="100" zoomScaleSheetLayoutView="100" workbookViewId="0">
      <selection activeCell="K6" sqref="K6:K7"/>
    </sheetView>
  </sheetViews>
  <sheetFormatPr defaultRowHeight="12.5" x14ac:dyDescent="0.25"/>
  <cols>
    <col min="1" max="1" width="28.26953125" customWidth="1"/>
    <col min="2" max="10" width="10.1796875" customWidth="1"/>
    <col min="11" max="11" width="38.81640625" customWidth="1"/>
  </cols>
  <sheetData>
    <row r="1" spans="1:17" ht="18" x14ac:dyDescent="0.35">
      <c r="A1" s="155" t="s">
        <v>166</v>
      </c>
      <c r="B1" s="155"/>
      <c r="C1" s="155"/>
      <c r="D1" s="155"/>
      <c r="E1" s="155"/>
      <c r="F1" s="155"/>
      <c r="G1" s="155"/>
      <c r="H1" s="155"/>
      <c r="I1" s="155"/>
      <c r="J1" s="155"/>
      <c r="K1" s="155"/>
      <c r="L1" s="1"/>
      <c r="M1" s="1"/>
      <c r="N1" s="1"/>
      <c r="O1" s="1"/>
      <c r="P1" s="1"/>
      <c r="Q1" s="1"/>
    </row>
    <row r="2" spans="1:17" ht="18" x14ac:dyDescent="0.25">
      <c r="A2" s="175">
        <v>2014</v>
      </c>
      <c r="B2" s="175"/>
      <c r="C2" s="175"/>
      <c r="D2" s="175"/>
      <c r="E2" s="175"/>
      <c r="F2" s="175"/>
      <c r="G2" s="175"/>
      <c r="H2" s="175"/>
      <c r="I2" s="175"/>
      <c r="J2" s="175"/>
      <c r="K2" s="175"/>
      <c r="L2" s="130"/>
    </row>
    <row r="3" spans="1:17" ht="35.25" customHeight="1" x14ac:dyDescent="0.35">
      <c r="A3" s="161" t="s">
        <v>165</v>
      </c>
      <c r="B3" s="161"/>
      <c r="C3" s="161"/>
      <c r="D3" s="161"/>
      <c r="E3" s="161"/>
      <c r="F3" s="161"/>
      <c r="G3" s="161"/>
      <c r="H3" s="161"/>
      <c r="I3" s="161"/>
      <c r="J3" s="161"/>
      <c r="K3" s="161"/>
      <c r="L3" s="1"/>
      <c r="M3" s="1"/>
      <c r="N3" s="1"/>
      <c r="O3" s="1"/>
      <c r="P3" s="1"/>
      <c r="Q3" s="1"/>
    </row>
    <row r="4" spans="1:17" ht="15.5" x14ac:dyDescent="0.35">
      <c r="A4" s="161">
        <v>2014</v>
      </c>
      <c r="B4" s="161"/>
      <c r="C4" s="161"/>
      <c r="D4" s="161"/>
      <c r="E4" s="161"/>
      <c r="F4" s="161"/>
      <c r="G4" s="161"/>
      <c r="H4" s="161"/>
      <c r="I4" s="161"/>
      <c r="J4" s="161"/>
      <c r="K4" s="161"/>
      <c r="L4" s="1"/>
      <c r="M4" s="1"/>
      <c r="N4" s="1"/>
      <c r="O4" s="1"/>
      <c r="P4" s="1"/>
      <c r="Q4" s="1"/>
    </row>
    <row r="5" spans="1:17" ht="15.5" x14ac:dyDescent="0.35">
      <c r="A5" s="53" t="s">
        <v>123</v>
      </c>
      <c r="B5" s="53"/>
      <c r="C5" s="53"/>
      <c r="D5" s="53"/>
      <c r="E5" s="53"/>
      <c r="F5" s="53"/>
      <c r="G5" s="53"/>
      <c r="H5" s="53"/>
      <c r="I5" s="53"/>
      <c r="J5" s="68"/>
      <c r="K5" s="54" t="s">
        <v>124</v>
      </c>
      <c r="L5" s="1"/>
      <c r="M5" s="1"/>
      <c r="N5" s="1"/>
      <c r="O5" s="1"/>
      <c r="P5" s="1"/>
      <c r="Q5" s="1"/>
    </row>
    <row r="6" spans="1:17" ht="39.75" customHeight="1" thickBot="1" x14ac:dyDescent="0.4">
      <c r="A6" s="157" t="s">
        <v>58</v>
      </c>
      <c r="B6" s="176" t="s">
        <v>170</v>
      </c>
      <c r="C6" s="176"/>
      <c r="D6" s="176"/>
      <c r="E6" s="176" t="s">
        <v>172</v>
      </c>
      <c r="F6" s="176"/>
      <c r="G6" s="176"/>
      <c r="H6" s="176" t="s">
        <v>13</v>
      </c>
      <c r="I6" s="176"/>
      <c r="J6" s="176"/>
      <c r="K6" s="177" t="s">
        <v>59</v>
      </c>
      <c r="L6" s="1"/>
      <c r="M6" s="1"/>
      <c r="N6" s="1"/>
      <c r="O6" s="1"/>
      <c r="P6" s="1"/>
      <c r="Q6" s="1"/>
    </row>
    <row r="7" spans="1:17" ht="32.25" customHeight="1" x14ac:dyDescent="0.35">
      <c r="A7" s="159"/>
      <c r="B7" s="153" t="s">
        <v>66</v>
      </c>
      <c r="C7" s="153" t="s">
        <v>117</v>
      </c>
      <c r="D7" s="153" t="s">
        <v>13</v>
      </c>
      <c r="E7" s="153" t="s">
        <v>66</v>
      </c>
      <c r="F7" s="153" t="s">
        <v>117</v>
      </c>
      <c r="G7" s="153" t="s">
        <v>13</v>
      </c>
      <c r="H7" s="153" t="s">
        <v>66</v>
      </c>
      <c r="I7" s="153" t="s">
        <v>117</v>
      </c>
      <c r="J7" s="153" t="s">
        <v>13</v>
      </c>
      <c r="K7" s="178"/>
      <c r="L7" s="1"/>
      <c r="M7" s="1"/>
      <c r="N7" s="1"/>
      <c r="O7" s="1"/>
      <c r="P7" s="1"/>
      <c r="Q7" s="1"/>
    </row>
    <row r="8" spans="1:17" ht="32.25" customHeight="1" thickBot="1" x14ac:dyDescent="0.4">
      <c r="A8" s="5" t="s">
        <v>72</v>
      </c>
      <c r="B8" s="23">
        <v>154645</v>
      </c>
      <c r="C8" s="23">
        <v>79670</v>
      </c>
      <c r="D8" s="23">
        <f>B8+C8</f>
        <v>234315</v>
      </c>
      <c r="E8" s="23">
        <v>21047</v>
      </c>
      <c r="F8" s="23">
        <v>1173</v>
      </c>
      <c r="G8" s="23">
        <f>E8+F8</f>
        <v>22220</v>
      </c>
      <c r="H8" s="32">
        <f t="shared" ref="H8:I11" si="0">SUM(B8+E8)</f>
        <v>175692</v>
      </c>
      <c r="I8" s="32">
        <f t="shared" si="0"/>
        <v>80843</v>
      </c>
      <c r="J8" s="23">
        <f>H8+I8</f>
        <v>256535</v>
      </c>
      <c r="K8" s="58" t="s">
        <v>41</v>
      </c>
      <c r="L8" s="1"/>
      <c r="M8" s="1"/>
      <c r="N8" s="1"/>
      <c r="O8" s="1"/>
      <c r="P8" s="1"/>
      <c r="Q8" s="1"/>
    </row>
    <row r="9" spans="1:17" ht="32.25" customHeight="1" thickBot="1" x14ac:dyDescent="0.4">
      <c r="A9" s="19" t="s">
        <v>73</v>
      </c>
      <c r="B9" s="20">
        <v>1374</v>
      </c>
      <c r="C9" s="20">
        <v>1314</v>
      </c>
      <c r="D9" s="20">
        <f>B9+C9</f>
        <v>2688</v>
      </c>
      <c r="E9" s="20">
        <v>4</v>
      </c>
      <c r="F9" s="20">
        <v>0</v>
      </c>
      <c r="G9" s="20">
        <f>E9+F9</f>
        <v>4</v>
      </c>
      <c r="H9" s="38">
        <f t="shared" si="0"/>
        <v>1378</v>
      </c>
      <c r="I9" s="38">
        <f t="shared" si="0"/>
        <v>1314</v>
      </c>
      <c r="J9" s="20">
        <f>H9+I9</f>
        <v>2692</v>
      </c>
      <c r="K9" s="59" t="s">
        <v>40</v>
      </c>
      <c r="L9" s="1"/>
      <c r="M9" s="1"/>
      <c r="N9" s="1"/>
      <c r="O9" s="1"/>
      <c r="P9" s="1"/>
      <c r="Q9" s="1"/>
    </row>
    <row r="10" spans="1:17" ht="32.25" customHeight="1" thickBot="1" x14ac:dyDescent="0.4">
      <c r="A10" s="4" t="s">
        <v>138</v>
      </c>
      <c r="B10" s="64">
        <v>69</v>
      </c>
      <c r="C10" s="64">
        <v>1</v>
      </c>
      <c r="D10" s="64">
        <f>B10+C10</f>
        <v>70</v>
      </c>
      <c r="E10" s="64">
        <v>3</v>
      </c>
      <c r="F10" s="64">
        <v>0</v>
      </c>
      <c r="G10" s="64">
        <f>E10+F10</f>
        <v>3</v>
      </c>
      <c r="H10" s="67">
        <f t="shared" si="0"/>
        <v>72</v>
      </c>
      <c r="I10" s="67">
        <f t="shared" si="0"/>
        <v>1</v>
      </c>
      <c r="J10" s="64">
        <f>H10+I10</f>
        <v>73</v>
      </c>
      <c r="K10" s="57" t="s">
        <v>39</v>
      </c>
      <c r="L10" s="1"/>
      <c r="M10" s="1"/>
      <c r="N10" s="1"/>
      <c r="O10" s="1"/>
      <c r="P10" s="1"/>
      <c r="Q10" s="1"/>
    </row>
    <row r="11" spans="1:17" ht="32.25" customHeight="1" x14ac:dyDescent="0.35">
      <c r="A11" s="60" t="s">
        <v>139</v>
      </c>
      <c r="B11" s="65">
        <v>113</v>
      </c>
      <c r="C11" s="65">
        <v>45</v>
      </c>
      <c r="D11" s="65">
        <f>B11+C11</f>
        <v>158</v>
      </c>
      <c r="E11" s="65">
        <v>10</v>
      </c>
      <c r="F11" s="65">
        <v>0</v>
      </c>
      <c r="G11" s="65">
        <f>E11+F11</f>
        <v>10</v>
      </c>
      <c r="H11" s="42">
        <f t="shared" si="0"/>
        <v>123</v>
      </c>
      <c r="I11" s="42">
        <f t="shared" si="0"/>
        <v>45</v>
      </c>
      <c r="J11" s="65">
        <f>H11+I11</f>
        <v>168</v>
      </c>
      <c r="K11" s="61" t="s">
        <v>38</v>
      </c>
      <c r="L11" s="1"/>
      <c r="M11" s="1"/>
      <c r="N11" s="1"/>
      <c r="O11" s="1"/>
      <c r="P11" s="1"/>
      <c r="Q11" s="1"/>
    </row>
    <row r="12" spans="1:17" ht="30" customHeight="1" x14ac:dyDescent="0.35">
      <c r="A12" s="62" t="s">
        <v>37</v>
      </c>
      <c r="B12" s="66">
        <f>SUM(B8:B11)</f>
        <v>156201</v>
      </c>
      <c r="C12" s="66">
        <f t="shared" ref="C12:J12" si="1">SUM(C8:C11)</f>
        <v>81030</v>
      </c>
      <c r="D12" s="66">
        <f t="shared" si="1"/>
        <v>237231</v>
      </c>
      <c r="E12" s="66">
        <f t="shared" si="1"/>
        <v>21064</v>
      </c>
      <c r="F12" s="66">
        <f t="shared" si="1"/>
        <v>1173</v>
      </c>
      <c r="G12" s="66">
        <f t="shared" si="1"/>
        <v>22237</v>
      </c>
      <c r="H12" s="66">
        <f t="shared" si="1"/>
        <v>177265</v>
      </c>
      <c r="I12" s="66">
        <f t="shared" si="1"/>
        <v>82203</v>
      </c>
      <c r="J12" s="66">
        <f t="shared" si="1"/>
        <v>259468</v>
      </c>
      <c r="K12" s="63" t="s">
        <v>26</v>
      </c>
      <c r="L12" s="1"/>
      <c r="M12" s="1"/>
      <c r="N12" s="1"/>
      <c r="O12" s="1"/>
      <c r="P12" s="1"/>
      <c r="Q12" s="1"/>
    </row>
    <row r="18" spans="1:11" ht="51.75" customHeight="1" x14ac:dyDescent="0.25">
      <c r="A18" s="161"/>
      <c r="B18" s="161"/>
      <c r="C18" s="161"/>
      <c r="D18" s="161"/>
      <c r="E18" s="161"/>
      <c r="F18" s="161"/>
      <c r="G18" s="161"/>
      <c r="H18" s="161"/>
      <c r="I18" s="161"/>
      <c r="J18" s="161"/>
      <c r="K18" s="161"/>
    </row>
    <row r="20" spans="1:11" ht="27.75" customHeight="1" x14ac:dyDescent="0.25">
      <c r="A20" s="161"/>
      <c r="B20" s="161"/>
      <c r="C20" s="161"/>
      <c r="D20" s="161"/>
      <c r="E20" s="161"/>
      <c r="F20" s="161"/>
      <c r="G20" s="161"/>
      <c r="H20" s="161"/>
      <c r="I20" s="161"/>
      <c r="J20" s="161"/>
      <c r="K20" s="161"/>
    </row>
  </sheetData>
  <mergeCells count="11">
    <mergeCell ref="A20:K20"/>
    <mergeCell ref="A6:A7"/>
    <mergeCell ref="B6:D6"/>
    <mergeCell ref="E6:G6"/>
    <mergeCell ref="H6:J6"/>
    <mergeCell ref="K6:K7"/>
    <mergeCell ref="A1:K1"/>
    <mergeCell ref="A3:K3"/>
    <mergeCell ref="A4:K4"/>
    <mergeCell ref="A2:K2"/>
    <mergeCell ref="A18:K18"/>
  </mergeCells>
  <printOptions horizontalCentered="1" verticalCentered="1"/>
  <pageMargins left="0" right="0" top="0" bottom="0" header="0" footer="0"/>
  <pageSetup paperSize="9" scale="85"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9"/>
  <sheetViews>
    <sheetView rightToLeft="1" view="pageBreakPreview" zoomScaleNormal="100" zoomScaleSheetLayoutView="100" workbookViewId="0">
      <selection activeCell="N6" sqref="N6:N8"/>
    </sheetView>
  </sheetViews>
  <sheetFormatPr defaultRowHeight="12.5" x14ac:dyDescent="0.25"/>
  <cols>
    <col min="1" max="1" width="20.7265625" customWidth="1"/>
    <col min="2" max="2" width="8.453125" customWidth="1"/>
    <col min="3" max="12" width="8.54296875" customWidth="1"/>
    <col min="13" max="13" width="10.7265625" customWidth="1"/>
    <col min="14" max="14" width="20.7265625" customWidth="1"/>
  </cols>
  <sheetData>
    <row r="1" spans="1:14" ht="26.25" customHeight="1" x14ac:dyDescent="0.25">
      <c r="A1" s="155" t="s">
        <v>106</v>
      </c>
      <c r="B1" s="155"/>
      <c r="C1" s="155"/>
      <c r="D1" s="155"/>
      <c r="E1" s="155"/>
      <c r="F1" s="155"/>
      <c r="G1" s="155"/>
      <c r="H1" s="155"/>
      <c r="I1" s="155"/>
      <c r="J1" s="155"/>
      <c r="K1" s="155"/>
      <c r="L1" s="155"/>
      <c r="M1" s="155"/>
      <c r="N1" s="155"/>
    </row>
    <row r="2" spans="1:14" ht="18" x14ac:dyDescent="0.25">
      <c r="A2" s="175">
        <v>2014</v>
      </c>
      <c r="B2" s="175"/>
      <c r="C2" s="175"/>
      <c r="D2" s="175"/>
      <c r="E2" s="175"/>
      <c r="F2" s="175"/>
      <c r="G2" s="175"/>
      <c r="H2" s="175"/>
      <c r="I2" s="175"/>
      <c r="J2" s="175"/>
      <c r="K2" s="175"/>
      <c r="L2" s="175"/>
      <c r="M2" s="175"/>
      <c r="N2" s="175"/>
    </row>
    <row r="3" spans="1:14" ht="36.75" customHeight="1" x14ac:dyDescent="0.25">
      <c r="A3" s="161" t="s">
        <v>112</v>
      </c>
      <c r="B3" s="208"/>
      <c r="C3" s="208"/>
      <c r="D3" s="208"/>
      <c r="E3" s="208"/>
      <c r="F3" s="208"/>
      <c r="G3" s="208"/>
      <c r="H3" s="208"/>
      <c r="I3" s="208"/>
      <c r="J3" s="208"/>
      <c r="K3" s="208"/>
      <c r="L3" s="208"/>
      <c r="M3" s="208"/>
      <c r="N3" s="208"/>
    </row>
    <row r="4" spans="1:14" ht="15.5" x14ac:dyDescent="0.25">
      <c r="A4" s="161">
        <v>2014</v>
      </c>
      <c r="B4" s="161"/>
      <c r="C4" s="161"/>
      <c r="D4" s="161"/>
      <c r="E4" s="161"/>
      <c r="F4" s="161"/>
      <c r="G4" s="161"/>
      <c r="H4" s="161"/>
      <c r="I4" s="161"/>
      <c r="J4" s="161"/>
      <c r="K4" s="161"/>
      <c r="L4" s="161"/>
      <c r="M4" s="161"/>
      <c r="N4" s="161"/>
    </row>
    <row r="5" spans="1:14" s="8" customFormat="1" ht="16.5" customHeight="1" x14ac:dyDescent="0.25">
      <c r="A5" s="84" t="s">
        <v>125</v>
      </c>
      <c r="B5" s="56"/>
      <c r="C5" s="56"/>
      <c r="D5" s="56"/>
      <c r="E5" s="56"/>
      <c r="F5" s="56"/>
      <c r="G5" s="56"/>
      <c r="H5" s="56"/>
      <c r="I5" s="56"/>
      <c r="J5" s="56"/>
      <c r="K5" s="56"/>
      <c r="L5" s="85"/>
      <c r="M5" s="86"/>
      <c r="N5" s="87" t="s">
        <v>126</v>
      </c>
    </row>
    <row r="6" spans="1:14" ht="33" customHeight="1" thickBot="1" x14ac:dyDescent="0.3">
      <c r="A6" s="157" t="s">
        <v>56</v>
      </c>
      <c r="B6" s="210" t="s">
        <v>57</v>
      </c>
      <c r="C6" s="213" t="s">
        <v>30</v>
      </c>
      <c r="D6" s="213"/>
      <c r="E6" s="213"/>
      <c r="F6" s="213"/>
      <c r="G6" s="213"/>
      <c r="H6" s="213"/>
      <c r="I6" s="213"/>
      <c r="J6" s="213"/>
      <c r="K6" s="213"/>
      <c r="L6" s="213"/>
      <c r="M6" s="165" t="s">
        <v>54</v>
      </c>
      <c r="N6" s="171" t="s">
        <v>55</v>
      </c>
    </row>
    <row r="7" spans="1:14" ht="41.25" customHeight="1" thickBot="1" x14ac:dyDescent="0.3">
      <c r="A7" s="209"/>
      <c r="B7" s="211"/>
      <c r="C7" s="160" t="s">
        <v>140</v>
      </c>
      <c r="D7" s="160"/>
      <c r="E7" s="160" t="s">
        <v>91</v>
      </c>
      <c r="F7" s="160"/>
      <c r="G7" s="160" t="s">
        <v>92</v>
      </c>
      <c r="H7" s="160"/>
      <c r="I7" s="160" t="s">
        <v>93</v>
      </c>
      <c r="J7" s="160"/>
      <c r="K7" s="160" t="s">
        <v>141</v>
      </c>
      <c r="L7" s="160"/>
      <c r="M7" s="193"/>
      <c r="N7" s="194"/>
    </row>
    <row r="8" spans="1:14" ht="30" customHeight="1" x14ac:dyDescent="0.25">
      <c r="A8" s="159"/>
      <c r="B8" s="212"/>
      <c r="C8" s="151" t="s">
        <v>94</v>
      </c>
      <c r="D8" s="151" t="s">
        <v>142</v>
      </c>
      <c r="E8" s="151" t="s">
        <v>94</v>
      </c>
      <c r="F8" s="151" t="s">
        <v>142</v>
      </c>
      <c r="G8" s="151" t="s">
        <v>94</v>
      </c>
      <c r="H8" s="151" t="s">
        <v>142</v>
      </c>
      <c r="I8" s="151" t="s">
        <v>94</v>
      </c>
      <c r="J8" s="151" t="s">
        <v>142</v>
      </c>
      <c r="K8" s="151" t="s">
        <v>94</v>
      </c>
      <c r="L8" s="151" t="s">
        <v>142</v>
      </c>
      <c r="M8" s="167"/>
      <c r="N8" s="173"/>
    </row>
    <row r="9" spans="1:14" ht="21.75" customHeight="1" thickBot="1" x14ac:dyDescent="0.3">
      <c r="A9" s="189" t="s">
        <v>75</v>
      </c>
      <c r="B9" s="71" t="s">
        <v>48</v>
      </c>
      <c r="C9" s="31">
        <v>836</v>
      </c>
      <c r="D9" s="31">
        <v>430</v>
      </c>
      <c r="E9" s="31">
        <v>75</v>
      </c>
      <c r="F9" s="31">
        <v>59</v>
      </c>
      <c r="G9" s="31">
        <v>0</v>
      </c>
      <c r="H9" s="31">
        <v>0</v>
      </c>
      <c r="I9" s="31">
        <v>0</v>
      </c>
      <c r="J9" s="31">
        <v>0</v>
      </c>
      <c r="K9" s="31">
        <f>SUM(C9+E9+G9+I9)</f>
        <v>911</v>
      </c>
      <c r="L9" s="31">
        <f>SUM(D9+F9+H9+J9)</f>
        <v>489</v>
      </c>
      <c r="M9" s="74" t="s">
        <v>46</v>
      </c>
      <c r="N9" s="198" t="s">
        <v>44</v>
      </c>
    </row>
    <row r="10" spans="1:14" ht="21.75" customHeight="1" thickBot="1" x14ac:dyDescent="0.3">
      <c r="A10" s="190"/>
      <c r="B10" s="72" t="s">
        <v>49</v>
      </c>
      <c r="C10" s="88">
        <v>524</v>
      </c>
      <c r="D10" s="88">
        <v>327</v>
      </c>
      <c r="E10" s="88">
        <v>69</v>
      </c>
      <c r="F10" s="88">
        <v>54</v>
      </c>
      <c r="G10" s="88">
        <v>0</v>
      </c>
      <c r="H10" s="88">
        <v>0</v>
      </c>
      <c r="I10" s="88">
        <v>0</v>
      </c>
      <c r="J10" s="88">
        <v>0</v>
      </c>
      <c r="K10" s="88">
        <f>SUM(C10+E10+G10+I10)</f>
        <v>593</v>
      </c>
      <c r="L10" s="88">
        <f t="shared" ref="K10:L16" si="0">SUM(D10+F10+H10+J10)</f>
        <v>381</v>
      </c>
      <c r="M10" s="75" t="s">
        <v>47</v>
      </c>
      <c r="N10" s="199"/>
    </row>
    <row r="11" spans="1:14" ht="21.75" customHeight="1" thickBot="1" x14ac:dyDescent="0.3">
      <c r="A11" s="200" t="s">
        <v>74</v>
      </c>
      <c r="B11" s="73" t="s">
        <v>48</v>
      </c>
      <c r="C11" s="37">
        <v>42</v>
      </c>
      <c r="D11" s="37">
        <v>45</v>
      </c>
      <c r="E11" s="37">
        <v>499</v>
      </c>
      <c r="F11" s="37">
        <v>324</v>
      </c>
      <c r="G11" s="37">
        <v>110</v>
      </c>
      <c r="H11" s="37">
        <v>77</v>
      </c>
      <c r="I11" s="37">
        <v>0</v>
      </c>
      <c r="J11" s="37">
        <v>0</v>
      </c>
      <c r="K11" s="37">
        <f t="shared" si="0"/>
        <v>651</v>
      </c>
      <c r="L11" s="37">
        <f t="shared" si="0"/>
        <v>446</v>
      </c>
      <c r="M11" s="76" t="s">
        <v>46</v>
      </c>
      <c r="N11" s="204" t="s">
        <v>67</v>
      </c>
    </row>
    <row r="12" spans="1:14" ht="21.75" customHeight="1" thickBot="1" x14ac:dyDescent="0.3">
      <c r="A12" s="203"/>
      <c r="B12" s="73" t="s">
        <v>49</v>
      </c>
      <c r="C12" s="37">
        <v>51</v>
      </c>
      <c r="D12" s="37">
        <v>47</v>
      </c>
      <c r="E12" s="37">
        <v>746</v>
      </c>
      <c r="F12" s="37">
        <v>803</v>
      </c>
      <c r="G12" s="37">
        <v>178</v>
      </c>
      <c r="H12" s="37">
        <v>152</v>
      </c>
      <c r="I12" s="37">
        <v>1</v>
      </c>
      <c r="J12" s="37">
        <v>0</v>
      </c>
      <c r="K12" s="37">
        <f t="shared" si="0"/>
        <v>976</v>
      </c>
      <c r="L12" s="37">
        <f t="shared" si="0"/>
        <v>1002</v>
      </c>
      <c r="M12" s="76" t="s">
        <v>47</v>
      </c>
      <c r="N12" s="205"/>
    </row>
    <row r="13" spans="1:14" ht="21.75" customHeight="1" thickBot="1" x14ac:dyDescent="0.3">
      <c r="A13" s="202" t="s">
        <v>68</v>
      </c>
      <c r="B13" s="72" t="s">
        <v>48</v>
      </c>
      <c r="C13" s="88">
        <v>56</v>
      </c>
      <c r="D13" s="88">
        <v>97</v>
      </c>
      <c r="E13" s="88">
        <v>442</v>
      </c>
      <c r="F13" s="88">
        <v>389</v>
      </c>
      <c r="G13" s="88">
        <v>1506</v>
      </c>
      <c r="H13" s="88">
        <v>3086</v>
      </c>
      <c r="I13" s="88">
        <v>124</v>
      </c>
      <c r="J13" s="88">
        <v>116</v>
      </c>
      <c r="K13" s="88">
        <f t="shared" si="0"/>
        <v>2128</v>
      </c>
      <c r="L13" s="88">
        <f t="shared" si="0"/>
        <v>3688</v>
      </c>
      <c r="M13" s="75" t="s">
        <v>46</v>
      </c>
      <c r="N13" s="206" t="s">
        <v>68</v>
      </c>
    </row>
    <row r="14" spans="1:14" ht="21.75" customHeight="1" thickBot="1" x14ac:dyDescent="0.3">
      <c r="A14" s="190"/>
      <c r="B14" s="72" t="s">
        <v>49</v>
      </c>
      <c r="C14" s="88">
        <v>133</v>
      </c>
      <c r="D14" s="88">
        <v>82</v>
      </c>
      <c r="E14" s="88">
        <v>395</v>
      </c>
      <c r="F14" s="88">
        <v>393</v>
      </c>
      <c r="G14" s="88">
        <v>2673</v>
      </c>
      <c r="H14" s="88">
        <v>2604</v>
      </c>
      <c r="I14" s="88">
        <v>126</v>
      </c>
      <c r="J14" s="88">
        <v>82</v>
      </c>
      <c r="K14" s="88">
        <f t="shared" si="0"/>
        <v>3327</v>
      </c>
      <c r="L14" s="88">
        <f t="shared" si="0"/>
        <v>3161</v>
      </c>
      <c r="M14" s="75" t="s">
        <v>47</v>
      </c>
      <c r="N14" s="199"/>
    </row>
    <row r="15" spans="1:14" ht="21.75" customHeight="1" thickBot="1" x14ac:dyDescent="0.3">
      <c r="A15" s="200" t="s">
        <v>69</v>
      </c>
      <c r="B15" s="73" t="s">
        <v>48</v>
      </c>
      <c r="C15" s="37">
        <v>22</v>
      </c>
      <c r="D15" s="37">
        <v>78</v>
      </c>
      <c r="E15" s="37">
        <v>78</v>
      </c>
      <c r="F15" s="37">
        <v>116</v>
      </c>
      <c r="G15" s="37">
        <v>227</v>
      </c>
      <c r="H15" s="37">
        <v>218</v>
      </c>
      <c r="I15" s="37">
        <v>37</v>
      </c>
      <c r="J15" s="37">
        <v>27</v>
      </c>
      <c r="K15" s="37">
        <f t="shared" si="0"/>
        <v>364</v>
      </c>
      <c r="L15" s="37">
        <f t="shared" si="0"/>
        <v>439</v>
      </c>
      <c r="M15" s="76" t="s">
        <v>46</v>
      </c>
      <c r="N15" s="204" t="s">
        <v>69</v>
      </c>
    </row>
    <row r="16" spans="1:14" ht="21.75" customHeight="1" x14ac:dyDescent="0.25">
      <c r="A16" s="201"/>
      <c r="B16" s="78" t="s">
        <v>49</v>
      </c>
      <c r="C16" s="41">
        <v>49</v>
      </c>
      <c r="D16" s="41">
        <v>40</v>
      </c>
      <c r="E16" s="41">
        <v>129</v>
      </c>
      <c r="F16" s="41">
        <v>113</v>
      </c>
      <c r="G16" s="41">
        <v>622</v>
      </c>
      <c r="H16" s="41">
        <v>219</v>
      </c>
      <c r="I16" s="41">
        <v>185</v>
      </c>
      <c r="J16" s="41">
        <v>30</v>
      </c>
      <c r="K16" s="41">
        <f t="shared" si="0"/>
        <v>985</v>
      </c>
      <c r="L16" s="41">
        <f t="shared" si="0"/>
        <v>402</v>
      </c>
      <c r="M16" s="79" t="s">
        <v>47</v>
      </c>
      <c r="N16" s="207"/>
    </row>
    <row r="17" spans="1:14" ht="21.75" customHeight="1" thickBot="1" x14ac:dyDescent="0.3">
      <c r="A17" s="189" t="s">
        <v>45</v>
      </c>
      <c r="B17" s="93" t="s">
        <v>48</v>
      </c>
      <c r="C17" s="89">
        <f>SUM(C9+C11+C13+C15)</f>
        <v>956</v>
      </c>
      <c r="D17" s="89">
        <f t="shared" ref="D17:L17" si="1">SUM(D9+D11+D13+D15)</f>
        <v>650</v>
      </c>
      <c r="E17" s="89">
        <f t="shared" si="1"/>
        <v>1094</v>
      </c>
      <c r="F17" s="89">
        <f t="shared" si="1"/>
        <v>888</v>
      </c>
      <c r="G17" s="89">
        <f t="shared" si="1"/>
        <v>1843</v>
      </c>
      <c r="H17" s="89">
        <f t="shared" si="1"/>
        <v>3381</v>
      </c>
      <c r="I17" s="89">
        <f t="shared" si="1"/>
        <v>161</v>
      </c>
      <c r="J17" s="89">
        <f t="shared" si="1"/>
        <v>143</v>
      </c>
      <c r="K17" s="89">
        <f t="shared" si="1"/>
        <v>4054</v>
      </c>
      <c r="L17" s="89">
        <f t="shared" si="1"/>
        <v>5062</v>
      </c>
      <c r="M17" s="81" t="s">
        <v>46</v>
      </c>
      <c r="N17" s="195" t="s">
        <v>26</v>
      </c>
    </row>
    <row r="18" spans="1:14" ht="21.75" customHeight="1" thickBot="1" x14ac:dyDescent="0.3">
      <c r="A18" s="191"/>
      <c r="B18" s="69" t="s">
        <v>49</v>
      </c>
      <c r="C18" s="115">
        <f>SUM(C10+C12+C14+C16)</f>
        <v>757</v>
      </c>
      <c r="D18" s="115">
        <f t="shared" ref="D18:L18" si="2">SUM(D10+D12+D14+D16)</f>
        <v>496</v>
      </c>
      <c r="E18" s="115">
        <f t="shared" si="2"/>
        <v>1339</v>
      </c>
      <c r="F18" s="115">
        <f t="shared" si="2"/>
        <v>1363</v>
      </c>
      <c r="G18" s="115">
        <f t="shared" si="2"/>
        <v>3473</v>
      </c>
      <c r="H18" s="115">
        <f t="shared" si="2"/>
        <v>2975</v>
      </c>
      <c r="I18" s="115">
        <f t="shared" si="2"/>
        <v>312</v>
      </c>
      <c r="J18" s="115">
        <f t="shared" si="2"/>
        <v>112</v>
      </c>
      <c r="K18" s="115">
        <f t="shared" si="2"/>
        <v>5881</v>
      </c>
      <c r="L18" s="115">
        <f t="shared" si="2"/>
        <v>4946</v>
      </c>
      <c r="M18" s="77" t="s">
        <v>47</v>
      </c>
      <c r="N18" s="196"/>
    </row>
    <row r="19" spans="1:14" ht="21.75" customHeight="1" x14ac:dyDescent="0.25">
      <c r="A19" s="192"/>
      <c r="B19" s="94" t="s">
        <v>45</v>
      </c>
      <c r="C19" s="90">
        <f>C17+C18</f>
        <v>1713</v>
      </c>
      <c r="D19" s="90">
        <f t="shared" ref="D19:L19" si="3">D17+D18</f>
        <v>1146</v>
      </c>
      <c r="E19" s="90">
        <f t="shared" si="3"/>
        <v>2433</v>
      </c>
      <c r="F19" s="90">
        <f t="shared" si="3"/>
        <v>2251</v>
      </c>
      <c r="G19" s="90">
        <f t="shared" si="3"/>
        <v>5316</v>
      </c>
      <c r="H19" s="90">
        <f t="shared" si="3"/>
        <v>6356</v>
      </c>
      <c r="I19" s="90">
        <f t="shared" si="3"/>
        <v>473</v>
      </c>
      <c r="J19" s="90">
        <f t="shared" si="3"/>
        <v>255</v>
      </c>
      <c r="K19" s="90">
        <f t="shared" si="3"/>
        <v>9935</v>
      </c>
      <c r="L19" s="90">
        <f t="shared" si="3"/>
        <v>10008</v>
      </c>
      <c r="M19" s="83" t="s">
        <v>26</v>
      </c>
      <c r="N19" s="197"/>
    </row>
  </sheetData>
  <mergeCells count="24">
    <mergeCell ref="A1:N1"/>
    <mergeCell ref="A3:N3"/>
    <mergeCell ref="A6:A8"/>
    <mergeCell ref="B6:B8"/>
    <mergeCell ref="C7:D7"/>
    <mergeCell ref="E7:F7"/>
    <mergeCell ref="C6:L6"/>
    <mergeCell ref="A2:N2"/>
    <mergeCell ref="A9:A10"/>
    <mergeCell ref="A17:A19"/>
    <mergeCell ref="A4:N4"/>
    <mergeCell ref="M6:M8"/>
    <mergeCell ref="N6:N8"/>
    <mergeCell ref="N17:N19"/>
    <mergeCell ref="N9:N10"/>
    <mergeCell ref="A15:A16"/>
    <mergeCell ref="A13:A14"/>
    <mergeCell ref="A11:A12"/>
    <mergeCell ref="N11:N12"/>
    <mergeCell ref="N13:N14"/>
    <mergeCell ref="N15:N16"/>
    <mergeCell ref="K7:L7"/>
    <mergeCell ref="G7:H7"/>
    <mergeCell ref="I7:J7"/>
  </mergeCells>
  <printOptions horizontalCentered="1" verticalCentered="1"/>
  <pageMargins left="0" right="0" top="0" bottom="0" header="0" footer="0"/>
  <pageSetup paperSize="9" scale="9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9"/>
  <sheetViews>
    <sheetView rightToLeft="1" view="pageBreakPreview" zoomScaleNormal="100" zoomScaleSheetLayoutView="100" workbookViewId="0">
      <selection activeCell="C11" sqref="C11"/>
    </sheetView>
  </sheetViews>
  <sheetFormatPr defaultRowHeight="12.5" x14ac:dyDescent="0.25"/>
  <cols>
    <col min="1" max="1" width="20.7265625" customWidth="1"/>
    <col min="2" max="2" width="8.453125" customWidth="1"/>
    <col min="3" max="12" width="8.54296875" customWidth="1"/>
    <col min="13" max="13" width="10.7265625" customWidth="1"/>
    <col min="14" max="14" width="20.7265625" customWidth="1"/>
  </cols>
  <sheetData>
    <row r="1" spans="1:14" ht="20.25" customHeight="1" x14ac:dyDescent="0.25">
      <c r="A1" s="155" t="s">
        <v>176</v>
      </c>
      <c r="B1" s="155"/>
      <c r="C1" s="155"/>
      <c r="D1" s="155"/>
      <c r="E1" s="155"/>
      <c r="F1" s="155"/>
      <c r="G1" s="155"/>
      <c r="H1" s="155"/>
      <c r="I1" s="155"/>
      <c r="J1" s="155"/>
      <c r="K1" s="155"/>
      <c r="L1" s="155"/>
      <c r="M1" s="155"/>
      <c r="N1" s="155"/>
    </row>
    <row r="2" spans="1:14" ht="15" customHeight="1" x14ac:dyDescent="0.25">
      <c r="A2" s="175">
        <v>2014</v>
      </c>
      <c r="B2" s="175"/>
      <c r="C2" s="175"/>
      <c r="D2" s="175"/>
      <c r="E2" s="175"/>
      <c r="F2" s="175"/>
      <c r="G2" s="175"/>
      <c r="H2" s="175"/>
      <c r="I2" s="175"/>
      <c r="J2" s="175"/>
      <c r="K2" s="175"/>
      <c r="L2" s="175"/>
      <c r="M2" s="175"/>
      <c r="N2" s="175"/>
    </row>
    <row r="3" spans="1:14" ht="34.5" customHeight="1" x14ac:dyDescent="0.25">
      <c r="A3" s="161" t="s">
        <v>173</v>
      </c>
      <c r="B3" s="208"/>
      <c r="C3" s="208"/>
      <c r="D3" s="208"/>
      <c r="E3" s="208"/>
      <c r="F3" s="208"/>
      <c r="G3" s="208"/>
      <c r="H3" s="208"/>
      <c r="I3" s="208"/>
      <c r="J3" s="208"/>
      <c r="K3" s="208"/>
      <c r="L3" s="208"/>
      <c r="M3" s="208"/>
      <c r="N3" s="208"/>
    </row>
    <row r="4" spans="1:14" ht="11.25" customHeight="1" x14ac:dyDescent="0.25">
      <c r="A4" s="161">
        <v>2014</v>
      </c>
      <c r="B4" s="161"/>
      <c r="C4" s="161"/>
      <c r="D4" s="161"/>
      <c r="E4" s="161"/>
      <c r="F4" s="161"/>
      <c r="G4" s="161"/>
      <c r="H4" s="161"/>
      <c r="I4" s="161"/>
      <c r="J4" s="161"/>
      <c r="K4" s="161"/>
      <c r="L4" s="161"/>
      <c r="M4" s="161"/>
      <c r="N4" s="161"/>
    </row>
    <row r="5" spans="1:14" s="8" customFormat="1" ht="15.5" x14ac:dyDescent="0.25">
      <c r="A5" s="84" t="s">
        <v>127</v>
      </c>
      <c r="B5" s="56"/>
      <c r="C5" s="56"/>
      <c r="D5" s="56"/>
      <c r="E5" s="56"/>
      <c r="F5" s="56"/>
      <c r="G5" s="56"/>
      <c r="H5" s="56"/>
      <c r="I5" s="56"/>
      <c r="J5" s="56"/>
      <c r="K5" s="56"/>
      <c r="L5" s="85"/>
      <c r="M5" s="86"/>
      <c r="N5" s="87" t="s">
        <v>128</v>
      </c>
    </row>
    <row r="6" spans="1:14" ht="33" customHeight="1" thickBot="1" x14ac:dyDescent="0.3">
      <c r="A6" s="157" t="s">
        <v>56</v>
      </c>
      <c r="B6" s="210" t="s">
        <v>57</v>
      </c>
      <c r="C6" s="213" t="s">
        <v>30</v>
      </c>
      <c r="D6" s="213"/>
      <c r="E6" s="213"/>
      <c r="F6" s="213"/>
      <c r="G6" s="213"/>
      <c r="H6" s="213"/>
      <c r="I6" s="213"/>
      <c r="J6" s="213"/>
      <c r="K6" s="213"/>
      <c r="L6" s="213"/>
      <c r="M6" s="165" t="s">
        <v>54</v>
      </c>
      <c r="N6" s="171" t="s">
        <v>55</v>
      </c>
    </row>
    <row r="7" spans="1:14" ht="41.25" customHeight="1" thickBot="1" x14ac:dyDescent="0.3">
      <c r="A7" s="209"/>
      <c r="B7" s="211"/>
      <c r="C7" s="160" t="s">
        <v>140</v>
      </c>
      <c r="D7" s="160"/>
      <c r="E7" s="160" t="s">
        <v>91</v>
      </c>
      <c r="F7" s="160"/>
      <c r="G7" s="160" t="s">
        <v>92</v>
      </c>
      <c r="H7" s="160"/>
      <c r="I7" s="160" t="s">
        <v>93</v>
      </c>
      <c r="J7" s="160"/>
      <c r="K7" s="160" t="s">
        <v>141</v>
      </c>
      <c r="L7" s="160"/>
      <c r="M7" s="193"/>
      <c r="N7" s="194"/>
    </row>
    <row r="8" spans="1:14" ht="30" customHeight="1" x14ac:dyDescent="0.25">
      <c r="A8" s="159"/>
      <c r="B8" s="212"/>
      <c r="C8" s="151" t="s">
        <v>94</v>
      </c>
      <c r="D8" s="151" t="s">
        <v>142</v>
      </c>
      <c r="E8" s="151" t="s">
        <v>94</v>
      </c>
      <c r="F8" s="151" t="s">
        <v>142</v>
      </c>
      <c r="G8" s="151" t="s">
        <v>94</v>
      </c>
      <c r="H8" s="151" t="s">
        <v>142</v>
      </c>
      <c r="I8" s="151" t="s">
        <v>94</v>
      </c>
      <c r="J8" s="151" t="s">
        <v>142</v>
      </c>
      <c r="K8" s="151" t="s">
        <v>94</v>
      </c>
      <c r="L8" s="151" t="s">
        <v>142</v>
      </c>
      <c r="M8" s="167"/>
      <c r="N8" s="173"/>
    </row>
    <row r="9" spans="1:14" ht="21.75" customHeight="1" thickBot="1" x14ac:dyDescent="0.3">
      <c r="A9" s="189" t="s">
        <v>75</v>
      </c>
      <c r="B9" s="71" t="s">
        <v>48</v>
      </c>
      <c r="C9" s="31">
        <v>10</v>
      </c>
      <c r="D9" s="31">
        <v>10</v>
      </c>
      <c r="E9" s="31">
        <v>4</v>
      </c>
      <c r="F9" s="31">
        <v>6</v>
      </c>
      <c r="G9" s="31">
        <v>0</v>
      </c>
      <c r="H9" s="31">
        <v>0</v>
      </c>
      <c r="I9" s="31">
        <v>0</v>
      </c>
      <c r="J9" s="31">
        <v>0</v>
      </c>
      <c r="K9" s="31">
        <f>SUM(C9+E9+G9+I9)</f>
        <v>14</v>
      </c>
      <c r="L9" s="31">
        <f>SUM(D9+F9+H9+J9)</f>
        <v>16</v>
      </c>
      <c r="M9" s="74" t="s">
        <v>46</v>
      </c>
      <c r="N9" s="198" t="s">
        <v>44</v>
      </c>
    </row>
    <row r="10" spans="1:14" ht="21.75" customHeight="1" thickBot="1" x14ac:dyDescent="0.3">
      <c r="A10" s="190"/>
      <c r="B10" s="72" t="s">
        <v>49</v>
      </c>
      <c r="C10" s="88">
        <v>6</v>
      </c>
      <c r="D10" s="88">
        <v>4</v>
      </c>
      <c r="E10" s="88">
        <v>12</v>
      </c>
      <c r="F10" s="88">
        <v>9</v>
      </c>
      <c r="G10" s="88">
        <v>0</v>
      </c>
      <c r="H10" s="88">
        <v>0</v>
      </c>
      <c r="I10" s="88">
        <v>0</v>
      </c>
      <c r="J10" s="88">
        <v>0</v>
      </c>
      <c r="K10" s="88">
        <f t="shared" ref="K10:L16" si="0">SUM(C10+E10+G10+I10)</f>
        <v>18</v>
      </c>
      <c r="L10" s="88">
        <f t="shared" si="0"/>
        <v>13</v>
      </c>
      <c r="M10" s="75" t="s">
        <v>47</v>
      </c>
      <c r="N10" s="199"/>
    </row>
    <row r="11" spans="1:14" ht="21.75" customHeight="1" thickBot="1" x14ac:dyDescent="0.3">
      <c r="A11" s="200" t="s">
        <v>74</v>
      </c>
      <c r="B11" s="73" t="s">
        <v>48</v>
      </c>
      <c r="C11" s="37">
        <v>18</v>
      </c>
      <c r="D11" s="37">
        <v>11</v>
      </c>
      <c r="E11" s="37">
        <v>346</v>
      </c>
      <c r="F11" s="37">
        <v>187</v>
      </c>
      <c r="G11" s="37">
        <v>76</v>
      </c>
      <c r="H11" s="37">
        <v>52</v>
      </c>
      <c r="I11" s="37">
        <v>0</v>
      </c>
      <c r="J11" s="37">
        <v>0</v>
      </c>
      <c r="K11" s="37">
        <f t="shared" si="0"/>
        <v>440</v>
      </c>
      <c r="L11" s="37">
        <f t="shared" si="0"/>
        <v>250</v>
      </c>
      <c r="M11" s="76" t="s">
        <v>46</v>
      </c>
      <c r="N11" s="204" t="s">
        <v>67</v>
      </c>
    </row>
    <row r="12" spans="1:14" ht="21.75" customHeight="1" thickBot="1" x14ac:dyDescent="0.3">
      <c r="A12" s="203"/>
      <c r="B12" s="73" t="s">
        <v>49</v>
      </c>
      <c r="C12" s="37">
        <v>22</v>
      </c>
      <c r="D12" s="37">
        <v>17</v>
      </c>
      <c r="E12" s="37">
        <v>219</v>
      </c>
      <c r="F12" s="37">
        <v>203</v>
      </c>
      <c r="G12" s="37">
        <v>137</v>
      </c>
      <c r="H12" s="37">
        <v>122</v>
      </c>
      <c r="I12" s="37">
        <v>0</v>
      </c>
      <c r="J12" s="37">
        <v>0</v>
      </c>
      <c r="K12" s="37">
        <f t="shared" si="0"/>
        <v>378</v>
      </c>
      <c r="L12" s="37">
        <f t="shared" si="0"/>
        <v>342</v>
      </c>
      <c r="M12" s="76" t="s">
        <v>47</v>
      </c>
      <c r="N12" s="205"/>
    </row>
    <row r="13" spans="1:14" ht="21.75" customHeight="1" thickBot="1" x14ac:dyDescent="0.3">
      <c r="A13" s="202" t="s">
        <v>68</v>
      </c>
      <c r="B13" s="72" t="s">
        <v>48</v>
      </c>
      <c r="C13" s="88">
        <v>39</v>
      </c>
      <c r="D13" s="88">
        <v>48</v>
      </c>
      <c r="E13" s="88">
        <v>418</v>
      </c>
      <c r="F13" s="88">
        <v>323</v>
      </c>
      <c r="G13" s="88">
        <v>1465</v>
      </c>
      <c r="H13" s="88">
        <v>3031</v>
      </c>
      <c r="I13" s="88">
        <v>101</v>
      </c>
      <c r="J13" s="88">
        <v>98</v>
      </c>
      <c r="K13" s="88">
        <f t="shared" si="0"/>
        <v>2023</v>
      </c>
      <c r="L13" s="88">
        <f t="shared" si="0"/>
        <v>3500</v>
      </c>
      <c r="M13" s="75" t="s">
        <v>46</v>
      </c>
      <c r="N13" s="206" t="s">
        <v>68</v>
      </c>
    </row>
    <row r="14" spans="1:14" ht="21.75" customHeight="1" thickBot="1" x14ac:dyDescent="0.3">
      <c r="A14" s="190"/>
      <c r="B14" s="72" t="s">
        <v>49</v>
      </c>
      <c r="C14" s="88">
        <v>105</v>
      </c>
      <c r="D14" s="88">
        <v>45</v>
      </c>
      <c r="E14" s="88">
        <v>281</v>
      </c>
      <c r="F14" s="88">
        <v>250</v>
      </c>
      <c r="G14" s="88">
        <v>2560</v>
      </c>
      <c r="H14" s="88">
        <v>2466</v>
      </c>
      <c r="I14" s="88">
        <v>108</v>
      </c>
      <c r="J14" s="88">
        <v>75</v>
      </c>
      <c r="K14" s="88">
        <f t="shared" si="0"/>
        <v>3054</v>
      </c>
      <c r="L14" s="88">
        <f t="shared" si="0"/>
        <v>2836</v>
      </c>
      <c r="M14" s="75" t="s">
        <v>47</v>
      </c>
      <c r="N14" s="199"/>
    </row>
    <row r="15" spans="1:14" ht="21.75" customHeight="1" thickBot="1" x14ac:dyDescent="0.3">
      <c r="A15" s="200" t="s">
        <v>69</v>
      </c>
      <c r="B15" s="73" t="s">
        <v>48</v>
      </c>
      <c r="C15" s="37">
        <v>18</v>
      </c>
      <c r="D15" s="37">
        <v>36</v>
      </c>
      <c r="E15" s="37">
        <v>37</v>
      </c>
      <c r="F15" s="37">
        <v>80</v>
      </c>
      <c r="G15" s="37">
        <v>221</v>
      </c>
      <c r="H15" s="37">
        <v>212</v>
      </c>
      <c r="I15" s="37">
        <v>32</v>
      </c>
      <c r="J15" s="37">
        <v>22</v>
      </c>
      <c r="K15" s="37">
        <f t="shared" si="0"/>
        <v>308</v>
      </c>
      <c r="L15" s="37">
        <f t="shared" si="0"/>
        <v>350</v>
      </c>
      <c r="M15" s="76" t="s">
        <v>46</v>
      </c>
      <c r="N15" s="204" t="s">
        <v>69</v>
      </c>
    </row>
    <row r="16" spans="1:14" ht="21.75" customHeight="1" x14ac:dyDescent="0.25">
      <c r="A16" s="201"/>
      <c r="B16" s="78" t="s">
        <v>49</v>
      </c>
      <c r="C16" s="41">
        <v>37</v>
      </c>
      <c r="D16" s="41">
        <v>25</v>
      </c>
      <c r="E16" s="41">
        <v>75</v>
      </c>
      <c r="F16" s="41">
        <v>77</v>
      </c>
      <c r="G16" s="41">
        <v>620</v>
      </c>
      <c r="H16" s="41">
        <v>216</v>
      </c>
      <c r="I16" s="41">
        <v>182</v>
      </c>
      <c r="J16" s="41">
        <v>28</v>
      </c>
      <c r="K16" s="41">
        <f t="shared" si="0"/>
        <v>914</v>
      </c>
      <c r="L16" s="41">
        <f t="shared" si="0"/>
        <v>346</v>
      </c>
      <c r="M16" s="79" t="s">
        <v>47</v>
      </c>
      <c r="N16" s="207"/>
    </row>
    <row r="17" spans="1:14" ht="21.75" customHeight="1" thickBot="1" x14ac:dyDescent="0.3">
      <c r="A17" s="189" t="s">
        <v>45</v>
      </c>
      <c r="B17" s="93" t="s">
        <v>48</v>
      </c>
      <c r="C17" s="115">
        <f>SUM(C9+C11+C13+C15)</f>
        <v>85</v>
      </c>
      <c r="D17" s="115">
        <f t="shared" ref="D17:L17" si="1">SUM(D9+D11+D13+D15)</f>
        <v>105</v>
      </c>
      <c r="E17" s="115">
        <f t="shared" si="1"/>
        <v>805</v>
      </c>
      <c r="F17" s="115">
        <f t="shared" si="1"/>
        <v>596</v>
      </c>
      <c r="G17" s="115">
        <f t="shared" si="1"/>
        <v>1762</v>
      </c>
      <c r="H17" s="115">
        <f t="shared" si="1"/>
        <v>3295</v>
      </c>
      <c r="I17" s="115">
        <f t="shared" si="1"/>
        <v>133</v>
      </c>
      <c r="J17" s="115">
        <f t="shared" si="1"/>
        <v>120</v>
      </c>
      <c r="K17" s="115">
        <f t="shared" si="1"/>
        <v>2785</v>
      </c>
      <c r="L17" s="115">
        <f t="shared" si="1"/>
        <v>4116</v>
      </c>
      <c r="M17" s="81" t="s">
        <v>46</v>
      </c>
      <c r="N17" s="195" t="s">
        <v>26</v>
      </c>
    </row>
    <row r="18" spans="1:14" ht="21.75" customHeight="1" thickBot="1" x14ac:dyDescent="0.3">
      <c r="A18" s="191"/>
      <c r="B18" s="69" t="s">
        <v>49</v>
      </c>
      <c r="C18" s="113">
        <f>SUM(C10+C12+C14+C16)</f>
        <v>170</v>
      </c>
      <c r="D18" s="113">
        <f t="shared" ref="D18:L18" si="2">SUM(D10+D12+D14+D16)</f>
        <v>91</v>
      </c>
      <c r="E18" s="113">
        <f t="shared" si="2"/>
        <v>587</v>
      </c>
      <c r="F18" s="113">
        <f t="shared" si="2"/>
        <v>539</v>
      </c>
      <c r="G18" s="113">
        <f t="shared" si="2"/>
        <v>3317</v>
      </c>
      <c r="H18" s="113">
        <f t="shared" si="2"/>
        <v>2804</v>
      </c>
      <c r="I18" s="113">
        <f t="shared" si="2"/>
        <v>290</v>
      </c>
      <c r="J18" s="113">
        <f t="shared" si="2"/>
        <v>103</v>
      </c>
      <c r="K18" s="113">
        <f t="shared" si="2"/>
        <v>4364</v>
      </c>
      <c r="L18" s="113">
        <f t="shared" si="2"/>
        <v>3537</v>
      </c>
      <c r="M18" s="77" t="s">
        <v>47</v>
      </c>
      <c r="N18" s="196"/>
    </row>
    <row r="19" spans="1:14" ht="21.75" customHeight="1" x14ac:dyDescent="0.25">
      <c r="A19" s="192"/>
      <c r="B19" s="94" t="s">
        <v>45</v>
      </c>
      <c r="C19" s="114">
        <f>C17+C18</f>
        <v>255</v>
      </c>
      <c r="D19" s="114">
        <f t="shared" ref="D19:L19" si="3">D17+D18</f>
        <v>196</v>
      </c>
      <c r="E19" s="114">
        <f t="shared" si="3"/>
        <v>1392</v>
      </c>
      <c r="F19" s="114">
        <f t="shared" si="3"/>
        <v>1135</v>
      </c>
      <c r="G19" s="114">
        <f t="shared" si="3"/>
        <v>5079</v>
      </c>
      <c r="H19" s="114">
        <f t="shared" si="3"/>
        <v>6099</v>
      </c>
      <c r="I19" s="114">
        <f t="shared" si="3"/>
        <v>423</v>
      </c>
      <c r="J19" s="114">
        <f t="shared" si="3"/>
        <v>223</v>
      </c>
      <c r="K19" s="114">
        <f t="shared" si="3"/>
        <v>7149</v>
      </c>
      <c r="L19" s="114">
        <f t="shared" si="3"/>
        <v>7653</v>
      </c>
      <c r="M19" s="83" t="s">
        <v>26</v>
      </c>
      <c r="N19" s="197"/>
    </row>
  </sheetData>
  <mergeCells count="24">
    <mergeCell ref="A9:A10"/>
    <mergeCell ref="N9:N10"/>
    <mergeCell ref="A17:A19"/>
    <mergeCell ref="N17:N19"/>
    <mergeCell ref="A11:A12"/>
    <mergeCell ref="N11:N12"/>
    <mergeCell ref="A13:A14"/>
    <mergeCell ref="N13:N14"/>
    <mergeCell ref="A15:A16"/>
    <mergeCell ref="N15:N16"/>
    <mergeCell ref="A2:N2"/>
    <mergeCell ref="A1:N1"/>
    <mergeCell ref="A3:N3"/>
    <mergeCell ref="A4:N4"/>
    <mergeCell ref="A6:A8"/>
    <mergeCell ref="B6:B8"/>
    <mergeCell ref="C6:L6"/>
    <mergeCell ref="M6:M8"/>
    <mergeCell ref="N6:N8"/>
    <mergeCell ref="C7:D7"/>
    <mergeCell ref="E7:F7"/>
    <mergeCell ref="G7:H7"/>
    <mergeCell ref="I7:J7"/>
    <mergeCell ref="K7:L7"/>
  </mergeCells>
  <printOptions horizontalCentered="1" verticalCentered="1"/>
  <pageMargins left="0" right="0" top="0" bottom="0" header="0" footer="0"/>
  <pageSetup paperSize="9" scale="9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التدريب الفصل الخامس 2014</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التدريب الفصل الخامس 2014</Description_Ar>
    <Enabled xmlns="1b323878-974e-4c19-bf08-965c80d4ad54">true</Enabled>
    <PublishingDate xmlns="1b323878-974e-4c19-bf08-965c80d4ad54">2017-04-20T07:54:43+00:00</PublishingDate>
    <CategoryDescription xmlns="http://schemas.microsoft.com/sharepoint.v3">Training statistics chapter 5- 2014</CategoryDescription>
  </documentManagement>
</p:properti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D67271-03CB-40FE-AF6A-623DC8A8E383}">
  <ds:schemaRefs>
    <ds:schemaRef ds:uri="http://schemas.microsoft.com/sharepoint/v3/contenttype/forms"/>
  </ds:schemaRefs>
</ds:datastoreItem>
</file>

<file path=customXml/itemProps2.xml><?xml version="1.0" encoding="utf-8"?>
<ds:datastoreItem xmlns:ds="http://schemas.openxmlformats.org/officeDocument/2006/customXml" ds:itemID="{CA6BB116-529E-49A8-8F6A-6569AC420532}">
  <ds:schemaRefs>
    <ds:schemaRef ds:uri="http://schemas.microsoft.com/office/2006/metadata/properties"/>
    <ds:schemaRef ds:uri="http://schemas.microsoft.com/office/infopath/2007/PartnerControls"/>
    <ds:schemaRef ds:uri="1b323878-974e-4c19-bf08-965c80d4ad54"/>
    <ds:schemaRef ds:uri="http://schemas.microsoft.com/sharepoint/v3"/>
    <ds:schemaRef ds:uri="http://schemas.microsoft.com/sharepoint.v3"/>
  </ds:schemaRefs>
</ds:datastoreItem>
</file>

<file path=customXml/itemProps3.xml><?xml version="1.0" encoding="utf-8"?>
<ds:datastoreItem xmlns:ds="http://schemas.openxmlformats.org/officeDocument/2006/customXml" ds:itemID="{9754E8A7-8554-41EB-917C-46A296A89D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323878-974e-4c19-bf08-965c80d4ad54"/>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Worksheets</vt:lpstr>
      </vt:variant>
      <vt:variant>
        <vt:i4>13</vt:i4>
      </vt:variant>
      <vt:variant>
        <vt:lpstr>Charts</vt:lpstr>
      </vt:variant>
      <vt:variant>
        <vt:i4>2</vt:i4>
      </vt:variant>
      <vt:variant>
        <vt:lpstr>Named Ranges</vt:lpstr>
      </vt:variant>
      <vt:variant>
        <vt:i4>13</vt:i4>
      </vt:variant>
    </vt:vector>
  </HeadingPairs>
  <TitlesOfParts>
    <vt:vector size="28" baseType="lpstr">
      <vt:lpstr>Cover</vt:lpstr>
      <vt:lpstr>التقديم</vt:lpstr>
      <vt:lpstr>97</vt:lpstr>
      <vt:lpstr>98</vt:lpstr>
      <vt:lpstr>99</vt:lpstr>
      <vt:lpstr>100</vt:lpstr>
      <vt:lpstr>101</vt:lpstr>
      <vt:lpstr>102</vt:lpstr>
      <vt:lpstr>103</vt:lpstr>
      <vt:lpstr>104</vt:lpstr>
      <vt:lpstr>105</vt:lpstr>
      <vt:lpstr>106</vt:lpstr>
      <vt:lpstr>107</vt:lpstr>
      <vt:lpstr>GR.33</vt:lpstr>
      <vt:lpstr>GR.34</vt:lpstr>
      <vt:lpstr>'100'!Print_Area</vt:lpstr>
      <vt:lpstr>'101'!Print_Area</vt:lpstr>
      <vt:lpstr>'102'!Print_Area</vt:lpstr>
      <vt:lpstr>'103'!Print_Area</vt:lpstr>
      <vt:lpstr>'104'!Print_Area</vt:lpstr>
      <vt:lpstr>'105'!Print_Area</vt:lpstr>
      <vt:lpstr>'106'!Print_Area</vt:lpstr>
      <vt:lpstr>'107'!Print_Area</vt:lpstr>
      <vt:lpstr>'97'!Print_Area</vt:lpstr>
      <vt:lpstr>'98'!Print_Area</vt:lpstr>
      <vt:lpstr>'99'!Print_Area</vt:lpstr>
      <vt:lpstr>Cover!Print_Area</vt:lpstr>
      <vt:lpstr>التقديم!Print_Area</vt:lpstr>
    </vt:vector>
  </TitlesOfParts>
  <Company>planning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Training statistics chapter 5- 2014</dc:title>
  <dc:creator>Planning council</dc:creator>
  <cp:lastModifiedBy>Fatima Tayeb</cp:lastModifiedBy>
  <cp:lastPrinted>2017-01-10T10:09:04Z</cp:lastPrinted>
  <dcterms:created xsi:type="dcterms:W3CDTF">2007-07-25T06:25:47Z</dcterms:created>
  <dcterms:modified xsi:type="dcterms:W3CDTF">2025-02-14T10:54:13Z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DisplayOnHP">
    <vt:bool>true</vt:bool>
  </property>
  <property fmtid="{D5CDD505-2E9C-101B-9397-08002B2CF9AE}" pid="5" name="CategoryDescription">
    <vt:lpwstr>Training statistics chapter 5- 2014</vt:lpwstr>
  </property>
  <property fmtid="{D5CDD505-2E9C-101B-9397-08002B2CF9AE}" pid="6" name="Hashtags">
    <vt:lpwstr>58;#StatisticalAbstract|c2f418c2-a295-4bd1-af99-d5d586494613</vt:lpwstr>
  </property>
</Properties>
</file>