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drawings/drawing6.xml" ContentType="application/vnd.openxmlformats-officedocument.drawingml.chartshapes+xml"/>
  <Override PartName="/xl/drawings/drawing17.xml" ContentType="application/vnd.openxmlformats-officedocument.drawingml.chartshapes+xml"/>
  <Override PartName="/xl/drawings/drawing25.xml" ContentType="application/vnd.openxmlformats-officedocument.drawingml.chartshapes+xml"/>
  <Override PartName="/xl/drawings/drawing12.xml" ContentType="application/vnd.openxmlformats-officedocument.drawingml.chartshapes+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charts/chart6.xml" ContentType="application/vnd.openxmlformats-officedocument.drawingml.chart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drawings/drawing22.xml" ContentType="application/vnd.openxmlformats-officedocument.drawing+xml"/>
  <Override PartName="/xl/worksheets/sheet1.xml" ContentType="application/vnd.openxmlformats-officedocument.spreadsheetml.worksheet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11.xml" ContentType="application/vnd.openxmlformats-officedocument.drawing+xml"/>
  <Override PartName="/xl/charts/chart3.xml" ContentType="application/vnd.openxmlformats-officedocument.drawingml.chart+xml"/>
  <Override PartName="/xl/chartsheets/sheet3.xml" ContentType="application/vnd.openxmlformats-officedocument.spreadsheetml.chartsheet+xml"/>
  <Override PartName="/xl/drawings/drawing13.xml" ContentType="application/vnd.openxmlformats-officedocument.drawing+xml"/>
  <Override PartName="/xl/drawings/drawing3.xml" ContentType="application/vnd.openxmlformats-officedocument.drawing+xml"/>
  <Override PartName="/xl/drawings/drawing9.xml" ContentType="application/vnd.openxmlformats-officedocument.drawing+xml"/>
  <Override PartName="/xl/drawings/drawing21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4.xml" ContentType="application/vnd.openxmlformats-officedocument.drawing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drawings/drawing19.xml" ContentType="application/vnd.openxmlformats-officedocument.drawing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drawings/drawing20.xml" ContentType="application/vnd.openxmlformats-officedocument.drawing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drawings/drawing18.xml" ContentType="application/vnd.openxmlformats-officedocument.drawing+xml"/>
  <Override PartName="/xl/charts/chart4.xml" ContentType="application/vnd.openxmlformats-officedocument.drawingml.chart+xml"/>
  <Override PartName="/xl/theme/theme1.xml" ContentType="application/vnd.openxmlformats-officedocument.theme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7.xml" ContentType="application/vnd.openxmlformats-officedocument.spreadsheetml.worksheet+xml"/>
  <Override PartName="/xl/charts/chart5.xml" ContentType="application/vnd.openxmlformats-officedocument.drawingml.chart+xml"/>
  <Override PartName="/xl/chartsheets/sheet5.xml" ContentType="application/vnd.openxmlformats-officedocument.spreadsheetml.chart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-15" windowWidth="19260" windowHeight="5955" tabRatio="803" firstSheet="1" activeTab="2"/>
  </bookViews>
  <sheets>
    <sheet name="المقدمة" sheetId="24" r:id="rId1"/>
    <sheet name="التقديم" sheetId="23" r:id="rId2"/>
    <sheet name="211" sheetId="22" r:id="rId3"/>
    <sheet name="212" sheetId="7" r:id="rId4"/>
    <sheet name="GR.48" sheetId="25" r:id="rId5"/>
    <sheet name="213" sheetId="8" r:id="rId6"/>
    <sheet name="GR.49" sheetId="26" r:id="rId7"/>
    <sheet name="214" sheetId="39" r:id="rId8"/>
    <sheet name="215" sheetId="13" r:id="rId9"/>
    <sheet name="GR.50" sheetId="40" r:id="rId10"/>
    <sheet name="216" sheetId="12" r:id="rId11"/>
    <sheet name="217" sheetId="38" r:id="rId12"/>
    <sheet name="218" sheetId="14" r:id="rId13"/>
    <sheet name="GR.51" sheetId="21" r:id="rId14"/>
    <sheet name="219" sheetId="34" r:id="rId15"/>
    <sheet name="220" sheetId="1" r:id="rId16"/>
    <sheet name="221" sheetId="27" r:id="rId17"/>
    <sheet name="222" sheetId="28" r:id="rId18"/>
    <sheet name="223" sheetId="29" r:id="rId19"/>
    <sheet name="224" sheetId="31" r:id="rId20"/>
    <sheet name="GR.52" sheetId="32" r:id="rId21"/>
  </sheets>
  <definedNames>
    <definedName name="_xlnm.Print_Area" localSheetId="2">'211'!$A$1:$D$12</definedName>
    <definedName name="_xlnm.Print_Area" localSheetId="3">'212'!$A$1:$K$15</definedName>
    <definedName name="_xlnm.Print_Area" localSheetId="5">'213'!$A$1:$S$23</definedName>
    <definedName name="_xlnm.Print_Area" localSheetId="7">'214'!$A$1:$S$23</definedName>
    <definedName name="_xlnm.Print_Area" localSheetId="8">'215'!$A$1:$U$17</definedName>
    <definedName name="_xlnm.Print_Area" localSheetId="10">'216'!$A$1:$E$12</definedName>
    <definedName name="_xlnm.Print_Area" localSheetId="11">'217'!$A$1:$M$18</definedName>
    <definedName name="_xlnm.Print_Area" localSheetId="12">'218'!$A$1:$N$15</definedName>
    <definedName name="_xlnm.Print_Area" localSheetId="14">'219'!$A$1:$P$25</definedName>
    <definedName name="_xlnm.Print_Area" localSheetId="15">'220'!$A$1:$D$11</definedName>
    <definedName name="_xlnm.Print_Area" localSheetId="16">'221'!$A$1:$I$16</definedName>
    <definedName name="_xlnm.Print_Area" localSheetId="17">'222'!$A$1:$N$11</definedName>
    <definedName name="_xlnm.Print_Area" localSheetId="18">'223'!$A$1:$H$10</definedName>
    <definedName name="_xlnm.Print_Area" localSheetId="19">'224'!$A$1:$K$15</definedName>
    <definedName name="_xlnm.Print_Area" localSheetId="1">التقديم!$A$1:$C$6</definedName>
    <definedName name="_xlnm.Print_Area" localSheetId="0">المقدمة!$A$1:$A$8</definedName>
  </definedNames>
  <calcPr calcId="145621"/>
</workbook>
</file>

<file path=xl/calcChain.xml><?xml version="1.0" encoding="utf-8"?>
<calcChain xmlns="http://schemas.openxmlformats.org/spreadsheetml/2006/main">
  <c r="J10" i="7" l="1"/>
  <c r="Q9" i="8"/>
  <c r="O9" i="8"/>
  <c r="Q9" i="39"/>
  <c r="E17" i="39"/>
  <c r="T17" i="13"/>
  <c r="C18" i="38"/>
  <c r="I18" i="38"/>
  <c r="J18" i="38"/>
  <c r="K18" i="38"/>
  <c r="K17" i="38"/>
  <c r="K16" i="38"/>
  <c r="K15" i="38"/>
  <c r="K14" i="38"/>
  <c r="K13" i="38"/>
  <c r="K11" i="38"/>
  <c r="K10" i="38"/>
  <c r="I11" i="31" l="1"/>
  <c r="J11" i="31"/>
  <c r="J12" i="31"/>
  <c r="J13" i="31"/>
  <c r="J14" i="31"/>
  <c r="J10" i="31"/>
  <c r="I12" i="31"/>
  <c r="I13" i="31"/>
  <c r="I14" i="31"/>
  <c r="I10" i="31"/>
  <c r="H11" i="31"/>
  <c r="H12" i="31"/>
  <c r="H13" i="31"/>
  <c r="H14" i="31"/>
  <c r="H10" i="31"/>
  <c r="G11" i="31"/>
  <c r="G12" i="31"/>
  <c r="G13" i="31"/>
  <c r="G14" i="31"/>
  <c r="G10" i="31"/>
  <c r="D11" i="31"/>
  <c r="D12" i="31"/>
  <c r="D15" i="31" s="1"/>
  <c r="D13" i="31"/>
  <c r="D14" i="31"/>
  <c r="D10" i="31"/>
  <c r="G8" i="29"/>
  <c r="M11" i="28"/>
  <c r="M10" i="28"/>
  <c r="L11" i="28"/>
  <c r="L10" i="28"/>
  <c r="K11" i="28"/>
  <c r="K10" i="28"/>
  <c r="J11" i="28"/>
  <c r="J10" i="28"/>
  <c r="G11" i="28"/>
  <c r="G10" i="28"/>
  <c r="D11" i="28"/>
  <c r="D10" i="28"/>
  <c r="G15" i="27"/>
  <c r="G14" i="27"/>
  <c r="G12" i="27"/>
  <c r="G11" i="27"/>
  <c r="G9" i="27"/>
  <c r="G8" i="27"/>
  <c r="M15" i="14"/>
  <c r="L10" i="14"/>
  <c r="L11" i="14"/>
  <c r="L12" i="14"/>
  <c r="L13" i="14"/>
  <c r="L14" i="14"/>
  <c r="L15" i="14"/>
  <c r="K15" i="14"/>
  <c r="J15" i="14"/>
  <c r="I15" i="14"/>
  <c r="H15" i="14"/>
  <c r="G15" i="14"/>
  <c r="F15" i="14"/>
  <c r="H14" i="14"/>
  <c r="H13" i="14"/>
  <c r="H12" i="14"/>
  <c r="H11" i="14"/>
  <c r="H10" i="14"/>
  <c r="E15" i="14"/>
  <c r="D15" i="14"/>
  <c r="C15" i="14"/>
  <c r="B15" i="14"/>
  <c r="D10" i="14"/>
  <c r="J17" i="38"/>
  <c r="J16" i="38"/>
  <c r="J15" i="38"/>
  <c r="J14" i="38"/>
  <c r="J13" i="38"/>
  <c r="J12" i="38"/>
  <c r="J11" i="38"/>
  <c r="J10" i="38"/>
  <c r="I11" i="38"/>
  <c r="I12" i="38"/>
  <c r="I13" i="38"/>
  <c r="I14" i="38"/>
  <c r="I15" i="38"/>
  <c r="I16" i="38"/>
  <c r="I17" i="38"/>
  <c r="I10" i="38"/>
  <c r="H11" i="38"/>
  <c r="H12" i="38"/>
  <c r="H13" i="38"/>
  <c r="H14" i="38"/>
  <c r="H15" i="38"/>
  <c r="H16" i="38"/>
  <c r="H17" i="38"/>
  <c r="H18" i="38"/>
  <c r="H10" i="38"/>
  <c r="D18" i="38"/>
  <c r="E18" i="38"/>
  <c r="F18" i="38"/>
  <c r="G18" i="38"/>
  <c r="D15" i="38"/>
  <c r="E15" i="38"/>
  <c r="F15" i="38"/>
  <c r="G15" i="38"/>
  <c r="C15" i="38"/>
  <c r="D12" i="38"/>
  <c r="E12" i="38"/>
  <c r="F12" i="38"/>
  <c r="G12" i="38"/>
  <c r="K12" i="38"/>
  <c r="C12" i="38"/>
  <c r="E11" i="38"/>
  <c r="E13" i="38"/>
  <c r="E14" i="38"/>
  <c r="E16" i="38"/>
  <c r="E17" i="38"/>
  <c r="E10" i="38"/>
  <c r="D12" i="12"/>
  <c r="D11" i="12"/>
  <c r="D10" i="12"/>
  <c r="D9" i="12"/>
  <c r="D8" i="12"/>
  <c r="S17" i="13"/>
  <c r="R17" i="13"/>
  <c r="R8" i="13"/>
  <c r="Q9" i="13"/>
  <c r="Q10" i="13"/>
  <c r="Q11" i="13"/>
  <c r="Q12" i="13"/>
  <c r="Q13" i="13"/>
  <c r="Q14" i="13"/>
  <c r="Q15" i="13"/>
  <c r="Q16" i="13"/>
  <c r="Q17" i="13"/>
  <c r="Q8" i="13"/>
  <c r="N9" i="13"/>
  <c r="N10" i="13"/>
  <c r="N11" i="13"/>
  <c r="N12" i="13"/>
  <c r="N13" i="13"/>
  <c r="N14" i="13"/>
  <c r="N15" i="13"/>
  <c r="N16" i="13"/>
  <c r="N17" i="13"/>
  <c r="N8" i="13"/>
  <c r="K9" i="13"/>
  <c r="K10" i="13"/>
  <c r="K11" i="13"/>
  <c r="K12" i="13"/>
  <c r="K13" i="13"/>
  <c r="K14" i="13"/>
  <c r="K15" i="13"/>
  <c r="K16" i="13"/>
  <c r="K17" i="13"/>
  <c r="K8" i="13"/>
  <c r="G9" i="13"/>
  <c r="G10" i="13"/>
  <c r="G11" i="13"/>
  <c r="G12" i="13"/>
  <c r="G13" i="13"/>
  <c r="G14" i="13"/>
  <c r="G15" i="13"/>
  <c r="G16" i="13"/>
  <c r="G17" i="13"/>
  <c r="G8" i="13"/>
  <c r="D9" i="13"/>
  <c r="D10" i="13"/>
  <c r="D11" i="13"/>
  <c r="D12" i="13"/>
  <c r="D13" i="13"/>
  <c r="D14" i="13"/>
  <c r="D15" i="13"/>
  <c r="D16" i="13"/>
  <c r="D17" i="13"/>
  <c r="D8" i="13"/>
  <c r="J15" i="7"/>
  <c r="J14" i="7"/>
  <c r="J13" i="7"/>
  <c r="J11" i="7"/>
  <c r="J12" i="7"/>
  <c r="I15" i="7"/>
  <c r="I14" i="7"/>
  <c r="I13" i="7"/>
  <c r="I12" i="7"/>
  <c r="I11" i="7"/>
  <c r="I10" i="7"/>
  <c r="H10" i="7"/>
  <c r="H11" i="7"/>
  <c r="H12" i="7"/>
  <c r="H13" i="7"/>
  <c r="H14" i="7"/>
  <c r="H15" i="7"/>
  <c r="G11" i="7"/>
  <c r="G12" i="7"/>
  <c r="G13" i="7"/>
  <c r="G14" i="7"/>
  <c r="G15" i="7"/>
  <c r="G10" i="7"/>
  <c r="D11" i="7"/>
  <c r="D12" i="7"/>
  <c r="D13" i="7"/>
  <c r="D14" i="7"/>
  <c r="D15" i="7"/>
  <c r="D10" i="7"/>
  <c r="P9" i="8"/>
  <c r="P22" i="8"/>
  <c r="O22" i="8"/>
  <c r="P21" i="8"/>
  <c r="O21" i="8"/>
  <c r="P19" i="8"/>
  <c r="O19" i="8"/>
  <c r="P18" i="8"/>
  <c r="O18" i="8"/>
  <c r="P16" i="8"/>
  <c r="O16" i="8"/>
  <c r="P15" i="8"/>
  <c r="O15" i="8"/>
  <c r="P13" i="8"/>
  <c r="O13" i="8"/>
  <c r="P12" i="8"/>
  <c r="O12" i="8"/>
  <c r="P10" i="8"/>
  <c r="O10" i="8"/>
  <c r="M23" i="8"/>
  <c r="L23" i="8"/>
  <c r="N22" i="8"/>
  <c r="N21" i="8"/>
  <c r="M20" i="8"/>
  <c r="L20" i="8"/>
  <c r="N19" i="8"/>
  <c r="N18" i="8"/>
  <c r="M17" i="8"/>
  <c r="L17" i="8"/>
  <c r="N16" i="8"/>
  <c r="N15" i="8"/>
  <c r="M14" i="8"/>
  <c r="L14" i="8"/>
  <c r="N13" i="8"/>
  <c r="N12" i="8"/>
  <c r="M11" i="8"/>
  <c r="L11" i="8"/>
  <c r="N10" i="8"/>
  <c r="N9" i="8"/>
  <c r="N11" i="8" l="1"/>
  <c r="N14" i="8"/>
  <c r="N17" i="8"/>
  <c r="N20" i="8"/>
  <c r="N23" i="8"/>
  <c r="F25" i="13"/>
  <c r="F24" i="13"/>
  <c r="F23" i="13"/>
  <c r="F22" i="13"/>
  <c r="F20" i="13"/>
  <c r="C15" i="22"/>
  <c r="D15" i="22" s="1"/>
  <c r="F16" i="27"/>
  <c r="F13" i="27"/>
  <c r="F10" i="27"/>
  <c r="P22" i="39"/>
  <c r="O22" i="39"/>
  <c r="P21" i="39"/>
  <c r="O21" i="39"/>
  <c r="P19" i="39"/>
  <c r="O19" i="39"/>
  <c r="P18" i="39"/>
  <c r="O18" i="39"/>
  <c r="P16" i="39"/>
  <c r="O16" i="39"/>
  <c r="P15" i="39"/>
  <c r="O15" i="39"/>
  <c r="O10" i="39"/>
  <c r="P10" i="39"/>
  <c r="O12" i="39"/>
  <c r="P12" i="39"/>
  <c r="O13" i="39"/>
  <c r="P13" i="39"/>
  <c r="P9" i="39"/>
  <c r="O9" i="39"/>
  <c r="M23" i="39"/>
  <c r="L23" i="39"/>
  <c r="N22" i="39"/>
  <c r="N21" i="39"/>
  <c r="N23" i="39" s="1"/>
  <c r="M20" i="39"/>
  <c r="L20" i="39"/>
  <c r="N19" i="39"/>
  <c r="N18" i="39"/>
  <c r="M17" i="39"/>
  <c r="L17" i="39"/>
  <c r="N16" i="39"/>
  <c r="N15" i="39"/>
  <c r="M14" i="39"/>
  <c r="L14" i="39"/>
  <c r="N13" i="39"/>
  <c r="N12" i="39"/>
  <c r="M11" i="39"/>
  <c r="L11" i="39"/>
  <c r="N10" i="39"/>
  <c r="N9" i="39"/>
  <c r="E16" i="27"/>
  <c r="D16" i="27"/>
  <c r="C16" i="27"/>
  <c r="E13" i="27"/>
  <c r="D13" i="27"/>
  <c r="C13" i="27"/>
  <c r="D10" i="27"/>
  <c r="E10" i="27"/>
  <c r="C10" i="27"/>
  <c r="D11" i="14"/>
  <c r="D12" i="14"/>
  <c r="D13" i="14"/>
  <c r="D14" i="14"/>
  <c r="R9" i="13"/>
  <c r="S9" i="13"/>
  <c r="R10" i="13"/>
  <c r="S10" i="13"/>
  <c r="R11" i="13"/>
  <c r="S11" i="13"/>
  <c r="R12" i="13"/>
  <c r="S12" i="13"/>
  <c r="R13" i="13"/>
  <c r="S13" i="13"/>
  <c r="R14" i="13"/>
  <c r="S14" i="13"/>
  <c r="R15" i="13"/>
  <c r="S15" i="13"/>
  <c r="R16" i="13"/>
  <c r="S16" i="13"/>
  <c r="S8" i="13"/>
  <c r="T14" i="13" l="1"/>
  <c r="T9" i="13"/>
  <c r="T16" i="13"/>
  <c r="T12" i="13"/>
  <c r="T10" i="13"/>
  <c r="T15" i="13"/>
  <c r="T13" i="13"/>
  <c r="T11" i="13"/>
  <c r="N11" i="39"/>
  <c r="N14" i="39"/>
  <c r="N17" i="39"/>
  <c r="N20" i="39"/>
  <c r="G16" i="27"/>
  <c r="G13" i="27"/>
  <c r="G10" i="27"/>
  <c r="T8" i="13"/>
  <c r="J20" i="39"/>
  <c r="I20" i="39"/>
  <c r="G20" i="39"/>
  <c r="F20" i="39"/>
  <c r="D20" i="39"/>
  <c r="C20" i="39"/>
  <c r="J23" i="39"/>
  <c r="I23" i="39"/>
  <c r="G23" i="39"/>
  <c r="F23" i="39"/>
  <c r="D23" i="39"/>
  <c r="C23" i="39"/>
  <c r="J17" i="39"/>
  <c r="I17" i="39"/>
  <c r="G17" i="39"/>
  <c r="F17" i="39"/>
  <c r="D17" i="39"/>
  <c r="C17" i="39"/>
  <c r="J14" i="39"/>
  <c r="I14" i="39"/>
  <c r="G14" i="39"/>
  <c r="F14" i="39"/>
  <c r="D14" i="39"/>
  <c r="C14" i="39"/>
  <c r="D11" i="39"/>
  <c r="F11" i="39"/>
  <c r="G11" i="39"/>
  <c r="I11" i="39"/>
  <c r="J11" i="39"/>
  <c r="C11" i="39"/>
  <c r="K22" i="39"/>
  <c r="K21" i="39"/>
  <c r="K19" i="39"/>
  <c r="K18" i="39"/>
  <c r="K16" i="39"/>
  <c r="K15" i="39"/>
  <c r="K13" i="39"/>
  <c r="K12" i="39"/>
  <c r="K10" i="39"/>
  <c r="K9" i="39"/>
  <c r="H22" i="39"/>
  <c r="H21" i="39"/>
  <c r="H19" i="39"/>
  <c r="H18" i="39"/>
  <c r="H16" i="39"/>
  <c r="H15" i="39"/>
  <c r="H13" i="39"/>
  <c r="H12" i="39"/>
  <c r="H10" i="39"/>
  <c r="H9" i="39"/>
  <c r="E10" i="39"/>
  <c r="E12" i="39"/>
  <c r="E13" i="39"/>
  <c r="E15" i="39"/>
  <c r="E16" i="39"/>
  <c r="E18" i="39"/>
  <c r="E19" i="39"/>
  <c r="E21" i="39"/>
  <c r="E22" i="39"/>
  <c r="E9" i="39"/>
  <c r="H35" i="39"/>
  <c r="G35" i="39"/>
  <c r="F35" i="39"/>
  <c r="E35" i="39"/>
  <c r="J23" i="8"/>
  <c r="I23" i="8"/>
  <c r="G23" i="8"/>
  <c r="F23" i="8"/>
  <c r="D23" i="8"/>
  <c r="C23" i="8"/>
  <c r="J20" i="8"/>
  <c r="I20" i="8"/>
  <c r="G20" i="8"/>
  <c r="F20" i="8"/>
  <c r="D20" i="8"/>
  <c r="C20" i="8"/>
  <c r="J17" i="8"/>
  <c r="I17" i="8"/>
  <c r="G17" i="8"/>
  <c r="F17" i="8"/>
  <c r="D17" i="8"/>
  <c r="C17" i="8"/>
  <c r="J14" i="8"/>
  <c r="I14" i="8"/>
  <c r="G14" i="8"/>
  <c r="F14" i="8"/>
  <c r="D14" i="8"/>
  <c r="C14" i="8"/>
  <c r="D11" i="8"/>
  <c r="F11" i="8"/>
  <c r="G11" i="8"/>
  <c r="I11" i="8"/>
  <c r="J11" i="8"/>
  <c r="K22" i="8"/>
  <c r="K21" i="8"/>
  <c r="K19" i="8"/>
  <c r="K18" i="8"/>
  <c r="K16" i="8"/>
  <c r="K15" i="8"/>
  <c r="K13" i="8"/>
  <c r="K12" i="8"/>
  <c r="K10" i="8"/>
  <c r="K9" i="8"/>
  <c r="H22" i="8"/>
  <c r="H21" i="8"/>
  <c r="H19" i="8"/>
  <c r="H18" i="8"/>
  <c r="H16" i="8"/>
  <c r="H15" i="8"/>
  <c r="H13" i="8"/>
  <c r="H12" i="8"/>
  <c r="H10" i="8"/>
  <c r="H9" i="8"/>
  <c r="C11" i="8"/>
  <c r="E10" i="8"/>
  <c r="E12" i="8"/>
  <c r="E13" i="8"/>
  <c r="E15" i="8"/>
  <c r="E16" i="8"/>
  <c r="E18" i="8"/>
  <c r="E19" i="8"/>
  <c r="E21" i="8"/>
  <c r="E22" i="8"/>
  <c r="E9" i="8"/>
  <c r="J25" i="34"/>
  <c r="I25" i="34"/>
  <c r="G25" i="34"/>
  <c r="F25" i="34"/>
  <c r="D25" i="34"/>
  <c r="C25" i="34"/>
  <c r="M24" i="34"/>
  <c r="L24" i="34"/>
  <c r="K24" i="34"/>
  <c r="H24" i="34"/>
  <c r="E24" i="34"/>
  <c r="M23" i="34"/>
  <c r="L23" i="34"/>
  <c r="K23" i="34"/>
  <c r="H23" i="34"/>
  <c r="H25" i="34" s="1"/>
  <c r="E23" i="34"/>
  <c r="J22" i="34"/>
  <c r="I22" i="34"/>
  <c r="G22" i="34"/>
  <c r="F22" i="34"/>
  <c r="D22" i="34"/>
  <c r="C22" i="34"/>
  <c r="M21" i="34"/>
  <c r="L21" i="34"/>
  <c r="K21" i="34"/>
  <c r="H21" i="34"/>
  <c r="E21" i="34"/>
  <c r="M20" i="34"/>
  <c r="L20" i="34"/>
  <c r="K20" i="34"/>
  <c r="H20" i="34"/>
  <c r="H22" i="34" s="1"/>
  <c r="E20" i="34"/>
  <c r="J19" i="34"/>
  <c r="I19" i="34"/>
  <c r="G19" i="34"/>
  <c r="F19" i="34"/>
  <c r="D19" i="34"/>
  <c r="C19" i="34"/>
  <c r="M18" i="34"/>
  <c r="L18" i="34"/>
  <c r="K18" i="34"/>
  <c r="H18" i="34"/>
  <c r="E18" i="34"/>
  <c r="M17" i="34"/>
  <c r="L17" i="34"/>
  <c r="K17" i="34"/>
  <c r="H17" i="34"/>
  <c r="H19" i="34" s="1"/>
  <c r="E17" i="34"/>
  <c r="J16" i="34"/>
  <c r="I16" i="34"/>
  <c r="G16" i="34"/>
  <c r="F16" i="34"/>
  <c r="D16" i="34"/>
  <c r="C16" i="34"/>
  <c r="M15" i="34"/>
  <c r="L15" i="34"/>
  <c r="K15" i="34"/>
  <c r="H15" i="34"/>
  <c r="E15" i="34"/>
  <c r="M14" i="34"/>
  <c r="L14" i="34"/>
  <c r="K14" i="34"/>
  <c r="H14" i="34"/>
  <c r="H16" i="34" s="1"/>
  <c r="E14" i="34"/>
  <c r="J13" i="34"/>
  <c r="I13" i="34"/>
  <c r="G13" i="34"/>
  <c r="F13" i="34"/>
  <c r="D13" i="34"/>
  <c r="C13" i="34"/>
  <c r="M12" i="34"/>
  <c r="L12" i="34"/>
  <c r="K12" i="34"/>
  <c r="H12" i="34"/>
  <c r="E12" i="34"/>
  <c r="M11" i="34"/>
  <c r="L11" i="34"/>
  <c r="K11" i="34"/>
  <c r="H11" i="34"/>
  <c r="E11" i="34"/>
  <c r="N11" i="34" s="1"/>
  <c r="B21" i="31"/>
  <c r="C21" i="31"/>
  <c r="B22" i="31"/>
  <c r="C22" i="31"/>
  <c r="B23" i="31"/>
  <c r="C23" i="31"/>
  <c r="B24" i="31"/>
  <c r="C24" i="31"/>
  <c r="C20" i="31"/>
  <c r="B20" i="31"/>
  <c r="C15" i="31"/>
  <c r="E15" i="31"/>
  <c r="F15" i="31"/>
  <c r="G15" i="31"/>
  <c r="H15" i="31"/>
  <c r="I15" i="31"/>
  <c r="J15" i="31"/>
  <c r="B15" i="31"/>
  <c r="G9" i="29"/>
  <c r="G10" i="29"/>
  <c r="E16" i="34" l="1"/>
  <c r="E19" i="34"/>
  <c r="E22" i="34"/>
  <c r="E25" i="34"/>
  <c r="N25" i="34" s="1"/>
  <c r="Q22" i="8"/>
  <c r="Q16" i="8"/>
  <c r="Q10" i="8"/>
  <c r="H14" i="8"/>
  <c r="F32" i="8" s="1"/>
  <c r="H20" i="8"/>
  <c r="F34" i="8" s="1"/>
  <c r="K11" i="8"/>
  <c r="G31" i="8" s="1"/>
  <c r="K17" i="8"/>
  <c r="G33" i="8" s="1"/>
  <c r="K23" i="8"/>
  <c r="G35" i="8" s="1"/>
  <c r="P14" i="8"/>
  <c r="Q22" i="39"/>
  <c r="Q10" i="39"/>
  <c r="K13" i="34"/>
  <c r="N12" i="34"/>
  <c r="L13" i="34"/>
  <c r="O17" i="8"/>
  <c r="O23" i="8"/>
  <c r="Q15" i="39"/>
  <c r="K20" i="39"/>
  <c r="H33" i="39" s="1"/>
  <c r="O11" i="39"/>
  <c r="O17" i="39"/>
  <c r="O20" i="39"/>
  <c r="M13" i="34"/>
  <c r="M22" i="34"/>
  <c r="M25" i="34"/>
  <c r="H11" i="8"/>
  <c r="F31" i="8" s="1"/>
  <c r="H17" i="8"/>
  <c r="F33" i="8" s="1"/>
  <c r="H23" i="8"/>
  <c r="F35" i="8" s="1"/>
  <c r="K14" i="8"/>
  <c r="G32" i="8" s="1"/>
  <c r="K20" i="8"/>
  <c r="G34" i="8" s="1"/>
  <c r="E13" i="34"/>
  <c r="E14" i="8"/>
  <c r="Q13" i="8"/>
  <c r="H13" i="34"/>
  <c r="N14" i="34"/>
  <c r="N17" i="34"/>
  <c r="N20" i="34"/>
  <c r="N23" i="34"/>
  <c r="Q18" i="8"/>
  <c r="Q12" i="8"/>
  <c r="E11" i="8"/>
  <c r="Q11" i="8" s="1"/>
  <c r="H31" i="8" s="1"/>
  <c r="P11" i="8"/>
  <c r="P17" i="8"/>
  <c r="P23" i="8"/>
  <c r="Q19" i="39"/>
  <c r="Q13" i="39"/>
  <c r="P17" i="39"/>
  <c r="P20" i="39"/>
  <c r="M16" i="34"/>
  <c r="M19" i="34"/>
  <c r="E20" i="8"/>
  <c r="Q19" i="8"/>
  <c r="P20" i="8"/>
  <c r="M11" i="31"/>
  <c r="M10" i="31"/>
  <c r="M12" i="31"/>
  <c r="M13" i="31"/>
  <c r="M14" i="31"/>
  <c r="J19" i="31"/>
  <c r="K16" i="34"/>
  <c r="N16" i="34" s="1"/>
  <c r="L16" i="34"/>
  <c r="K19" i="34"/>
  <c r="L19" i="34"/>
  <c r="K22" i="34"/>
  <c r="L22" i="34"/>
  <c r="K25" i="34"/>
  <c r="L25" i="34"/>
  <c r="E23" i="8"/>
  <c r="Q21" i="8"/>
  <c r="E17" i="8"/>
  <c r="Q15" i="8"/>
  <c r="O11" i="8"/>
  <c r="O14" i="8"/>
  <c r="O20" i="8"/>
  <c r="H14" i="39"/>
  <c r="F32" i="39" s="1"/>
  <c r="E23" i="39"/>
  <c r="Q21" i="39"/>
  <c r="P11" i="39"/>
  <c r="Q16" i="39"/>
  <c r="E11" i="39"/>
  <c r="E20" i="39"/>
  <c r="Q18" i="39"/>
  <c r="E14" i="39"/>
  <c r="Q12" i="39"/>
  <c r="H20" i="39"/>
  <c r="H32" i="39" s="1"/>
  <c r="K11" i="39"/>
  <c r="E33" i="39" s="1"/>
  <c r="K17" i="39"/>
  <c r="G33" i="39" s="1"/>
  <c r="K23" i="39"/>
  <c r="P14" i="39"/>
  <c r="P23" i="39"/>
  <c r="H11" i="39"/>
  <c r="H17" i="39"/>
  <c r="G32" i="39" s="1"/>
  <c r="H23" i="39"/>
  <c r="K14" i="39"/>
  <c r="F33" i="39" s="1"/>
  <c r="O14" i="39"/>
  <c r="O23" i="39"/>
  <c r="N19" i="34"/>
  <c r="N22" i="34"/>
  <c r="N15" i="34"/>
  <c r="N18" i="34"/>
  <c r="N21" i="34"/>
  <c r="N24" i="34"/>
  <c r="C34" i="14"/>
  <c r="C35" i="14"/>
  <c r="C36" i="14"/>
  <c r="C37" i="14"/>
  <c r="C33" i="14"/>
  <c r="B34" i="14"/>
  <c r="B35" i="14"/>
  <c r="B36" i="14"/>
  <c r="B37" i="14"/>
  <c r="B33" i="14"/>
  <c r="M15" i="31" l="1"/>
  <c r="E35" i="8"/>
  <c r="Q23" i="8"/>
  <c r="H35" i="8" s="1"/>
  <c r="E34" i="8"/>
  <c r="Q20" i="8"/>
  <c r="H34" i="8" s="1"/>
  <c r="E32" i="8"/>
  <c r="Q14" i="8"/>
  <c r="H32" i="8" s="1"/>
  <c r="E33" i="8"/>
  <c r="Q17" i="8"/>
  <c r="H33" i="8" s="1"/>
  <c r="N13" i="34"/>
  <c r="Q23" i="39"/>
  <c r="F31" i="39"/>
  <c r="Q14" i="39"/>
  <c r="F34" i="39" s="1"/>
  <c r="Q11" i="39"/>
  <c r="H31" i="39"/>
  <c r="Q20" i="39"/>
  <c r="H34" i="39" s="1"/>
  <c r="G31" i="39"/>
  <c r="Q17" i="39"/>
  <c r="G34" i="39" s="1"/>
  <c r="E34" i="39"/>
  <c r="E31" i="39"/>
  <c r="E32" i="39"/>
  <c r="H35" i="14" l="1"/>
  <c r="G35" i="14"/>
  <c r="H34" i="14"/>
  <c r="G34" i="14"/>
  <c r="H33" i="14"/>
  <c r="G33" i="14"/>
  <c r="M33" i="14"/>
  <c r="M32" i="14"/>
  <c r="M31" i="14"/>
  <c r="A53" i="14"/>
  <c r="A55" i="14" s="1"/>
  <c r="A52" i="14"/>
  <c r="A56" i="14" s="1"/>
  <c r="A51" i="14"/>
  <c r="A57" i="14" s="1"/>
  <c r="A50" i="14"/>
  <c r="A58" i="14" s="1"/>
  <c r="A49" i="14"/>
  <c r="A59" i="14" s="1"/>
  <c r="C47" i="14"/>
  <c r="E43" i="14" s="1"/>
  <c r="C51" i="14" s="1"/>
  <c r="B47" i="14"/>
  <c r="D42" i="14" s="1"/>
  <c r="B49" i="14" s="1"/>
  <c r="E46" i="14"/>
  <c r="C53" i="14" s="1"/>
  <c r="E44" i="14"/>
  <c r="C52" i="14" s="1"/>
  <c r="E42" i="14"/>
  <c r="C49" i="14" s="1"/>
  <c r="E45" i="14"/>
  <c r="C50" i="14" s="1"/>
  <c r="D44" i="14" l="1"/>
  <c r="B52" i="14" s="1"/>
  <c r="D43" i="14"/>
  <c r="B51" i="14" s="1"/>
  <c r="D46" i="14"/>
  <c r="B53" i="14" s="1"/>
  <c r="D45" i="14"/>
  <c r="B50" i="14" s="1"/>
  <c r="E31" i="8"/>
</calcChain>
</file>

<file path=xl/sharedStrings.xml><?xml version="1.0" encoding="utf-8"?>
<sst xmlns="http://schemas.openxmlformats.org/spreadsheetml/2006/main" count="583" uniqueCount="212">
  <si>
    <t>السنة</t>
  </si>
  <si>
    <t>قطريون</t>
  </si>
  <si>
    <t>المجموع</t>
  </si>
  <si>
    <t>Qatari</t>
  </si>
  <si>
    <t>Non-Qatari</t>
  </si>
  <si>
    <t>Total</t>
  </si>
  <si>
    <t>ذكور</t>
  </si>
  <si>
    <t>إناث</t>
  </si>
  <si>
    <t>مجموع</t>
  </si>
  <si>
    <t>نوع الاستشارة    الجنس والجنسية</t>
  </si>
  <si>
    <t>قطري</t>
  </si>
  <si>
    <t>غير قطري</t>
  </si>
  <si>
    <t xml:space="preserve">                  Sex&amp;Nationality</t>
  </si>
  <si>
    <t>النفسية والتربوية</t>
  </si>
  <si>
    <t>Psychological and Educational</t>
  </si>
  <si>
    <t>اناث</t>
  </si>
  <si>
    <t>الاجتماعية</t>
  </si>
  <si>
    <t>Social</t>
  </si>
  <si>
    <t>القانونية</t>
  </si>
  <si>
    <t>Legal</t>
  </si>
  <si>
    <t xml:space="preserve">السنة </t>
  </si>
  <si>
    <t>YEAR</t>
  </si>
  <si>
    <t>Males</t>
  </si>
  <si>
    <t>Females</t>
  </si>
  <si>
    <t>Years</t>
  </si>
  <si>
    <t>الحماية في المجال الاجتماعي</t>
  </si>
  <si>
    <t>الحماية في المجال القانوني</t>
  </si>
  <si>
    <t>الحماية في المجال الاقتصادي</t>
  </si>
  <si>
    <t>الحماية في مجال التعليم</t>
  </si>
  <si>
    <t>الحماية في مجال الصحة</t>
  </si>
  <si>
    <t>المساعدات المقدمة من المؤسسة القطرية لحماية المرأة والطفل حسب نوع الخدمة</t>
  </si>
  <si>
    <t>غير قطريين</t>
  </si>
  <si>
    <t>نساء  Females</t>
  </si>
  <si>
    <t>الحماية في المجال الاجتماعي  Protection In Social Field</t>
  </si>
  <si>
    <t>الحماية في المجال القانوني  Protection In  Legal Field</t>
  </si>
  <si>
    <t>الحماية في المجال الاقتصادي  Protection in the economic Field</t>
  </si>
  <si>
    <t>الحماية في مجال التعليم  Protection in field  education</t>
  </si>
  <si>
    <t>الحماية في مجال الصحة  Protection in field health</t>
  </si>
  <si>
    <t>Protection In social field</t>
  </si>
  <si>
    <t>Protection In the legal field</t>
  </si>
  <si>
    <t>Protection in the economic field</t>
  </si>
  <si>
    <t>Protection in the education field</t>
  </si>
  <si>
    <t>Protection in the health field</t>
  </si>
  <si>
    <t>اطفال</t>
  </si>
  <si>
    <t>نساء</t>
  </si>
  <si>
    <t xml:space="preserve"> الاجتماعي</t>
  </si>
  <si>
    <t>القانوني</t>
  </si>
  <si>
    <t>الاقتصادي</t>
  </si>
  <si>
    <t>التعليم</t>
  </si>
  <si>
    <t xml:space="preserve"> الصحة</t>
  </si>
  <si>
    <t>الاطفال</t>
  </si>
  <si>
    <t>النساء</t>
  </si>
  <si>
    <t>The Sources of the data:</t>
  </si>
  <si>
    <t>مصادر البيانات :</t>
  </si>
  <si>
    <t>SERVICES OF CIVIL SOCIETY</t>
  </si>
  <si>
    <t>خدمات المجتمع المدني</t>
  </si>
  <si>
    <t xml:space="preserve"> </t>
  </si>
  <si>
    <t xml:space="preserve">خدمات الرعاية الوالدية المقدمة من مركز الاستشارات العائلية حسب الجنسية والنوع  </t>
  </si>
  <si>
    <t xml:space="preserve">              الجنسية والنوع
السنة </t>
  </si>
  <si>
    <r>
      <t xml:space="preserve">الضمان الاجتماعي
</t>
    </r>
    <r>
      <rPr>
        <b/>
        <sz val="8"/>
        <rFont val="Arial"/>
        <family val="2"/>
      </rPr>
      <t>Social Security</t>
    </r>
  </si>
  <si>
    <r>
      <t xml:space="preserve">بدل خادم
</t>
    </r>
    <r>
      <rPr>
        <b/>
        <sz val="8"/>
        <rFont val="Arial"/>
        <family val="2"/>
      </rPr>
      <t>Servant Allowance</t>
    </r>
  </si>
  <si>
    <t>القطريون المستفيدون من المساعدات المقدمة
من وزارة الشؤون الاجتماعية</t>
  </si>
  <si>
    <t>ASSISTANCE PROVIDED BY  QATAR FOUNDATION FOR CHILD AND WOMAN BY TYPE OF  SERVICE</t>
  </si>
  <si>
    <r>
      <t xml:space="preserve">ذكور
</t>
    </r>
    <r>
      <rPr>
        <sz val="8"/>
        <rFont val="Arial"/>
        <family val="2"/>
      </rPr>
      <t>Males</t>
    </r>
  </si>
  <si>
    <r>
      <t xml:space="preserve">إنـاث
</t>
    </r>
    <r>
      <rPr>
        <sz val="8"/>
        <rFont val="Arial"/>
        <family val="2"/>
      </rPr>
      <t>Females</t>
    </r>
  </si>
  <si>
    <r>
      <t xml:space="preserve">نساء
</t>
    </r>
    <r>
      <rPr>
        <sz val="8"/>
        <rFont val="Arial"/>
        <family val="2"/>
      </rPr>
      <t>Women</t>
    </r>
  </si>
  <si>
    <t xml:space="preserve">              Nationality &amp; Gender
 Years</t>
  </si>
  <si>
    <t xml:space="preserve">تعتبر احصاءات المجتمع المدني من الاحصاءات الرئيسية التي تساهم في ابراز دور المؤسسات التي تقدم العون والمساعدة للمجتمع
</t>
  </si>
  <si>
    <t xml:space="preserve">Staistics of Civil Society plays a key rote in demonstrating the activities of these INSTITUTIONS  which furnish  aid and support to the members of the society.
</t>
  </si>
  <si>
    <t xml:space="preserve">عدد الأنشطة
Number of activieties </t>
  </si>
  <si>
    <t>عدد المستفيدين
Number of beneficiaries</t>
  </si>
  <si>
    <t>2006 - 2011</t>
  </si>
  <si>
    <t xml:space="preserve"> PARENTAL CARE SERVICES RENDERED BY FAMILY CONSULTING  CENTER 
BY NATIONALITY AND GENDER</t>
  </si>
  <si>
    <t>قطريون 
Qataris</t>
  </si>
  <si>
    <t>غير قطريين
Non-Qataris</t>
  </si>
  <si>
    <t>النفسية والتربوية
Psychological and Educational</t>
  </si>
  <si>
    <t>الاجتماعية
Social</t>
  </si>
  <si>
    <t>القانونية
Legal</t>
  </si>
  <si>
    <t>الشرعية
Shariaa</t>
  </si>
  <si>
    <t>2007 - 2011</t>
  </si>
  <si>
    <t xml:space="preserve"> قطريون
Qatari </t>
  </si>
  <si>
    <t xml:space="preserve"> غير قطريين
Non-Qatari </t>
  </si>
  <si>
    <t>المجموع
Total</t>
  </si>
  <si>
    <r>
      <t xml:space="preserve">مرضى الكلى الخدمات الطبية للكلى
</t>
    </r>
    <r>
      <rPr>
        <sz val="10"/>
        <rFont val="Arial"/>
        <family val="2"/>
      </rPr>
      <t>Kidney Patients</t>
    </r>
  </si>
  <si>
    <r>
      <t xml:space="preserve">الخدمات الطبية
</t>
    </r>
    <r>
      <rPr>
        <sz val="10"/>
        <rFont val="Arial"/>
        <family val="2"/>
      </rPr>
      <t>Medical Services</t>
    </r>
  </si>
  <si>
    <r>
      <t xml:space="preserve">الخدمات التعليمية
</t>
    </r>
    <r>
      <rPr>
        <sz val="10"/>
        <rFont val="Arial"/>
        <family val="2"/>
      </rPr>
      <t>Educational Services</t>
    </r>
  </si>
  <si>
    <r>
      <t xml:space="preserve">الخدمات التدريبية
</t>
    </r>
    <r>
      <rPr>
        <sz val="10"/>
        <rFont val="Arial"/>
        <family val="2"/>
      </rPr>
      <t xml:space="preserve">  Trannig Services</t>
    </r>
  </si>
  <si>
    <r>
      <t xml:space="preserve">الخدمات العينية
</t>
    </r>
    <r>
      <rPr>
        <sz val="10"/>
        <rFont val="Arial"/>
        <family val="2"/>
      </rPr>
      <t xml:space="preserve"> Services in Kind</t>
    </r>
  </si>
  <si>
    <r>
      <t xml:space="preserve">الخدمات  المادية 
</t>
    </r>
    <r>
      <rPr>
        <sz val="10"/>
        <rFont val="Arial"/>
        <family val="2"/>
      </rPr>
      <t xml:space="preserve"> FinancialServices</t>
    </r>
  </si>
  <si>
    <t>2002 - 2011</t>
  </si>
  <si>
    <t>2009 - 2011</t>
  </si>
  <si>
    <r>
      <t xml:space="preserve">المجموع
</t>
    </r>
    <r>
      <rPr>
        <b/>
        <sz val="8"/>
        <rFont val="Arial"/>
        <family val="2"/>
      </rPr>
      <t>Total</t>
    </r>
  </si>
  <si>
    <t>المنتفعون من  الضمان حسب مكان الفرع</t>
  </si>
  <si>
    <t>BENEFICIARIES OF SECURITY BY LOCATION OF BRANCH</t>
  </si>
  <si>
    <t>الدوحة</t>
  </si>
  <si>
    <t>الريان</t>
  </si>
  <si>
    <t>الخور</t>
  </si>
  <si>
    <t>الشمال</t>
  </si>
  <si>
    <t>بدل خادم- اعاقة</t>
  </si>
  <si>
    <t>بدل خادم- شيخوخة</t>
  </si>
  <si>
    <t>بدل خادم - عجز</t>
  </si>
  <si>
    <t>Servant Allowance - impairment</t>
  </si>
  <si>
    <t>Servant Allowance - old age</t>
  </si>
  <si>
    <t>Servant Allowance - disability</t>
  </si>
  <si>
    <t xml:space="preserve">              الخدمات المقدمة 
                          والنوع
   السنوات</t>
  </si>
  <si>
    <t>2010 - 2011</t>
  </si>
  <si>
    <t>DOMESTIC SERVANTS SERVICES PRESENTED BY SOCIAL AFFAIRS DEPARTMENT BY TYPE</t>
  </si>
  <si>
    <t>خيري</t>
  </si>
  <si>
    <t>اجتماعي</t>
  </si>
  <si>
    <t>علمي</t>
  </si>
  <si>
    <t>ثقافي</t>
  </si>
  <si>
    <t>مهني</t>
  </si>
  <si>
    <t>Charitable and humanitarian activity</t>
  </si>
  <si>
    <t>Social activity</t>
  </si>
  <si>
    <t>Scientific activity</t>
  </si>
  <si>
    <t>Educational</t>
  </si>
  <si>
    <t>Professional activity</t>
  </si>
  <si>
    <t xml:space="preserve"> Total</t>
  </si>
  <si>
    <t>الجمعيات الخاصة المشهرة حسب النشاط الممارس</t>
  </si>
  <si>
    <t>DECLARED PRIVATE SOCIETIES BY ACTIVITY</t>
  </si>
  <si>
    <t>15 - 19</t>
  </si>
  <si>
    <t>20 - 24</t>
  </si>
  <si>
    <t>25 - 29</t>
  </si>
  <si>
    <t>25- 29</t>
  </si>
  <si>
    <t xml:space="preserve"> 30 +</t>
  </si>
  <si>
    <t xml:space="preserve">              الجنسية والنوع
الفئات العمرية </t>
  </si>
  <si>
    <t xml:space="preserve">              Nationality &amp; Gender
 Age groups</t>
  </si>
  <si>
    <t>Qataris</t>
  </si>
  <si>
    <t>Non-Qataris</t>
  </si>
  <si>
    <t>الخطوة الاولى</t>
  </si>
  <si>
    <t>الارشاد المهني</t>
  </si>
  <si>
    <r>
      <t xml:space="preserve">النفسية والتربوية
</t>
    </r>
    <r>
      <rPr>
        <sz val="10"/>
        <rFont val="Arial"/>
        <family val="2"/>
      </rPr>
      <t>Psychological and Educational</t>
    </r>
  </si>
  <si>
    <r>
      <t xml:space="preserve">الشرعية
</t>
    </r>
    <r>
      <rPr>
        <sz val="10"/>
        <rFont val="Arial"/>
        <family val="2"/>
      </rPr>
      <t>Shariaa</t>
    </r>
  </si>
  <si>
    <r>
      <t xml:space="preserve">القانونية
</t>
    </r>
    <r>
      <rPr>
        <sz val="10"/>
        <rFont val="Arial"/>
        <family val="2"/>
      </rPr>
      <t>Legal</t>
    </r>
  </si>
  <si>
    <r>
      <t xml:space="preserve">الاجتماعية
</t>
    </r>
    <r>
      <rPr>
        <sz val="10"/>
        <rFont val="Arial"/>
        <family val="2"/>
      </rPr>
      <t>Social</t>
    </r>
  </si>
  <si>
    <t>Year</t>
  </si>
  <si>
    <r>
      <t xml:space="preserve">المجموع
</t>
    </r>
    <r>
      <rPr>
        <sz val="10"/>
        <rFont val="Arial"/>
        <family val="2"/>
      </rPr>
      <t>Total</t>
    </r>
  </si>
  <si>
    <t>First step</t>
  </si>
  <si>
    <t xml:space="preserve">                        السنة والنوع 
   نوع الخدمة </t>
  </si>
  <si>
    <t xml:space="preserve">                                   Year and Gender   
Type of Services</t>
  </si>
  <si>
    <r>
      <t xml:space="preserve">اطفال </t>
    </r>
    <r>
      <rPr>
        <b/>
        <sz val="8"/>
        <rFont val="Arial"/>
        <family val="2"/>
      </rPr>
      <t>Childs</t>
    </r>
  </si>
  <si>
    <t>أطفال  Childs</t>
  </si>
  <si>
    <t>Doha</t>
  </si>
  <si>
    <t>Al-Rayyan</t>
  </si>
  <si>
    <t>Al-Khor</t>
  </si>
  <si>
    <t>Al-Shamal</t>
  </si>
  <si>
    <t xml:space="preserve">                                  البلدية  
السنة والنوع</t>
  </si>
  <si>
    <t xml:space="preserve">                                                 Municipality  
 Year &amp; Gender</t>
  </si>
  <si>
    <t xml:space="preserve">                    الجمعيات                      الخاصة
السنة</t>
  </si>
  <si>
    <t xml:space="preserve">                 Declared Private
Year</t>
  </si>
  <si>
    <t>Vocational guidance</t>
  </si>
  <si>
    <t xml:space="preserve">                    الجنسية والنوع
السنة</t>
  </si>
  <si>
    <t xml:space="preserve">                Nationality &amp; Gender
Years</t>
  </si>
  <si>
    <t>`</t>
  </si>
  <si>
    <t xml:space="preserve">             نوع الاستشارة                         والنوع
السنة والجنسية</t>
  </si>
  <si>
    <t xml:space="preserve">                              Type of                                        Consultancy                                       and Gender
  Year 
&amp; Nationality</t>
  </si>
  <si>
    <t>- وزارة العمل والشؤون الاجتماعية
- مركز الاستشارات العائلية
- دار الانماء الاجتماعي
- المؤسسة القطرية لحماية المرأة والطفل
ـ مركز قطر للعمل التطوعي
- المؤسسة القطرية لمكافحة الإتجار بالبشر</t>
  </si>
  <si>
    <t>- Ministry of Labour &amp; Social Affairs
- Family Consulting Center
-Social Development Center
- Qatar Foundation for Child and Woman
- Qatar  Center For Voluntary
- Qatar Foundation for Combating Human Trafficking</t>
  </si>
  <si>
    <t xml:space="preserve">                  Type of
                          Consultancy and                                            Gender
 Years &amp; Nationality
</t>
  </si>
  <si>
    <t xml:space="preserve">            نوع الاستشارة                         والنوع
السنة والجنسية</t>
  </si>
  <si>
    <t>HOUSEHOLDS BENEFITING OF MONTHLY FINANCIAL ASSISTANCE PROVIDED BY SOCIAL DEVELOPMENT CENTER BY NATIONALITY</t>
  </si>
  <si>
    <t xml:space="preserve">المتطوعون المسجلون في مركز قطر التطوعي حسب الجنسية والنوع والفئات العمرية </t>
  </si>
  <si>
    <t xml:space="preserve">  ACTIVITIES, RENDERED BY THE FAMILY CONSULTING 
CENTER AND  NUMBER OF BENEFICIARIES</t>
  </si>
  <si>
    <t xml:space="preserve">الأنشطة التي قام بها  مركز الاستشارات العائلية 
وأعداد المستفيدين منها </t>
  </si>
  <si>
    <t>جدول (211)</t>
  </si>
  <si>
    <t>TABLE (211)</t>
  </si>
  <si>
    <t>جدول (212)</t>
  </si>
  <si>
    <t>TABLE (212)</t>
  </si>
  <si>
    <t>جدول (213)</t>
  </si>
  <si>
    <t>TABLE (213)</t>
  </si>
  <si>
    <t>جدول (214)</t>
  </si>
  <si>
    <t>TABLE (214)</t>
  </si>
  <si>
    <t xml:space="preserve"> الأسر المستفيدة من المساعدات المالية الشهرية التي تقدمها 
دار الانماء الاجتماعي حسب الجنسية</t>
  </si>
  <si>
    <r>
      <t>عدد المستفيدين</t>
    </r>
    <r>
      <rPr>
        <sz val="12"/>
        <rFont val="Arial"/>
        <family val="2"/>
        <charset val="178"/>
      </rPr>
      <t xml:space="preserve">
</t>
    </r>
    <r>
      <rPr>
        <b/>
        <sz val="10"/>
        <rFont val="Arial"/>
        <family val="2"/>
      </rPr>
      <t xml:space="preserve"> No. of beneficiaries  </t>
    </r>
  </si>
  <si>
    <r>
      <t xml:space="preserve"> قطريون
</t>
    </r>
    <r>
      <rPr>
        <b/>
        <sz val="8"/>
        <rFont val="Arial"/>
        <family val="2"/>
      </rPr>
      <t>Qatari</t>
    </r>
    <r>
      <rPr>
        <b/>
        <sz val="10"/>
        <rFont val="Arial"/>
        <family val="2"/>
      </rPr>
      <t xml:space="preserve"> </t>
    </r>
  </si>
  <si>
    <r>
      <t xml:space="preserve"> غير قطريين
</t>
    </r>
    <r>
      <rPr>
        <b/>
        <sz val="8"/>
        <rFont val="Arial"/>
        <family val="2"/>
      </rPr>
      <t>Non-Qatari</t>
    </r>
    <r>
      <rPr>
        <b/>
        <sz val="10"/>
        <rFont val="Arial"/>
        <family val="2"/>
      </rPr>
      <t xml:space="preserve"> </t>
    </r>
  </si>
  <si>
    <t>المستفيدون من الخدمات التدريبية التي تقدمها دار الانماء الاجتماعي  حسب  
الجنسية والنوع ونوع البرامج</t>
  </si>
  <si>
    <t>BENEFICIARIES RECEIVED TRAINING SERVICES RENDERED BY SOCIAL DEVELOPMENT CENTER 
BY NATIONALITY, GENDER,  AND TYPE OF PROGRAMS</t>
  </si>
  <si>
    <t>TABLE (217)</t>
  </si>
  <si>
    <t>جدول (217)</t>
  </si>
  <si>
    <t>TABLE (216)</t>
  </si>
  <si>
    <t>جدول (216)</t>
  </si>
  <si>
    <t>TABLE (215)</t>
  </si>
  <si>
    <t>جدول (215)</t>
  </si>
  <si>
    <t>TABLE (218)</t>
  </si>
  <si>
    <t>جدول (218)</t>
  </si>
  <si>
    <t xml:space="preserve">جدول رقم (219) </t>
  </si>
  <si>
    <t>Table No. (219)</t>
  </si>
  <si>
    <t>VOLUNTEERS AT  QATAR CENTER FOR VOLUNTARY ACTIVITIES BY NATIONALITY, 
GENDER AND AGE GROUPS</t>
  </si>
  <si>
    <t>جدول (224)</t>
  </si>
  <si>
    <t>TABLE (224)</t>
  </si>
  <si>
    <t>TABLE (223)</t>
  </si>
  <si>
    <t>جدول (223)</t>
  </si>
  <si>
    <t>جدول (222)</t>
  </si>
  <si>
    <t>TABLE (222)</t>
  </si>
  <si>
    <t xml:space="preserve">                Services                                   Provided
                           &amp; Gender
Years</t>
  </si>
  <si>
    <t>TABLE (221)</t>
  </si>
  <si>
    <t>جدول (221)</t>
  </si>
  <si>
    <t>جدول (220)</t>
  </si>
  <si>
    <t>TABLE (220)</t>
  </si>
  <si>
    <t xml:space="preserve"> الخدمات المقدمة من مركز الاستشارات العائلية للمراجعين بالمركز حسب نوع الخدمة والنوع والجنسية</t>
  </si>
  <si>
    <t xml:space="preserve">     SERVICES RENDERED BY FAMILY CONSULTING CENTER BY TYPE OF SERVICE ,GENDER 
AND NATIONALITY</t>
  </si>
  <si>
    <t xml:space="preserve">            نوع الخدمة                         والنوع
السنة والجنسية</t>
  </si>
  <si>
    <t xml:space="preserve">                  Type of
                          service and                                            Gender
 Years &amp; Nationality
</t>
  </si>
  <si>
    <t xml:space="preserve"> المستفيدون من الخدمات المقدمة من دار الانماء الاجتماعي  حسب نوع الخدمة والجنسية</t>
  </si>
  <si>
    <t xml:space="preserve">BENEFICIARIES OF SERVICES RENDERED BY SOCIAL DEVELOPMENT CENTER BY TYPE OF SERVICE AND NATIONALITY 
</t>
  </si>
  <si>
    <t xml:space="preserve"> الخدمات المقدمة من المؤسسة القطرية لمكافحة الاتجار بالبشر حسب نوع الاستشارة والنوع والجنسية</t>
  </si>
  <si>
    <t xml:space="preserve">    SERVICES RENDERED QATAR FOUNDATION FOR COMBATING HUMAN TRAFFICKING 
BY  TYPE OF CONSULTANCY , GENDER  AND NATIONALITY</t>
  </si>
  <si>
    <t>QATARIS BENEFITING FROM ASSISTANCE RENDERED BY MINISTRY OF SOCIAL AFFAIRS</t>
  </si>
  <si>
    <t xml:space="preserve"> الخدمات المقدمة من مركز الاستشارات العائلية للمراجعين للمركز عبر الهاتف حسب نوع الاستشارة والنوع والجنسية</t>
  </si>
  <si>
    <t xml:space="preserve">خدمات الخدم المقدمة من ادارة الشؤن الاجتماعية  حسب النوع </t>
  </si>
  <si>
    <t xml:space="preserve">SERVICES RENDERED BY FAMILY CONSULTING CENTRE THROUGH PHONE CALLS
 BY TYPE OF CONSULTANCY  ,GENDER AND  NATIONALITY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</si>
</sst>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_-* #,##0.00\-;_-* &quot;-&quot;??_-;_-@_-"/>
    <numFmt numFmtId="164" formatCode="0.0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charset val="178"/>
    </font>
    <font>
      <b/>
      <sz val="12"/>
      <color indexed="12"/>
      <name val="Arial"/>
      <family val="2"/>
    </font>
    <font>
      <b/>
      <sz val="12"/>
      <color indexed="6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4"/>
      <color indexed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  <charset val="178"/>
    </font>
    <font>
      <b/>
      <sz val="11"/>
      <name val="Arial"/>
      <family val="2"/>
      <charset val="178"/>
    </font>
    <font>
      <b/>
      <sz val="8"/>
      <name val="Arial"/>
      <family val="2"/>
    </font>
    <font>
      <sz val="8"/>
      <name val="Arial"/>
      <family val="2"/>
      <charset val="178"/>
    </font>
    <font>
      <b/>
      <sz val="10"/>
      <color indexed="10"/>
      <name val="Arial"/>
      <family val="2"/>
      <charset val="178"/>
    </font>
    <font>
      <sz val="10"/>
      <name val="Arial"/>
      <family val="2"/>
      <charset val="178"/>
    </font>
    <font>
      <b/>
      <sz val="14"/>
      <color indexed="12"/>
      <name val="Arial"/>
      <family val="2"/>
    </font>
    <font>
      <b/>
      <sz val="12"/>
      <color indexed="10"/>
      <name val="Arial"/>
      <family val="2"/>
      <charset val="178"/>
    </font>
    <font>
      <sz val="12"/>
      <name val="Arial"/>
      <family val="2"/>
    </font>
    <font>
      <sz val="9"/>
      <name val="Arial"/>
      <family val="2"/>
      <charset val="178"/>
    </font>
    <font>
      <b/>
      <sz val="10"/>
      <name val="Arial"/>
      <family val="2"/>
      <charset val="178"/>
    </font>
    <font>
      <b/>
      <sz val="8"/>
      <name val="Arial"/>
      <family val="2"/>
      <charset val="178"/>
    </font>
    <font>
      <b/>
      <sz val="16"/>
      <name val="Arial"/>
      <family val="2"/>
    </font>
    <font>
      <b/>
      <sz val="16"/>
      <color indexed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rgb="FF0000FF"/>
      <name val="Arial"/>
      <family val="2"/>
    </font>
    <font>
      <b/>
      <sz val="20"/>
      <color rgb="FF0000FF"/>
      <name val="Calibri"/>
      <family val="2"/>
    </font>
    <font>
      <b/>
      <sz val="28"/>
      <color rgb="FF0000FF"/>
      <name val="Arial"/>
      <family val="2"/>
    </font>
    <font>
      <b/>
      <sz val="48"/>
      <color rgb="FF0000FF"/>
      <name val="AGA Arabesque Desktop"/>
      <charset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0"/>
      <name val="Calibri"/>
      <family val="2"/>
      <scheme val="minor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  <charset val="178"/>
    </font>
    <font>
      <sz val="10"/>
      <name val="Arial Rounded MT Bold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3366"/>
        <bgColor indexed="64"/>
      </patternFill>
    </fill>
  </fills>
  <borders count="86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 style="medium">
        <color indexed="9"/>
      </left>
      <right/>
      <top/>
      <bottom/>
      <diagonal/>
    </border>
    <border>
      <left/>
      <right style="medium">
        <color indexed="9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 tint="-0.2499465926084170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 tint="-0.24994659260841701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 diagonalDown="1">
      <left style="medium">
        <color theme="0"/>
      </left>
      <right/>
      <top style="thin">
        <color indexed="64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 style="thin">
        <color indexed="64"/>
      </bottom>
      <diagonal style="medium">
        <color theme="0"/>
      </diagonal>
    </border>
    <border diagonalUp="1">
      <left/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Up="1">
      <left/>
      <right style="medium">
        <color theme="0"/>
      </right>
      <top style="medium">
        <color theme="0"/>
      </top>
      <bottom style="thin">
        <color indexed="64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 style="medium">
        <color theme="0"/>
      </diagonal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/>
      <bottom style="thin">
        <color indexed="64"/>
      </bottom>
      <diagonal/>
    </border>
    <border diagonalUp="1">
      <left style="medium">
        <color theme="0"/>
      </left>
      <right style="medium">
        <color theme="0"/>
      </right>
      <top style="thin">
        <color indexed="64"/>
      </top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/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/>
      <bottom style="thin">
        <color indexed="64"/>
      </bottom>
      <diagonal style="medium">
        <color theme="0"/>
      </diagonal>
    </border>
    <border>
      <left/>
      <right/>
      <top style="medium">
        <color theme="0" tint="-0.24994659260841701"/>
      </top>
      <bottom/>
      <diagonal/>
    </border>
    <border>
      <left style="medium">
        <color theme="0"/>
      </left>
      <right/>
      <top style="medium">
        <color theme="0" tint="-0.24994659260841701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 style="thin">
        <color indexed="64"/>
      </top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/>
      <bottom/>
      <diagonal/>
    </border>
    <border diagonalDown="1">
      <left style="medium">
        <color theme="0"/>
      </left>
      <right style="medium">
        <color theme="0"/>
      </right>
      <top style="thin">
        <color indexed="64"/>
      </top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/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/>
      <bottom style="thin">
        <color auto="1"/>
      </bottom>
      <diagonal style="medium">
        <color theme="0"/>
      </diagonal>
    </border>
    <border diagonalUp="1">
      <left/>
      <right/>
      <top/>
      <bottom/>
      <diagonal style="medium">
        <color theme="0"/>
      </diagonal>
    </border>
    <border diagonalUp="1">
      <left/>
      <right/>
      <top style="thin">
        <color indexed="64"/>
      </top>
      <bottom/>
      <diagonal style="medium">
        <color theme="0"/>
      </diagonal>
    </border>
    <border diagonalUp="1">
      <left/>
      <right/>
      <top/>
      <bottom style="thin">
        <color indexed="64"/>
      </bottom>
      <diagonal style="medium">
        <color theme="0"/>
      </diagonal>
    </border>
    <border diagonalDown="1">
      <left/>
      <right/>
      <top style="thin">
        <color indexed="64"/>
      </top>
      <bottom/>
      <diagonal style="medium">
        <color theme="0"/>
      </diagonal>
    </border>
    <border diagonalDown="1">
      <left/>
      <right/>
      <top/>
      <bottom/>
      <diagonal style="medium">
        <color theme="0"/>
      </diagonal>
    </border>
    <border diagonalDown="1">
      <left/>
      <right/>
      <top/>
      <bottom style="thin">
        <color indexed="64"/>
      </bottom>
      <diagonal style="medium">
        <color theme="0"/>
      </diagonal>
    </border>
    <border diagonalUp="1">
      <left style="medium">
        <color theme="0"/>
      </left>
      <right/>
      <top style="thin">
        <color indexed="64"/>
      </top>
      <bottom/>
      <diagonal style="medium">
        <color theme="0"/>
      </diagonal>
    </border>
    <border diagonalUp="1">
      <left style="medium">
        <color theme="0"/>
      </left>
      <right/>
      <top/>
      <bottom/>
      <diagonal style="medium">
        <color theme="0"/>
      </diagonal>
    </border>
    <border diagonalUp="1">
      <left style="medium">
        <color theme="0"/>
      </left>
      <right/>
      <top/>
      <bottom style="thin">
        <color indexed="64"/>
      </bottom>
      <diagonal style="medium">
        <color theme="0"/>
      </diagonal>
    </border>
    <border diagonalDown="1">
      <left/>
      <right style="medium">
        <color theme="0"/>
      </right>
      <top style="thin">
        <color indexed="64"/>
      </top>
      <bottom/>
      <diagonal style="medium">
        <color theme="0"/>
      </diagonal>
    </border>
    <border diagonalDown="1">
      <left/>
      <right style="medium">
        <color theme="0"/>
      </right>
      <top/>
      <bottom/>
      <diagonal style="medium">
        <color theme="0"/>
      </diagonal>
    </border>
    <border diagonalDown="1">
      <left/>
      <right style="medium">
        <color theme="0"/>
      </right>
      <top/>
      <bottom style="thin">
        <color indexed="64"/>
      </bottom>
      <diagonal style="medium">
        <color theme="0"/>
      </diagonal>
    </border>
    <border diagonalDown="1">
      <left style="medium">
        <color theme="0"/>
      </left>
      <right/>
      <top style="thin">
        <color indexed="64"/>
      </top>
      <bottom/>
      <diagonal style="medium">
        <color theme="0"/>
      </diagonal>
    </border>
    <border diagonalDown="1">
      <left style="medium">
        <color theme="0"/>
      </left>
      <right/>
      <top/>
      <bottom style="thin">
        <color indexed="64"/>
      </bottom>
      <diagonal style="medium">
        <color theme="0"/>
      </diagonal>
    </border>
  </borders>
  <cellStyleXfs count="33">
    <xf numFmtId="0" fontId="0" fillId="0" borderId="0"/>
    <xf numFmtId="43" fontId="5" fillId="0" borderId="0" applyFont="0" applyFill="0" applyBorder="0" applyAlignment="0" applyProtection="0"/>
    <xf numFmtId="0" fontId="14" fillId="0" borderId="0" applyAlignment="0">
      <alignment horizontal="centerContinuous" vertical="center"/>
    </xf>
    <xf numFmtId="0" fontId="23" fillId="0" borderId="0" applyAlignment="0">
      <alignment horizontal="centerContinuous" vertical="center"/>
    </xf>
    <xf numFmtId="0" fontId="3" fillId="0" borderId="0" applyAlignment="0">
      <alignment horizontal="centerContinuous" vertical="center"/>
    </xf>
    <xf numFmtId="0" fontId="3" fillId="0" borderId="0" applyAlignment="0">
      <alignment horizontal="centerContinuous" vertical="center"/>
    </xf>
    <xf numFmtId="0" fontId="15" fillId="2" borderId="1">
      <alignment horizontal="right" vertical="center" wrapText="1"/>
    </xf>
    <xf numFmtId="0" fontId="7" fillId="2" borderId="1">
      <alignment horizontal="right" vertical="center" wrapText="1"/>
    </xf>
    <xf numFmtId="1" fontId="16" fillId="2" borderId="2">
      <alignment horizontal="left" vertical="center" wrapText="1"/>
    </xf>
    <xf numFmtId="1" fontId="17" fillId="2" borderId="3">
      <alignment horizontal="center" vertical="center"/>
    </xf>
    <xf numFmtId="0" fontId="18" fillId="2" borderId="3">
      <alignment horizontal="center" vertical="center" wrapText="1"/>
    </xf>
    <xf numFmtId="0" fontId="19" fillId="2" borderId="3">
      <alignment horizontal="center" vertical="center" wrapText="1"/>
    </xf>
    <xf numFmtId="0" fontId="6" fillId="0" borderId="0">
      <alignment horizontal="center" vertical="center" readingOrder="2"/>
    </xf>
    <xf numFmtId="0" fontId="20" fillId="0" borderId="0">
      <alignment horizontal="left" vertical="center"/>
    </xf>
    <xf numFmtId="0" fontId="5" fillId="0" borderId="0"/>
    <xf numFmtId="0" fontId="6" fillId="0" borderId="0"/>
    <xf numFmtId="0" fontId="32" fillId="0" borderId="0"/>
    <xf numFmtId="0" fontId="2" fillId="0" borderId="0"/>
    <xf numFmtId="0" fontId="21" fillId="0" borderId="0">
      <alignment horizontal="right" vertical="center"/>
    </xf>
    <xf numFmtId="0" fontId="15" fillId="0" borderId="0">
      <alignment horizontal="right" vertical="center"/>
    </xf>
    <xf numFmtId="0" fontId="7" fillId="0" borderId="0">
      <alignment horizontal="right" vertical="center"/>
    </xf>
    <xf numFmtId="0" fontId="6" fillId="0" borderId="0">
      <alignment horizontal="left" vertical="center"/>
    </xf>
    <xf numFmtId="0" fontId="5" fillId="0" borderId="0">
      <alignment horizontal="left" vertical="center"/>
    </xf>
    <xf numFmtId="0" fontId="5" fillId="0" borderId="0">
      <alignment horizontal="left" vertical="center"/>
    </xf>
    <xf numFmtId="0" fontId="24" fillId="2" borderId="3" applyAlignment="0">
      <alignment horizontal="center" vertical="center"/>
    </xf>
    <xf numFmtId="0" fontId="21" fillId="0" borderId="4">
      <alignment horizontal="right" vertical="center" indent="1"/>
    </xf>
    <xf numFmtId="0" fontId="15" fillId="2" borderId="4">
      <alignment horizontal="right" vertical="center" wrapText="1" indent="1" readingOrder="2"/>
    </xf>
    <xf numFmtId="0" fontId="7" fillId="2" borderId="4">
      <alignment horizontal="right" vertical="center" wrapText="1" indent="1" readingOrder="2"/>
    </xf>
    <xf numFmtId="0" fontId="22" fillId="0" borderId="4">
      <alignment horizontal="right" vertical="center" indent="1"/>
    </xf>
    <xf numFmtId="0" fontId="22" fillId="2" borderId="4">
      <alignment horizontal="left" vertical="center" wrapText="1" indent="1"/>
    </xf>
    <xf numFmtId="0" fontId="22" fillId="0" borderId="5">
      <alignment horizontal="left" vertical="center"/>
    </xf>
    <xf numFmtId="0" fontId="22" fillId="0" borderId="6">
      <alignment horizontal="left" vertical="center"/>
    </xf>
    <xf numFmtId="0" fontId="1" fillId="0" borderId="0"/>
  </cellStyleXfs>
  <cellXfs count="465">
    <xf numFmtId="0" fontId="0" fillId="0" borderId="0" xfId="0"/>
    <xf numFmtId="0" fontId="33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34" fillId="3" borderId="18" xfId="0" applyFont="1" applyFill="1" applyBorder="1" applyAlignment="1">
      <alignment horizontal="center" vertical="center" wrapText="1" readingOrder="2"/>
    </xf>
    <xf numFmtId="0" fontId="4" fillId="0" borderId="0" xfId="4" applyFont="1" applyAlignment="1">
      <alignment readingOrder="1"/>
    </xf>
    <xf numFmtId="0" fontId="5" fillId="0" borderId="0" xfId="14"/>
    <xf numFmtId="0" fontId="33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5" fillId="0" borderId="0" xfId="14" applyFont="1" applyAlignment="1">
      <alignment vertical="center"/>
    </xf>
    <xf numFmtId="0" fontId="7" fillId="0" borderId="0" xfId="14" applyFont="1" applyAlignment="1">
      <alignment vertical="center"/>
    </xf>
    <xf numFmtId="0" fontId="25" fillId="0" borderId="0" xfId="14" applyFont="1" applyAlignment="1">
      <alignment vertical="center"/>
    </xf>
    <xf numFmtId="0" fontId="22" fillId="0" borderId="0" xfId="14" applyFont="1" applyAlignment="1">
      <alignment vertical="center"/>
    </xf>
    <xf numFmtId="0" fontId="26" fillId="0" borderId="0" xfId="14" applyFont="1" applyAlignment="1">
      <alignment vertical="center"/>
    </xf>
    <xf numFmtId="0" fontId="5" fillId="0" borderId="7" xfId="14" applyFont="1" applyBorder="1" applyAlignment="1">
      <alignment vertical="center"/>
    </xf>
    <xf numFmtId="0" fontId="5" fillId="0" borderId="7" xfId="14" applyFont="1" applyBorder="1" applyAlignment="1">
      <alignment vertical="center" wrapText="1"/>
    </xf>
    <xf numFmtId="0" fontId="5" fillId="0" borderId="7" xfId="14" applyFont="1" applyBorder="1" applyAlignment="1">
      <alignment horizontal="center" vertical="center"/>
    </xf>
    <xf numFmtId="0" fontId="5" fillId="0" borderId="0" xfId="14" applyFont="1" applyBorder="1" applyAlignment="1">
      <alignment vertical="center"/>
    </xf>
    <xf numFmtId="164" fontId="5" fillId="0" borderId="0" xfId="14" applyNumberFormat="1" applyFont="1" applyAlignment="1">
      <alignment vertical="center"/>
    </xf>
    <xf numFmtId="164" fontId="8" fillId="0" borderId="0" xfId="14" applyNumberFormat="1" applyFont="1" applyAlignment="1">
      <alignment vertical="center"/>
    </xf>
    <xf numFmtId="1" fontId="5" fillId="0" borderId="0" xfId="14" applyNumberFormat="1" applyFont="1" applyAlignment="1">
      <alignment vertical="center"/>
    </xf>
    <xf numFmtId="0" fontId="5" fillId="0" borderId="0" xfId="17" applyFont="1" applyAlignment="1">
      <alignment horizontal="center" vertical="center"/>
    </xf>
    <xf numFmtId="0" fontId="8" fillId="0" borderId="0" xfId="17" applyFont="1" applyAlignment="1">
      <alignment horizontal="center" vertical="center"/>
    </xf>
    <xf numFmtId="0" fontId="8" fillId="0" borderId="0" xfId="17" applyFont="1" applyAlignment="1">
      <alignment horizontal="left" vertical="center"/>
    </xf>
    <xf numFmtId="0" fontId="7" fillId="0" borderId="0" xfId="17" applyFont="1" applyAlignment="1">
      <alignment horizontal="right" vertical="center" readingOrder="2"/>
    </xf>
    <xf numFmtId="0" fontId="7" fillId="0" borderId="0" xfId="17" applyFont="1"/>
    <xf numFmtId="0" fontId="8" fillId="0" borderId="0" xfId="17" applyFont="1" applyAlignment="1"/>
    <xf numFmtId="0" fontId="7" fillId="0" borderId="0" xfId="17" applyFont="1" applyAlignment="1"/>
    <xf numFmtId="0" fontId="9" fillId="0" borderId="0" xfId="17" applyFont="1"/>
    <xf numFmtId="0" fontId="9" fillId="0" borderId="0" xfId="17" applyFont="1" applyAlignment="1"/>
    <xf numFmtId="0" fontId="5" fillId="0" borderId="0" xfId="17" applyFont="1" applyBorder="1" applyAlignment="1">
      <alignment vertical="top" wrapText="1" readingOrder="1"/>
    </xf>
    <xf numFmtId="0" fontId="5" fillId="0" borderId="0" xfId="17" applyFont="1" applyBorder="1" applyAlignment="1">
      <alignment horizontal="left" vertical="center" wrapText="1"/>
    </xf>
    <xf numFmtId="0" fontId="7" fillId="0" borderId="0" xfId="17" applyFont="1" applyBorder="1" applyAlignment="1">
      <alignment vertical="top" wrapText="1" readingOrder="2"/>
    </xf>
    <xf numFmtId="49" fontId="5" fillId="0" borderId="0" xfId="17" applyNumberFormat="1" applyFont="1" applyBorder="1" applyAlignment="1">
      <alignment horizontal="left" vertical="top" wrapText="1" indent="2" readingOrder="1"/>
    </xf>
    <xf numFmtId="49" fontId="7" fillId="0" borderId="0" xfId="17" applyNumberFormat="1" applyFont="1" applyBorder="1" applyAlignment="1">
      <alignment horizontal="right" vertical="top" wrapText="1" indent="2" readingOrder="2"/>
    </xf>
    <xf numFmtId="0" fontId="8" fillId="0" borderId="0" xfId="17" applyFont="1" applyBorder="1" applyAlignment="1">
      <alignment vertical="top" wrapText="1" readingOrder="1"/>
    </xf>
    <xf numFmtId="0" fontId="3" fillId="0" borderId="0" xfId="17" applyFont="1"/>
    <xf numFmtId="0" fontId="14" fillId="0" borderId="0" xfId="17" applyFont="1"/>
    <xf numFmtId="0" fontId="2" fillId="0" borderId="0" xfId="17"/>
    <xf numFmtId="0" fontId="2" fillId="0" borderId="0" xfId="17" applyAlignment="1">
      <alignment horizontal="center" vertical="center"/>
    </xf>
    <xf numFmtId="0" fontId="35" fillId="0" borderId="0" xfId="17" applyFont="1" applyAlignment="1">
      <alignment horizontal="center" vertical="center"/>
    </xf>
    <xf numFmtId="0" fontId="36" fillId="0" borderId="0" xfId="17" applyFont="1" applyAlignment="1">
      <alignment horizontal="center" vertical="center"/>
    </xf>
    <xf numFmtId="0" fontId="37" fillId="0" borderId="0" xfId="17" applyFont="1" applyAlignment="1">
      <alignment horizontal="center" vertical="center" readingOrder="1"/>
    </xf>
    <xf numFmtId="0" fontId="38" fillId="0" borderId="0" xfId="17" applyFont="1" applyAlignment="1">
      <alignment horizontal="center" vertical="center"/>
    </xf>
    <xf numFmtId="0" fontId="8" fillId="0" borderId="8" xfId="17" applyFont="1" applyBorder="1" applyAlignment="1">
      <alignment vertical="center"/>
    </xf>
    <xf numFmtId="0" fontId="8" fillId="4" borderId="24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0" borderId="0" xfId="17" applyFont="1" applyBorder="1" applyAlignment="1">
      <alignment vertical="center"/>
    </xf>
    <xf numFmtId="0" fontId="8" fillId="4" borderId="32" xfId="0" applyFont="1" applyFill="1" applyBorder="1" applyAlignment="1">
      <alignment horizontal="center" vertical="center" wrapText="1"/>
    </xf>
    <xf numFmtId="0" fontId="31" fillId="4" borderId="32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8" fillId="5" borderId="32" xfId="0" applyFont="1" applyFill="1" applyBorder="1" applyAlignment="1">
      <alignment horizontal="center" vertical="center" wrapText="1"/>
    </xf>
    <xf numFmtId="0" fontId="31" fillId="5" borderId="32" xfId="0" applyFont="1" applyFill="1" applyBorder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19" fillId="5" borderId="28" xfId="0" applyFont="1" applyFill="1" applyBorder="1" applyAlignment="1">
      <alignment horizontal="center" vertical="top" wrapText="1"/>
    </xf>
    <xf numFmtId="0" fontId="8" fillId="5" borderId="35" xfId="0" applyFont="1" applyFill="1" applyBorder="1" applyAlignment="1">
      <alignment horizontal="center" wrapText="1"/>
    </xf>
    <xf numFmtId="0" fontId="7" fillId="0" borderId="8" xfId="17" applyFont="1" applyBorder="1" applyAlignment="1">
      <alignment horizontal="right" vertical="center" readingOrder="2"/>
    </xf>
    <xf numFmtId="0" fontId="39" fillId="0" borderId="8" xfId="17" applyFont="1" applyBorder="1" applyAlignment="1">
      <alignment vertical="center"/>
    </xf>
    <xf numFmtId="0" fontId="8" fillId="0" borderId="8" xfId="17" applyFont="1" applyBorder="1" applyAlignment="1">
      <alignment horizontal="center" vertical="center"/>
    </xf>
    <xf numFmtId="0" fontId="8" fillId="0" borderId="8" xfId="17" applyFont="1" applyBorder="1" applyAlignment="1">
      <alignment horizontal="left" vertical="center"/>
    </xf>
    <xf numFmtId="0" fontId="5" fillId="5" borderId="24" xfId="0" applyFont="1" applyFill="1" applyBorder="1" applyAlignment="1">
      <alignment horizontal="center" vertical="center" wrapText="1" readingOrder="1"/>
    </xf>
    <xf numFmtId="0" fontId="8" fillId="5" borderId="38" xfId="0" applyFont="1" applyFill="1" applyBorder="1" applyAlignment="1">
      <alignment horizontal="center" vertical="center" wrapText="1"/>
    </xf>
    <xf numFmtId="0" fontId="7" fillId="0" borderId="0" xfId="17" applyFont="1" applyBorder="1" applyAlignment="1">
      <alignment horizontal="right" vertical="center" readingOrder="2"/>
    </xf>
    <xf numFmtId="0" fontId="17" fillId="5" borderId="23" xfId="27" applyFont="1" applyFill="1" applyBorder="1" applyAlignment="1">
      <alignment horizontal="center" vertical="center" wrapText="1" readingOrder="2"/>
    </xf>
    <xf numFmtId="0" fontId="22" fillId="5" borderId="24" xfId="27" applyFont="1" applyFill="1" applyBorder="1" applyAlignment="1">
      <alignment horizontal="center" vertical="center" wrapText="1" readingOrder="1"/>
    </xf>
    <xf numFmtId="0" fontId="41" fillId="0" borderId="0" xfId="14" applyFont="1" applyAlignment="1">
      <alignment vertical="center"/>
    </xf>
    <xf numFmtId="0" fontId="39" fillId="0" borderId="0" xfId="17" applyFont="1" applyBorder="1" applyAlignment="1">
      <alignment horizontal="left" vertical="center"/>
    </xf>
    <xf numFmtId="0" fontId="41" fillId="0" borderId="0" xfId="4" applyFont="1" applyAlignment="1">
      <alignment readingOrder="1"/>
    </xf>
    <xf numFmtId="0" fontId="39" fillId="0" borderId="0" xfId="14" applyFont="1" applyAlignment="1">
      <alignment vertical="center"/>
    </xf>
    <xf numFmtId="0" fontId="39" fillId="0" borderId="0" xfId="14" applyFont="1" applyBorder="1" applyAlignment="1">
      <alignment vertical="center"/>
    </xf>
    <xf numFmtId="164" fontId="39" fillId="0" borderId="0" xfId="14" applyNumberFormat="1" applyFont="1" applyAlignment="1">
      <alignment vertical="center"/>
    </xf>
    <xf numFmtId="0" fontId="7" fillId="0" borderId="0" xfId="4" applyFont="1" applyAlignment="1">
      <alignment readingOrder="1"/>
    </xf>
    <xf numFmtId="0" fontId="27" fillId="5" borderId="22" xfId="10" applyFont="1" applyFill="1" applyBorder="1" applyAlignment="1">
      <alignment horizontal="center" vertical="center" wrapText="1"/>
    </xf>
    <xf numFmtId="3" fontId="5" fillId="4" borderId="19" xfId="28" applyNumberFormat="1" applyFont="1" applyFill="1" applyBorder="1">
      <alignment horizontal="right" vertical="center" indent="1"/>
    </xf>
    <xf numFmtId="3" fontId="5" fillId="5" borderId="20" xfId="28" applyNumberFormat="1" applyFont="1" applyFill="1" applyBorder="1">
      <alignment horizontal="right" vertical="center" indent="1"/>
    </xf>
    <xf numFmtId="3" fontId="5" fillId="4" borderId="31" xfId="0" applyNumberFormat="1" applyFont="1" applyFill="1" applyBorder="1" applyAlignment="1">
      <alignment horizontal="center" vertical="center"/>
    </xf>
    <xf numFmtId="3" fontId="5" fillId="5" borderId="32" xfId="0" applyNumberFormat="1" applyFont="1" applyFill="1" applyBorder="1" applyAlignment="1">
      <alignment horizontal="center" vertical="center"/>
    </xf>
    <xf numFmtId="3" fontId="5" fillId="4" borderId="32" xfId="0" applyNumberFormat="1" applyFont="1" applyFill="1" applyBorder="1" applyAlignment="1">
      <alignment horizontal="center" vertical="center"/>
    </xf>
    <xf numFmtId="3" fontId="5" fillId="4" borderId="33" xfId="0" applyNumberFormat="1" applyFont="1" applyFill="1" applyBorder="1" applyAlignment="1">
      <alignment horizontal="center" vertical="center"/>
    </xf>
    <xf numFmtId="3" fontId="5" fillId="4" borderId="31" xfId="0" applyNumberFormat="1" applyFont="1" applyFill="1" applyBorder="1" applyAlignment="1">
      <alignment horizontal="left" vertical="center" wrapText="1" indent="1"/>
    </xf>
    <xf numFmtId="3" fontId="5" fillId="4" borderId="32" xfId="0" applyNumberFormat="1" applyFont="1" applyFill="1" applyBorder="1" applyAlignment="1">
      <alignment horizontal="left" vertical="center" wrapText="1" indent="1"/>
    </xf>
    <xf numFmtId="3" fontId="5" fillId="5" borderId="32" xfId="0" applyNumberFormat="1" applyFont="1" applyFill="1" applyBorder="1" applyAlignment="1">
      <alignment horizontal="left" vertical="center" wrapText="1" indent="1"/>
    </xf>
    <xf numFmtId="3" fontId="22" fillId="5" borderId="32" xfId="14" applyNumberFormat="1" applyFont="1" applyFill="1" applyBorder="1" applyAlignment="1">
      <alignment horizontal="right" vertical="center" indent="1"/>
    </xf>
    <xf numFmtId="3" fontId="5" fillId="4" borderId="27" xfId="0" applyNumberFormat="1" applyFont="1" applyFill="1" applyBorder="1" applyAlignment="1">
      <alignment horizontal="left" vertical="center" wrapText="1" indent="1"/>
    </xf>
    <xf numFmtId="3" fontId="5" fillId="5" borderId="24" xfId="0" applyNumberFormat="1" applyFont="1" applyFill="1" applyBorder="1" applyAlignment="1">
      <alignment horizontal="left" vertical="center" wrapText="1" indent="1"/>
    </xf>
    <xf numFmtId="3" fontId="5" fillId="4" borderId="24" xfId="0" applyNumberFormat="1" applyFont="1" applyFill="1" applyBorder="1" applyAlignment="1">
      <alignment horizontal="left" vertical="center" wrapText="1" indent="1"/>
    </xf>
    <xf numFmtId="3" fontId="5" fillId="4" borderId="34" xfId="0" applyNumberFormat="1" applyFont="1" applyFill="1" applyBorder="1" applyAlignment="1">
      <alignment horizontal="left" vertical="center" wrapText="1" indent="1"/>
    </xf>
    <xf numFmtId="3" fontId="5" fillId="4" borderId="41" xfId="0" applyNumberFormat="1" applyFont="1" applyFill="1" applyBorder="1" applyAlignment="1">
      <alignment horizontal="left" vertical="center" wrapText="1" indent="1"/>
    </xf>
    <xf numFmtId="0" fontId="19" fillId="5" borderId="28" xfId="0" applyFont="1" applyFill="1" applyBorder="1" applyAlignment="1">
      <alignment horizontal="center" vertical="center"/>
    </xf>
    <xf numFmtId="3" fontId="5" fillId="5" borderId="21" xfId="28" applyNumberFormat="1" applyFont="1" applyFill="1" applyBorder="1">
      <alignment horizontal="right" vertical="center" indent="1"/>
    </xf>
    <xf numFmtId="1" fontId="17" fillId="5" borderId="22" xfId="9" applyFont="1" applyFill="1" applyBorder="1">
      <alignment horizontal="center" vertical="center"/>
    </xf>
    <xf numFmtId="0" fontId="7" fillId="4" borderId="26" xfId="0" applyFont="1" applyFill="1" applyBorder="1" applyAlignment="1">
      <alignment horizontal="center" vertical="center" readingOrder="2"/>
    </xf>
    <xf numFmtId="0" fontId="7" fillId="5" borderId="23" xfId="0" applyFont="1" applyFill="1" applyBorder="1" applyAlignment="1">
      <alignment horizontal="center" vertical="center" readingOrder="2"/>
    </xf>
    <xf numFmtId="0" fontId="7" fillId="4" borderId="23" xfId="0" applyFont="1" applyFill="1" applyBorder="1" applyAlignment="1">
      <alignment horizontal="center" vertical="center" readingOrder="2"/>
    </xf>
    <xf numFmtId="0" fontId="7" fillId="4" borderId="29" xfId="0" applyFont="1" applyFill="1" applyBorder="1" applyAlignment="1">
      <alignment horizontal="center" vertical="center" readingOrder="2"/>
    </xf>
    <xf numFmtId="0" fontId="7" fillId="4" borderId="19" xfId="27" applyFont="1" applyFill="1" applyBorder="1" applyAlignment="1">
      <alignment horizontal="center" vertical="center" wrapText="1" readingOrder="2"/>
    </xf>
    <xf numFmtId="0" fontId="7" fillId="5" borderId="19" xfId="27" applyFont="1" applyFill="1" applyBorder="1" applyAlignment="1">
      <alignment horizontal="center" vertical="center" wrapText="1" readingOrder="2"/>
    </xf>
    <xf numFmtId="0" fontId="7" fillId="5" borderId="21" xfId="27" applyFont="1" applyFill="1" applyBorder="1" applyAlignment="1">
      <alignment horizontal="center" vertical="center" wrapText="1" readingOrder="2"/>
    </xf>
    <xf numFmtId="1" fontId="8" fillId="4" borderId="19" xfId="28" applyNumberFormat="1" applyFont="1" applyFill="1" applyBorder="1" applyAlignment="1">
      <alignment horizontal="center" vertical="center"/>
    </xf>
    <xf numFmtId="1" fontId="8" fillId="5" borderId="20" xfId="28" applyNumberFormat="1" applyFont="1" applyFill="1" applyBorder="1" applyAlignment="1">
      <alignment horizontal="center" vertical="center"/>
    </xf>
    <xf numFmtId="1" fontId="8" fillId="5" borderId="21" xfId="28" applyNumberFormat="1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 readingOrder="2"/>
    </xf>
    <xf numFmtId="3" fontId="5" fillId="5" borderId="33" xfId="0" applyNumberFormat="1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3" fontId="8" fillId="4" borderId="31" xfId="0" applyNumberFormat="1" applyFont="1" applyFill="1" applyBorder="1" applyAlignment="1">
      <alignment horizontal="left" vertical="center" wrapText="1" indent="1"/>
    </xf>
    <xf numFmtId="3" fontId="8" fillId="4" borderId="32" xfId="0" applyNumberFormat="1" applyFont="1" applyFill="1" applyBorder="1" applyAlignment="1">
      <alignment horizontal="left" vertical="center" wrapText="1" indent="1"/>
    </xf>
    <xf numFmtId="3" fontId="8" fillId="5" borderId="32" xfId="0" applyNumberFormat="1" applyFont="1" applyFill="1" applyBorder="1" applyAlignment="1">
      <alignment horizontal="left" vertical="center" wrapText="1" indent="1"/>
    </xf>
    <xf numFmtId="3" fontId="8" fillId="4" borderId="3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25" fillId="6" borderId="60" xfId="0" applyFont="1" applyFill="1" applyBorder="1" applyAlignment="1">
      <alignment wrapText="1"/>
    </xf>
    <xf numFmtId="0" fontId="25" fillId="6" borderId="61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5" fillId="6" borderId="27" xfId="0" applyFont="1" applyFill="1" applyBorder="1" applyAlignment="1">
      <alignment vertical="top" wrapText="1"/>
    </xf>
    <xf numFmtId="0" fontId="5" fillId="6" borderId="62" xfId="0" applyFont="1" applyFill="1" applyBorder="1" applyAlignment="1">
      <alignment vertical="top" wrapText="1"/>
    </xf>
    <xf numFmtId="3" fontId="45" fillId="0" borderId="0" xfId="0" applyNumberFormat="1" applyFont="1" applyAlignment="1">
      <alignment horizontal="center" vertical="center" wrapText="1"/>
    </xf>
    <xf numFmtId="3" fontId="22" fillId="4" borderId="31" xfId="0" applyNumberFormat="1" applyFont="1" applyFill="1" applyBorder="1" applyAlignment="1">
      <alignment horizontal="left" vertical="center" wrapText="1" indent="1"/>
    </xf>
    <xf numFmtId="0" fontId="17" fillId="5" borderId="23" xfId="0" applyFont="1" applyFill="1" applyBorder="1" applyAlignment="1">
      <alignment horizontal="center" vertical="center" wrapText="1" readingOrder="2"/>
    </xf>
    <xf numFmtId="3" fontId="22" fillId="5" borderId="32" xfId="0" applyNumberFormat="1" applyFont="1" applyFill="1" applyBorder="1" applyAlignment="1">
      <alignment horizontal="left" vertical="center" wrapText="1" indent="1"/>
    </xf>
    <xf numFmtId="0" fontId="22" fillId="5" borderId="24" xfId="0" applyFont="1" applyFill="1" applyBorder="1" applyAlignment="1">
      <alignment horizontal="center" vertical="center" wrapText="1" readingOrder="1"/>
    </xf>
    <xf numFmtId="0" fontId="17" fillId="4" borderId="23" xfId="0" applyFont="1" applyFill="1" applyBorder="1" applyAlignment="1">
      <alignment horizontal="center" vertical="center" wrapText="1" readingOrder="2"/>
    </xf>
    <xf numFmtId="0" fontId="22" fillId="4" borderId="24" xfId="0" applyFont="1" applyFill="1" applyBorder="1" applyAlignment="1">
      <alignment horizontal="center" vertical="center" wrapText="1" readingOrder="1"/>
    </xf>
    <xf numFmtId="0" fontId="5" fillId="5" borderId="28" xfId="10" applyFont="1" applyFill="1" applyBorder="1" applyAlignment="1">
      <alignment horizontal="center" vertical="center" wrapText="1" readingOrder="1"/>
    </xf>
    <xf numFmtId="3" fontId="22" fillId="4" borderId="31" xfId="0" applyNumberFormat="1" applyFont="1" applyFill="1" applyBorder="1" applyAlignment="1">
      <alignment horizontal="right" vertical="center" wrapText="1" indent="1"/>
    </xf>
    <xf numFmtId="3" fontId="27" fillId="4" borderId="31" xfId="0" applyNumberFormat="1" applyFont="1" applyFill="1" applyBorder="1" applyAlignment="1">
      <alignment horizontal="right" vertical="center" wrapText="1" indent="1"/>
    </xf>
    <xf numFmtId="3" fontId="22" fillId="5" borderId="32" xfId="0" applyNumberFormat="1" applyFont="1" applyFill="1" applyBorder="1" applyAlignment="1">
      <alignment horizontal="right" vertical="center" wrapText="1" indent="1"/>
    </xf>
    <xf numFmtId="3" fontId="27" fillId="5" borderId="32" xfId="0" applyNumberFormat="1" applyFont="1" applyFill="1" applyBorder="1" applyAlignment="1">
      <alignment horizontal="right" vertical="center" wrapText="1" indent="1"/>
    </xf>
    <xf numFmtId="0" fontId="17" fillId="4" borderId="65" xfId="0" applyFont="1" applyFill="1" applyBorder="1" applyAlignment="1">
      <alignment horizontal="center" vertical="center" wrapText="1" readingOrder="2"/>
    </xf>
    <xf numFmtId="3" fontId="22" fillId="4" borderId="66" xfId="0" applyNumberFormat="1" applyFont="1" applyFill="1" applyBorder="1" applyAlignment="1">
      <alignment horizontal="left" vertical="center" wrapText="1" indent="1"/>
    </xf>
    <xf numFmtId="3" fontId="27" fillId="4" borderId="66" xfId="0" applyNumberFormat="1" applyFont="1" applyFill="1" applyBorder="1" applyAlignment="1">
      <alignment horizontal="left" vertical="center" wrapText="1" indent="1"/>
    </xf>
    <xf numFmtId="3" fontId="22" fillId="4" borderId="66" xfId="0" applyNumberFormat="1" applyFont="1" applyFill="1" applyBorder="1" applyAlignment="1">
      <alignment horizontal="right" vertical="center" wrapText="1" indent="1"/>
    </xf>
    <xf numFmtId="3" fontId="27" fillId="4" borderId="66" xfId="0" applyNumberFormat="1" applyFont="1" applyFill="1" applyBorder="1" applyAlignment="1">
      <alignment horizontal="right" vertical="center" wrapText="1" indent="1"/>
    </xf>
    <xf numFmtId="0" fontId="22" fillId="4" borderId="54" xfId="0" applyFont="1" applyFill="1" applyBorder="1" applyAlignment="1">
      <alignment horizontal="center" vertical="center" wrapText="1" readingOrder="1"/>
    </xf>
    <xf numFmtId="0" fontId="17" fillId="5" borderId="29" xfId="0" applyFont="1" applyFill="1" applyBorder="1" applyAlignment="1">
      <alignment horizontal="center" vertical="center" wrapText="1" readingOrder="2"/>
    </xf>
    <xf numFmtId="3" fontId="22" fillId="5" borderId="33" xfId="0" applyNumberFormat="1" applyFont="1" applyFill="1" applyBorder="1" applyAlignment="1">
      <alignment horizontal="left" vertical="center" wrapText="1" indent="1"/>
    </xf>
    <xf numFmtId="3" fontId="22" fillId="5" borderId="33" xfId="0" applyNumberFormat="1" applyFont="1" applyFill="1" applyBorder="1" applyAlignment="1">
      <alignment horizontal="right" vertical="center" wrapText="1" indent="1"/>
    </xf>
    <xf numFmtId="0" fontId="22" fillId="5" borderId="30" xfId="0" applyFont="1" applyFill="1" applyBorder="1" applyAlignment="1">
      <alignment horizontal="center" vertical="center" wrapText="1" readingOrder="1"/>
    </xf>
    <xf numFmtId="0" fontId="8" fillId="4" borderId="31" xfId="0" applyFont="1" applyFill="1" applyBorder="1" applyAlignment="1">
      <alignment horizontal="right" vertical="center" wrapText="1" indent="1" readingOrder="2"/>
    </xf>
    <xf numFmtId="0" fontId="8" fillId="5" borderId="32" xfId="0" applyFont="1" applyFill="1" applyBorder="1" applyAlignment="1">
      <alignment horizontal="right" vertical="center" wrapText="1" indent="1" readingOrder="2"/>
    </xf>
    <xf numFmtId="0" fontId="8" fillId="4" borderId="32" xfId="0" applyFont="1" applyFill="1" applyBorder="1" applyAlignment="1">
      <alignment horizontal="right" vertical="center" wrapText="1" indent="1" readingOrder="2"/>
    </xf>
    <xf numFmtId="0" fontId="8" fillId="4" borderId="34" xfId="0" applyFont="1" applyFill="1" applyBorder="1" applyAlignment="1">
      <alignment horizontal="right" vertical="center" wrapText="1" indent="1" readingOrder="2"/>
    </xf>
    <xf numFmtId="0" fontId="8" fillId="5" borderId="39" xfId="0" applyFont="1" applyFill="1" applyBorder="1" applyAlignment="1">
      <alignment horizontal="center" vertical="center" wrapText="1" readingOrder="2"/>
    </xf>
    <xf numFmtId="3" fontId="8" fillId="5" borderId="38" xfId="0" applyNumberFormat="1" applyFont="1" applyFill="1" applyBorder="1" applyAlignment="1">
      <alignment horizontal="left" vertical="center" wrapText="1" indent="1"/>
    </xf>
    <xf numFmtId="0" fontId="10" fillId="5" borderId="36" xfId="0" applyFont="1" applyFill="1" applyBorder="1" applyAlignment="1">
      <alignment horizontal="center" vertical="center" wrapText="1" readingOrder="2"/>
    </xf>
    <xf numFmtId="3" fontId="5" fillId="0" borderId="7" xfId="14" applyNumberFormat="1" applyFont="1" applyBorder="1" applyAlignment="1">
      <alignment vertical="center"/>
    </xf>
    <xf numFmtId="0" fontId="19" fillId="5" borderId="28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 wrapText="1"/>
    </xf>
    <xf numFmtId="3" fontId="5" fillId="5" borderId="34" xfId="0" applyNumberFormat="1" applyFont="1" applyFill="1" applyBorder="1" applyAlignment="1">
      <alignment horizontal="left" vertical="center" wrapText="1" indent="1"/>
    </xf>
    <xf numFmtId="3" fontId="8" fillId="5" borderId="34" xfId="0" applyNumberFormat="1" applyFont="1" applyFill="1" applyBorder="1" applyAlignment="1">
      <alignment horizontal="left" vertical="center" wrapText="1" indent="1"/>
    </xf>
    <xf numFmtId="0" fontId="45" fillId="4" borderId="26" xfId="0" applyFont="1" applyFill="1" applyBorder="1" applyAlignment="1">
      <alignment horizontal="left" vertical="center" wrapText="1" indent="1" readingOrder="2"/>
    </xf>
    <xf numFmtId="0" fontId="45" fillId="5" borderId="23" xfId="0" applyFont="1" applyFill="1" applyBorder="1" applyAlignment="1">
      <alignment horizontal="left" vertical="center" wrapText="1" indent="1" readingOrder="2"/>
    </xf>
    <xf numFmtId="0" fontId="45" fillId="4" borderId="23" xfId="0" applyFont="1" applyFill="1" applyBorder="1" applyAlignment="1">
      <alignment horizontal="left" vertical="center" wrapText="1" indent="1" readingOrder="2"/>
    </xf>
    <xf numFmtId="0" fontId="45" fillId="4" borderId="40" xfId="0" applyFont="1" applyFill="1" applyBorder="1" applyAlignment="1">
      <alignment horizontal="left" vertical="center" wrapText="1" indent="1" readingOrder="2"/>
    </xf>
    <xf numFmtId="3" fontId="8" fillId="4" borderId="25" xfId="0" applyNumberFormat="1" applyFont="1" applyFill="1" applyBorder="1" applyAlignment="1">
      <alignment horizontal="left" vertical="center" wrapText="1" indent="1"/>
    </xf>
    <xf numFmtId="0" fontId="27" fillId="5" borderId="35" xfId="10" applyFont="1" applyFill="1" applyBorder="1" applyAlignment="1">
      <alignment horizontal="center" wrapText="1" readingOrder="1"/>
    </xf>
    <xf numFmtId="0" fontId="5" fillId="5" borderId="28" xfId="10" applyFont="1" applyFill="1" applyBorder="1" applyAlignment="1">
      <alignment horizontal="center" vertical="top" wrapText="1" readingOrder="1"/>
    </xf>
    <xf numFmtId="3" fontId="5" fillId="4" borderId="34" xfId="0" applyNumberFormat="1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/>
    </xf>
    <xf numFmtId="0" fontId="7" fillId="5" borderId="36" xfId="0" applyFont="1" applyFill="1" applyBorder="1" applyAlignment="1">
      <alignment horizontal="center" vertical="center" readingOrder="2"/>
    </xf>
    <xf numFmtId="3" fontId="8" fillId="5" borderId="38" xfId="0" applyNumberFormat="1" applyFont="1" applyFill="1" applyBorder="1" applyAlignment="1">
      <alignment horizontal="center" vertical="center"/>
    </xf>
    <xf numFmtId="0" fontId="8" fillId="5" borderId="37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 readingOrder="2"/>
    </xf>
    <xf numFmtId="0" fontId="8" fillId="5" borderId="23" xfId="0" applyFont="1" applyFill="1" applyBorder="1" applyAlignment="1">
      <alignment horizontal="center" vertical="center" readingOrder="2"/>
    </xf>
    <xf numFmtId="0" fontId="8" fillId="4" borderId="23" xfId="0" applyFont="1" applyFill="1" applyBorder="1" applyAlignment="1">
      <alignment horizontal="center" vertical="center" readingOrder="2"/>
    </xf>
    <xf numFmtId="0" fontId="8" fillId="4" borderId="40" xfId="0" applyFont="1" applyFill="1" applyBorder="1" applyAlignment="1">
      <alignment horizontal="center" vertical="center" readingOrder="2"/>
    </xf>
    <xf numFmtId="3" fontId="10" fillId="0" borderId="0" xfId="0" applyNumberFormat="1" applyFont="1" applyAlignment="1">
      <alignment horizontal="center" vertical="center"/>
    </xf>
    <xf numFmtId="0" fontId="8" fillId="0" borderId="0" xfId="4" applyFont="1" applyBorder="1" applyAlignment="1">
      <alignment readingOrder="1"/>
    </xf>
    <xf numFmtId="0" fontId="12" fillId="0" borderId="0" xfId="0" applyFont="1" applyBorder="1" applyAlignment="1">
      <alignment horizontal="center" vertical="center" wrapText="1"/>
    </xf>
    <xf numFmtId="0" fontId="7" fillId="0" borderId="0" xfId="4" applyFont="1" applyBorder="1" applyAlignment="1">
      <alignment readingOrder="2"/>
    </xf>
    <xf numFmtId="0" fontId="7" fillId="0" borderId="0" xfId="4" applyFont="1" applyBorder="1" applyAlignment="1">
      <alignment readingOrder="1"/>
    </xf>
    <xf numFmtId="0" fontId="45" fillId="0" borderId="0" xfId="0" applyFont="1" applyAlignment="1">
      <alignment vertical="center"/>
    </xf>
    <xf numFmtId="0" fontId="5" fillId="0" borderId="0" xfId="14" applyFont="1" applyBorder="1"/>
    <xf numFmtId="0" fontId="45" fillId="0" borderId="0" xfId="0" applyFont="1" applyAlignment="1">
      <alignment vertical="center" wrapText="1"/>
    </xf>
    <xf numFmtId="0" fontId="45" fillId="0" borderId="0" xfId="0" applyFont="1" applyBorder="1"/>
    <xf numFmtId="0" fontId="8" fillId="0" borderId="32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19" fillId="5" borderId="28" xfId="0" applyFont="1" applyFill="1" applyBorder="1" applyAlignment="1">
      <alignment horizontal="center" vertical="center" wrapText="1"/>
    </xf>
    <xf numFmtId="0" fontId="5" fillId="5" borderId="3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left" wrapText="1"/>
    </xf>
    <xf numFmtId="0" fontId="5" fillId="0" borderId="32" xfId="0" applyFont="1" applyFill="1" applyBorder="1" applyAlignment="1">
      <alignment horizontal="left" wrapText="1"/>
    </xf>
    <xf numFmtId="0" fontId="5" fillId="5" borderId="32" xfId="0" applyFont="1" applyFill="1" applyBorder="1" applyAlignment="1">
      <alignment horizontal="left" wrapText="1"/>
    </xf>
    <xf numFmtId="0" fontId="5" fillId="0" borderId="33" xfId="0" applyFont="1" applyFill="1" applyBorder="1" applyAlignment="1">
      <alignment horizontal="left" wrapText="1"/>
    </xf>
    <xf numFmtId="0" fontId="46" fillId="0" borderId="31" xfId="0" applyFont="1" applyFill="1" applyBorder="1" applyAlignment="1">
      <alignment horizontal="right" vertical="center" wrapText="1"/>
    </xf>
    <xf numFmtId="0" fontId="46" fillId="0" borderId="32" xfId="0" applyFont="1" applyFill="1" applyBorder="1" applyAlignment="1">
      <alignment horizontal="right" vertical="center" wrapText="1"/>
    </xf>
    <xf numFmtId="0" fontId="46" fillId="5" borderId="32" xfId="0" applyFont="1" applyFill="1" applyBorder="1" applyAlignment="1">
      <alignment horizontal="right" vertical="center" wrapText="1"/>
    </xf>
    <xf numFmtId="0" fontId="46" fillId="0" borderId="33" xfId="0" applyFont="1" applyFill="1" applyBorder="1" applyAlignment="1">
      <alignment horizontal="right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5" fillId="0" borderId="33" xfId="0" applyFont="1" applyFill="1" applyBorder="1" applyAlignment="1">
      <alignment horizontal="center" vertical="center" wrapText="1"/>
    </xf>
    <xf numFmtId="0" fontId="5" fillId="0" borderId="66" xfId="0" applyFont="1" applyFill="1" applyBorder="1" applyAlignment="1">
      <alignment horizontal="right" vertical="center" wrapText="1" indent="1"/>
    </xf>
    <xf numFmtId="0" fontId="5" fillId="0" borderId="32" xfId="0" applyFont="1" applyFill="1" applyBorder="1" applyAlignment="1">
      <alignment horizontal="right" vertical="center" wrapText="1" indent="1"/>
    </xf>
    <xf numFmtId="0" fontId="5" fillId="5" borderId="32" xfId="0" applyFont="1" applyFill="1" applyBorder="1" applyAlignment="1">
      <alignment horizontal="right" vertical="center" wrapText="1" indent="1"/>
    </xf>
    <xf numFmtId="0" fontId="5" fillId="0" borderId="31" xfId="0" applyFont="1" applyFill="1" applyBorder="1" applyAlignment="1">
      <alignment horizontal="right" vertical="center" wrapText="1" indent="1"/>
    </xf>
    <xf numFmtId="0" fontId="5" fillId="0" borderId="33" xfId="0" applyFont="1" applyFill="1" applyBorder="1" applyAlignment="1">
      <alignment horizontal="right" vertical="center" wrapText="1" indent="1"/>
    </xf>
    <xf numFmtId="0" fontId="5" fillId="0" borderId="66" xfId="0" applyFont="1" applyFill="1" applyBorder="1" applyAlignment="1">
      <alignment horizontal="left" vertical="center" wrapText="1" indent="1"/>
    </xf>
    <xf numFmtId="0" fontId="8" fillId="0" borderId="66" xfId="0" applyFont="1" applyFill="1" applyBorder="1" applyAlignment="1">
      <alignment horizontal="left" vertical="center" wrapText="1" indent="1"/>
    </xf>
    <xf numFmtId="0" fontId="5" fillId="0" borderId="32" xfId="0" applyFont="1" applyFill="1" applyBorder="1" applyAlignment="1">
      <alignment horizontal="left" vertical="center" wrapText="1" indent="1"/>
    </xf>
    <xf numFmtId="0" fontId="8" fillId="0" borderId="32" xfId="0" applyFont="1" applyFill="1" applyBorder="1" applyAlignment="1">
      <alignment horizontal="left" vertical="center" wrapText="1" indent="1"/>
    </xf>
    <xf numFmtId="0" fontId="5" fillId="5" borderId="32" xfId="0" applyFont="1" applyFill="1" applyBorder="1" applyAlignment="1">
      <alignment horizontal="left" vertical="center" wrapText="1" indent="1"/>
    </xf>
    <xf numFmtId="0" fontId="8" fillId="5" borderId="32" xfId="0" applyFont="1" applyFill="1" applyBorder="1" applyAlignment="1">
      <alignment horizontal="left" vertical="center" wrapText="1" indent="1"/>
    </xf>
    <xf numFmtId="0" fontId="8" fillId="0" borderId="33" xfId="0" applyFont="1" applyFill="1" applyBorder="1" applyAlignment="1">
      <alignment horizontal="left" vertical="center" wrapText="1" indent="1"/>
    </xf>
    <xf numFmtId="0" fontId="8" fillId="4" borderId="66" xfId="0" applyFont="1" applyFill="1" applyBorder="1" applyAlignment="1">
      <alignment horizontal="center" vertical="center" wrapText="1"/>
    </xf>
    <xf numFmtId="3" fontId="5" fillId="4" borderId="66" xfId="0" applyNumberFormat="1" applyFont="1" applyFill="1" applyBorder="1" applyAlignment="1">
      <alignment horizontal="left" vertical="center" wrapText="1" indent="1"/>
    </xf>
    <xf numFmtId="0" fontId="31" fillId="4" borderId="66" xfId="0" applyFont="1" applyFill="1" applyBorder="1" applyAlignment="1">
      <alignment horizontal="center" vertical="center" wrapText="1"/>
    </xf>
    <xf numFmtId="0" fontId="8" fillId="5" borderId="37" xfId="0" applyFont="1" applyFill="1" applyBorder="1" applyAlignment="1">
      <alignment horizontal="center" vertical="center" wrapText="1"/>
    </xf>
    <xf numFmtId="0" fontId="27" fillId="5" borderId="35" xfId="24" applyFont="1" applyFill="1" applyBorder="1" applyAlignment="1">
      <alignment horizontal="center" vertical="center" wrapText="1" readingOrder="1"/>
    </xf>
    <xf numFmtId="0" fontId="7" fillId="5" borderId="23" xfId="0" applyFont="1" applyFill="1" applyBorder="1" applyAlignment="1">
      <alignment horizontal="center" vertical="center" wrapText="1" readingOrder="2"/>
    </xf>
    <xf numFmtId="0" fontId="7" fillId="0" borderId="29" xfId="0" applyFont="1" applyFill="1" applyBorder="1" applyAlignment="1">
      <alignment horizontal="center" vertical="center" wrapText="1" readingOrder="2"/>
    </xf>
    <xf numFmtId="0" fontId="7" fillId="0" borderId="26" xfId="0" applyFont="1" applyFill="1" applyBorder="1" applyAlignment="1">
      <alignment horizontal="center" vertical="center" wrapText="1" readingOrder="2"/>
    </xf>
    <xf numFmtId="3" fontId="8" fillId="4" borderId="66" xfId="0" applyNumberFormat="1" applyFont="1" applyFill="1" applyBorder="1" applyAlignment="1">
      <alignment horizontal="left" vertical="center" wrapText="1" indent="1"/>
    </xf>
    <xf numFmtId="0" fontId="7" fillId="0" borderId="0" xfId="17" applyFont="1" applyAlignment="1">
      <alignment vertical="center" readingOrder="2"/>
    </xf>
    <xf numFmtId="0" fontId="8" fillId="0" borderId="0" xfId="17" applyFont="1" applyAlignment="1">
      <alignment vertical="center"/>
    </xf>
    <xf numFmtId="0" fontId="7" fillId="5" borderId="36" xfId="0" applyFont="1" applyFill="1" applyBorder="1" applyAlignment="1">
      <alignment horizontal="center" vertical="center" wrapText="1"/>
    </xf>
    <xf numFmtId="3" fontId="5" fillId="5" borderId="31" xfId="0" applyNumberFormat="1" applyFont="1" applyFill="1" applyBorder="1" applyAlignment="1">
      <alignment horizontal="left" vertical="center" wrapText="1" indent="1"/>
    </xf>
    <xf numFmtId="3" fontId="5" fillId="0" borderId="27" xfId="0" applyNumberFormat="1" applyFont="1" applyFill="1" applyBorder="1" applyAlignment="1">
      <alignment horizontal="left" vertical="center" wrapText="1" indent="1"/>
    </xf>
    <xf numFmtId="3" fontId="5" fillId="0" borderId="31" xfId="0" applyNumberFormat="1" applyFont="1" applyFill="1" applyBorder="1" applyAlignment="1">
      <alignment horizontal="left" vertical="center" wrapText="1" indent="1"/>
    </xf>
    <xf numFmtId="0" fontId="5" fillId="0" borderId="27" xfId="0" applyFont="1" applyFill="1" applyBorder="1" applyAlignment="1">
      <alignment horizontal="center" vertical="center" wrapText="1" readingOrder="1"/>
    </xf>
    <xf numFmtId="3" fontId="5" fillId="0" borderId="30" xfId="0" applyNumberFormat="1" applyFont="1" applyFill="1" applyBorder="1" applyAlignment="1">
      <alignment horizontal="left" vertical="center" wrapText="1" indent="1"/>
    </xf>
    <xf numFmtId="3" fontId="5" fillId="0" borderId="33" xfId="0" applyNumberFormat="1" applyFont="1" applyFill="1" applyBorder="1" applyAlignment="1">
      <alignment horizontal="left" vertical="center" wrapText="1" indent="1"/>
    </xf>
    <xf numFmtId="0" fontId="5" fillId="0" borderId="30" xfId="0" applyFont="1" applyFill="1" applyBorder="1" applyAlignment="1">
      <alignment horizontal="center" vertical="center" wrapText="1" readingOrder="1"/>
    </xf>
    <xf numFmtId="0" fontId="5" fillId="5" borderId="38" xfId="10" applyFont="1" applyFill="1" applyBorder="1" applyAlignment="1">
      <alignment horizontal="center" vertical="center" wrapText="1" readingOrder="1"/>
    </xf>
    <xf numFmtId="0" fontId="17" fillId="0" borderId="23" xfId="27" applyFont="1" applyFill="1" applyBorder="1" applyAlignment="1">
      <alignment horizontal="center" vertical="center" wrapText="1" readingOrder="2"/>
    </xf>
    <xf numFmtId="3" fontId="22" fillId="0" borderId="32" xfId="14" applyNumberFormat="1" applyFont="1" applyFill="1" applyBorder="1" applyAlignment="1">
      <alignment horizontal="right" vertical="center" indent="1"/>
    </xf>
    <xf numFmtId="0" fontId="22" fillId="0" borderId="24" xfId="27" applyFont="1" applyFill="1" applyBorder="1" applyAlignment="1">
      <alignment horizontal="center" vertical="center" wrapText="1" readingOrder="1"/>
    </xf>
    <xf numFmtId="0" fontId="17" fillId="0" borderId="26" xfId="27" applyFont="1" applyFill="1" applyBorder="1" applyAlignment="1">
      <alignment horizontal="center" vertical="center" wrapText="1" readingOrder="2"/>
    </xf>
    <xf numFmtId="3" fontId="22" fillId="0" borderId="31" xfId="14" applyNumberFormat="1" applyFont="1" applyFill="1" applyBorder="1" applyAlignment="1">
      <alignment horizontal="right" vertical="center" indent="1"/>
    </xf>
    <xf numFmtId="0" fontId="22" fillId="0" borderId="27" xfId="27" applyFont="1" applyFill="1" applyBorder="1" applyAlignment="1">
      <alignment horizontal="center" vertical="center" wrapText="1" readingOrder="1"/>
    </xf>
    <xf numFmtId="0" fontId="31" fillId="0" borderId="66" xfId="0" applyFont="1" applyFill="1" applyBorder="1" applyAlignment="1">
      <alignment horizontal="left" vertical="center" wrapText="1" indent="1"/>
    </xf>
    <xf numFmtId="0" fontId="31" fillId="0" borderId="32" xfId="0" applyFont="1" applyFill="1" applyBorder="1" applyAlignment="1">
      <alignment horizontal="left" vertical="center" wrapText="1" indent="1"/>
    </xf>
    <xf numFmtId="0" fontId="19" fillId="0" borderId="32" xfId="0" applyFont="1" applyFill="1" applyBorder="1" applyAlignment="1">
      <alignment horizontal="left" vertical="center" wrapText="1" indent="1"/>
    </xf>
    <xf numFmtId="0" fontId="31" fillId="5" borderId="32" xfId="0" applyFont="1" applyFill="1" applyBorder="1" applyAlignment="1">
      <alignment horizontal="left" vertical="center" wrapText="1" indent="1"/>
    </xf>
    <xf numFmtId="0" fontId="19" fillId="5" borderId="32" xfId="0" applyFont="1" applyFill="1" applyBorder="1" applyAlignment="1">
      <alignment horizontal="left" vertical="center" wrapText="1" indent="1"/>
    </xf>
    <xf numFmtId="0" fontId="31" fillId="0" borderId="24" xfId="0" applyFont="1" applyFill="1" applyBorder="1" applyAlignment="1">
      <alignment horizontal="left" vertical="center" wrapText="1" indent="1"/>
    </xf>
    <xf numFmtId="0" fontId="31" fillId="0" borderId="30" xfId="0" applyFont="1" applyFill="1" applyBorder="1" applyAlignment="1">
      <alignment horizontal="left" vertical="center" wrapText="1" indent="1"/>
    </xf>
    <xf numFmtId="3" fontId="8" fillId="5" borderId="31" xfId="0" applyNumberFormat="1" applyFont="1" applyFill="1" applyBorder="1" applyAlignment="1">
      <alignment horizontal="left" vertical="center" wrapText="1" indent="1"/>
    </xf>
    <xf numFmtId="3" fontId="5" fillId="0" borderId="32" xfId="0" applyNumberFormat="1" applyFont="1" applyFill="1" applyBorder="1" applyAlignment="1">
      <alignment horizontal="left" vertical="center" wrapText="1" indent="1"/>
    </xf>
    <xf numFmtId="3" fontId="8" fillId="0" borderId="32" xfId="0" applyNumberFormat="1" applyFont="1" applyFill="1" applyBorder="1" applyAlignment="1">
      <alignment horizontal="left" vertical="center" wrapText="1" indent="1"/>
    </xf>
    <xf numFmtId="0" fontId="5" fillId="4" borderId="31" xfId="0" applyFont="1" applyFill="1" applyBorder="1" applyAlignment="1">
      <alignment horizontal="right" vertical="center" wrapText="1" indent="1" readingOrder="2"/>
    </xf>
    <xf numFmtId="0" fontId="5" fillId="0" borderId="32" xfId="0" applyFont="1" applyFill="1" applyBorder="1" applyAlignment="1">
      <alignment horizontal="right" vertical="center" wrapText="1" indent="1" readingOrder="2"/>
    </xf>
    <xf numFmtId="3" fontId="31" fillId="4" borderId="26" xfId="0" applyNumberFormat="1" applyFont="1" applyFill="1" applyBorder="1" applyAlignment="1">
      <alignment horizontal="left" vertical="center" wrapText="1" indent="1"/>
    </xf>
    <xf numFmtId="3" fontId="31" fillId="0" borderId="23" xfId="0" applyNumberFormat="1" applyFont="1" applyFill="1" applyBorder="1" applyAlignment="1">
      <alignment horizontal="left" vertical="center" wrapText="1" indent="1"/>
    </xf>
    <xf numFmtId="3" fontId="31" fillId="0" borderId="26" xfId="0" applyNumberFormat="1" applyFont="1" applyFill="1" applyBorder="1" applyAlignment="1">
      <alignment horizontal="left" vertical="center" wrapText="1" indent="1"/>
    </xf>
    <xf numFmtId="0" fontId="5" fillId="5" borderId="31" xfId="0" applyFont="1" applyFill="1" applyBorder="1" applyAlignment="1">
      <alignment horizontal="right" vertical="center" wrapText="1" indent="1" readingOrder="2"/>
    </xf>
    <xf numFmtId="3" fontId="31" fillId="5" borderId="26" xfId="0" applyNumberFormat="1" applyFont="1" applyFill="1" applyBorder="1" applyAlignment="1">
      <alignment horizontal="left" vertical="center" wrapText="1" indent="1"/>
    </xf>
    <xf numFmtId="0" fontId="5" fillId="5" borderId="32" xfId="0" applyFont="1" applyFill="1" applyBorder="1" applyAlignment="1">
      <alignment horizontal="right" vertical="center" wrapText="1" indent="1" readingOrder="2"/>
    </xf>
    <xf numFmtId="3" fontId="31" fillId="5" borderId="23" xfId="0" applyNumberFormat="1" applyFont="1" applyFill="1" applyBorder="1" applyAlignment="1">
      <alignment horizontal="left" vertical="center" wrapText="1" indent="1"/>
    </xf>
    <xf numFmtId="3" fontId="8" fillId="5" borderId="33" xfId="0" applyNumberFormat="1" applyFont="1" applyFill="1" applyBorder="1" applyAlignment="1">
      <alignment horizontal="left" vertical="center" wrapText="1" indent="1"/>
    </xf>
    <xf numFmtId="0" fontId="8" fillId="5" borderId="40" xfId="0" applyFont="1" applyFill="1" applyBorder="1" applyAlignment="1">
      <alignment horizontal="center" vertical="center" wrapText="1" readingOrder="1"/>
    </xf>
    <xf numFmtId="0" fontId="7" fillId="5" borderId="34" xfId="0" applyFont="1" applyFill="1" applyBorder="1" applyAlignment="1">
      <alignment horizontal="center" vertical="center" wrapText="1" readingOrder="2"/>
    </xf>
    <xf numFmtId="0" fontId="17" fillId="0" borderId="29" xfId="27" applyFont="1" applyFill="1" applyBorder="1" applyAlignment="1">
      <alignment horizontal="center" vertical="center" wrapText="1" readingOrder="2"/>
    </xf>
    <xf numFmtId="3" fontId="22" fillId="0" borderId="33" xfId="14" applyNumberFormat="1" applyFont="1" applyFill="1" applyBorder="1" applyAlignment="1">
      <alignment horizontal="right" vertical="center" indent="1"/>
    </xf>
    <xf numFmtId="0" fontId="22" fillId="0" borderId="30" xfId="27" applyFont="1" applyFill="1" applyBorder="1" applyAlignment="1">
      <alignment horizontal="center" vertical="center" wrapText="1" readingOrder="1"/>
    </xf>
    <xf numFmtId="0" fontId="5" fillId="4" borderId="66" xfId="0" applyFont="1" applyFill="1" applyBorder="1" applyAlignment="1">
      <alignment horizontal="right" vertical="center" wrapText="1" indent="1" readingOrder="2"/>
    </xf>
    <xf numFmtId="3" fontId="31" fillId="4" borderId="65" xfId="0" applyNumberFormat="1" applyFont="1" applyFill="1" applyBorder="1" applyAlignment="1">
      <alignment horizontal="left" vertical="center" wrapText="1" indent="1"/>
    </xf>
    <xf numFmtId="0" fontId="5" fillId="0" borderId="33" xfId="0" applyFont="1" applyFill="1" applyBorder="1" applyAlignment="1">
      <alignment horizontal="right" vertical="center" wrapText="1" indent="1" readingOrder="2"/>
    </xf>
    <xf numFmtId="3" fontId="8" fillId="0" borderId="33" xfId="0" applyNumberFormat="1" applyFont="1" applyFill="1" applyBorder="1" applyAlignment="1">
      <alignment horizontal="left" vertical="center" wrapText="1" indent="1"/>
    </xf>
    <xf numFmtId="3" fontId="31" fillId="0" borderId="56" xfId="0" applyNumberFormat="1" applyFont="1" applyFill="1" applyBorder="1" applyAlignment="1">
      <alignment horizontal="left" vertical="center" wrapText="1" indent="1"/>
    </xf>
    <xf numFmtId="3" fontId="5" fillId="5" borderId="33" xfId="0" applyNumberFormat="1" applyFont="1" applyFill="1" applyBorder="1" applyAlignment="1">
      <alignment horizontal="left" vertical="center" wrapText="1" indent="1"/>
    </xf>
    <xf numFmtId="0" fontId="8" fillId="4" borderId="66" xfId="0" applyFont="1" applyFill="1" applyBorder="1" applyAlignment="1">
      <alignment horizontal="center" vertical="center" wrapText="1" readingOrder="2"/>
    </xf>
    <xf numFmtId="0" fontId="8" fillId="5" borderId="33" xfId="0" applyFont="1" applyFill="1" applyBorder="1" applyAlignment="1">
      <alignment horizontal="center" vertical="center" wrapText="1" readingOrder="2"/>
    </xf>
    <xf numFmtId="0" fontId="5" fillId="4" borderId="65" xfId="0" applyFont="1" applyFill="1" applyBorder="1" applyAlignment="1">
      <alignment horizontal="center" vertical="center" wrapText="1" readingOrder="1"/>
    </xf>
    <xf numFmtId="0" fontId="5" fillId="5" borderId="29" xfId="0" applyFont="1" applyFill="1" applyBorder="1" applyAlignment="1">
      <alignment horizontal="center" vertical="center" wrapText="1" readingOrder="1"/>
    </xf>
    <xf numFmtId="0" fontId="7" fillId="4" borderId="66" xfId="0" applyFont="1" applyFill="1" applyBorder="1" applyAlignment="1">
      <alignment horizontal="center" vertical="center" wrapText="1" readingOrder="2"/>
    </xf>
    <xf numFmtId="0" fontId="8" fillId="4" borderId="65" xfId="0" applyFont="1" applyFill="1" applyBorder="1" applyAlignment="1">
      <alignment horizontal="center" vertical="center" wrapText="1" readingOrder="1"/>
    </xf>
    <xf numFmtId="0" fontId="7" fillId="4" borderId="28" xfId="0" applyFont="1" applyFill="1" applyBorder="1" applyAlignment="1">
      <alignment horizontal="center" vertical="center" wrapText="1" readingOrder="2"/>
    </xf>
    <xf numFmtId="3" fontId="5" fillId="4" borderId="28" xfId="0" applyNumberFormat="1" applyFont="1" applyFill="1" applyBorder="1" applyAlignment="1">
      <alignment horizontal="left" vertical="center" wrapText="1" indent="1"/>
    </xf>
    <xf numFmtId="3" fontId="8" fillId="4" borderId="28" xfId="0" applyNumberFormat="1" applyFont="1" applyFill="1" applyBorder="1" applyAlignment="1">
      <alignment horizontal="left" vertical="center" wrapText="1" indent="1"/>
    </xf>
    <xf numFmtId="0" fontId="8" fillId="4" borderId="56" xfId="0" applyFont="1" applyFill="1" applyBorder="1" applyAlignment="1">
      <alignment horizontal="center" vertical="center" wrapText="1" readingOrder="1"/>
    </xf>
    <xf numFmtId="0" fontId="8" fillId="4" borderId="33" xfId="0" applyFont="1" applyFill="1" applyBorder="1" applyAlignment="1">
      <alignment horizontal="center" vertical="center" wrapText="1"/>
    </xf>
    <xf numFmtId="3" fontId="8" fillId="4" borderId="33" xfId="0" applyNumberFormat="1" applyFont="1" applyFill="1" applyBorder="1" applyAlignment="1">
      <alignment horizontal="left" vertical="center" wrapText="1" indent="1"/>
    </xf>
    <xf numFmtId="0" fontId="31" fillId="4" borderId="33" xfId="0" applyFont="1" applyFill="1" applyBorder="1" applyAlignment="1">
      <alignment horizontal="center" vertical="center" wrapText="1"/>
    </xf>
    <xf numFmtId="3" fontId="8" fillId="0" borderId="27" xfId="14" applyNumberFormat="1" applyFont="1" applyFill="1" applyBorder="1" applyAlignment="1">
      <alignment horizontal="right" vertical="center" indent="1"/>
    </xf>
    <xf numFmtId="0" fontId="8" fillId="5" borderId="28" xfId="10" applyFont="1" applyFill="1" applyBorder="1" applyAlignment="1">
      <alignment horizontal="center" vertical="top" wrapText="1" readingOrder="1"/>
    </xf>
    <xf numFmtId="3" fontId="8" fillId="4" borderId="38" xfId="0" applyNumberFormat="1" applyFont="1" applyFill="1" applyBorder="1" applyAlignment="1">
      <alignment horizontal="left" vertical="center" wrapText="1" indent="1"/>
    </xf>
    <xf numFmtId="3" fontId="7" fillId="0" borderId="0" xfId="14" applyNumberFormat="1" applyFont="1" applyAlignment="1">
      <alignment vertical="center"/>
    </xf>
    <xf numFmtId="3" fontId="5" fillId="0" borderId="0" xfId="17" applyNumberFormat="1" applyFont="1" applyAlignment="1">
      <alignment horizontal="center" vertical="center"/>
    </xf>
    <xf numFmtId="3" fontId="33" fillId="0" borderId="0" xfId="0" applyNumberFormat="1" applyFont="1" applyAlignment="1">
      <alignment vertical="center" wrapText="1"/>
    </xf>
    <xf numFmtId="3" fontId="5" fillId="0" borderId="0" xfId="14" applyNumberFormat="1" applyFont="1" applyAlignment="1">
      <alignment vertical="center"/>
    </xf>
    <xf numFmtId="3" fontId="39" fillId="0" borderId="0" xfId="14" applyNumberFormat="1" applyFont="1" applyAlignment="1">
      <alignment vertical="center"/>
    </xf>
    <xf numFmtId="164" fontId="33" fillId="0" borderId="0" xfId="0" applyNumberFormat="1" applyFont="1" applyAlignment="1">
      <alignment vertical="center"/>
    </xf>
    <xf numFmtId="0" fontId="27" fillId="5" borderId="37" xfId="24" applyFont="1" applyFill="1" applyBorder="1" applyAlignment="1">
      <alignment vertical="center" wrapText="1" readingOrder="1"/>
    </xf>
    <xf numFmtId="0" fontId="27" fillId="5" borderId="36" xfId="24" applyFont="1" applyFill="1" applyBorder="1" applyAlignment="1">
      <alignment vertical="center" wrapText="1" readingOrder="1"/>
    </xf>
    <xf numFmtId="0" fontId="27" fillId="5" borderId="63" xfId="24" applyFont="1" applyFill="1" applyBorder="1" applyAlignment="1">
      <alignment vertical="center" wrapText="1" readingOrder="1"/>
    </xf>
    <xf numFmtId="0" fontId="27" fillId="5" borderId="55" xfId="24" applyFont="1" applyFill="1" applyBorder="1" applyAlignment="1">
      <alignment vertical="center" wrapText="1" readingOrder="1"/>
    </xf>
    <xf numFmtId="0" fontId="8" fillId="5" borderId="28" xfId="10" applyFont="1" applyFill="1" applyBorder="1" applyAlignment="1">
      <alignment horizontal="center" vertical="center" wrapText="1" readingOrder="1"/>
    </xf>
    <xf numFmtId="0" fontId="29" fillId="0" borderId="0" xfId="17" applyFont="1" applyBorder="1" applyAlignment="1">
      <alignment horizontal="center" vertical="center" wrapText="1" readingOrder="2"/>
    </xf>
    <xf numFmtId="0" fontId="9" fillId="0" borderId="0" xfId="17" applyFont="1" applyAlignment="1">
      <alignment horizontal="center" vertical="center"/>
    </xf>
    <xf numFmtId="0" fontId="48" fillId="0" borderId="0" xfId="17" applyFont="1" applyBorder="1" applyAlignment="1">
      <alignment horizontal="center" vertical="center" wrapText="1" readingOrder="1"/>
    </xf>
    <xf numFmtId="3" fontId="8" fillId="5" borderId="31" xfId="0" applyNumberFormat="1" applyFont="1" applyFill="1" applyBorder="1" applyAlignment="1">
      <alignment horizontal="center" vertical="center"/>
    </xf>
    <xf numFmtId="3" fontId="27" fillId="5" borderId="66" xfId="0" applyNumberFormat="1" applyFont="1" applyFill="1" applyBorder="1" applyAlignment="1">
      <alignment horizontal="left" vertical="center" wrapText="1" indent="1"/>
    </xf>
    <xf numFmtId="3" fontId="27" fillId="5" borderId="66" xfId="0" applyNumberFormat="1" applyFont="1" applyFill="1" applyBorder="1" applyAlignment="1">
      <alignment horizontal="right" vertical="center" wrapText="1" indent="1"/>
    </xf>
    <xf numFmtId="3" fontId="22" fillId="5" borderId="31" xfId="0" applyNumberFormat="1" applyFont="1" applyFill="1" applyBorder="1" applyAlignment="1">
      <alignment horizontal="right" vertical="center" wrapText="1" indent="1"/>
    </xf>
    <xf numFmtId="3" fontId="8" fillId="5" borderId="27" xfId="14" applyNumberFormat="1" applyFont="1" applyFill="1" applyBorder="1" applyAlignment="1">
      <alignment horizontal="right" vertical="center" indent="1"/>
    </xf>
    <xf numFmtId="0" fontId="8" fillId="5" borderId="66" xfId="0" applyFont="1" applyFill="1" applyBorder="1" applyAlignment="1">
      <alignment horizontal="left" vertical="center" wrapText="1" indent="1"/>
    </xf>
    <xf numFmtId="3" fontId="8" fillId="5" borderId="66" xfId="0" applyNumberFormat="1" applyFont="1" applyFill="1" applyBorder="1" applyAlignment="1">
      <alignment horizontal="left" vertical="center" wrapText="1" indent="1"/>
    </xf>
    <xf numFmtId="3" fontId="8" fillId="4" borderId="25" xfId="0" applyNumberFormat="1" applyFont="1" applyFill="1" applyBorder="1" applyAlignment="1">
      <alignment horizontal="center" vertical="center"/>
    </xf>
    <xf numFmtId="0" fontId="9" fillId="0" borderId="0" xfId="17" applyFont="1" applyAlignment="1">
      <alignment horizontal="center" vertical="center" readingOrder="2"/>
    </xf>
    <xf numFmtId="0" fontId="7" fillId="0" borderId="0" xfId="17" applyFont="1" applyAlignment="1">
      <alignment horizontal="center" vertical="center" wrapText="1" readingOrder="2"/>
    </xf>
    <xf numFmtId="0" fontId="7" fillId="0" borderId="0" xfId="17" applyFont="1" applyAlignment="1">
      <alignment horizontal="center" vertical="center" readingOrder="1"/>
    </xf>
    <xf numFmtId="0" fontId="9" fillId="0" borderId="0" xfId="17" applyFont="1" applyAlignment="1">
      <alignment horizontal="center" wrapText="1" readingOrder="2"/>
    </xf>
    <xf numFmtId="0" fontId="29" fillId="0" borderId="10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5" borderId="45" xfId="0" applyFont="1" applyFill="1" applyBorder="1" applyAlignment="1">
      <alignment horizontal="right" vertical="center" wrapText="1" indent="1"/>
    </xf>
    <xf numFmtId="0" fontId="8" fillId="5" borderId="46" xfId="0" applyFont="1" applyFill="1" applyBorder="1" applyAlignment="1">
      <alignment horizontal="right" vertical="center" indent="1"/>
    </xf>
    <xf numFmtId="0" fontId="8" fillId="5" borderId="47" xfId="0" applyFont="1" applyFill="1" applyBorder="1" applyAlignment="1">
      <alignment horizontal="right" vertical="center" indent="1"/>
    </xf>
    <xf numFmtId="0" fontId="8" fillId="5" borderId="35" xfId="0" applyFont="1" applyFill="1" applyBorder="1" applyAlignment="1">
      <alignment horizontal="center" vertical="center"/>
    </xf>
    <xf numFmtId="0" fontId="19" fillId="5" borderId="42" xfId="0" applyFont="1" applyFill="1" applyBorder="1" applyAlignment="1">
      <alignment horizontal="left" vertical="center" wrapText="1" indent="1"/>
    </xf>
    <xf numFmtId="0" fontId="19" fillId="5" borderId="43" xfId="0" applyFont="1" applyFill="1" applyBorder="1" applyAlignment="1">
      <alignment horizontal="left" vertical="center" indent="1"/>
    </xf>
    <xf numFmtId="0" fontId="19" fillId="5" borderId="44" xfId="0" applyFont="1" applyFill="1" applyBorder="1" applyAlignment="1">
      <alignment horizontal="left" vertical="center" indent="1"/>
    </xf>
    <xf numFmtId="0" fontId="19" fillId="5" borderId="28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readingOrder="2"/>
    </xf>
    <xf numFmtId="0" fontId="29" fillId="0" borderId="13" xfId="0" applyFont="1" applyBorder="1" applyAlignment="1">
      <alignment horizontal="center" vertical="center" readingOrder="2"/>
    </xf>
    <xf numFmtId="0" fontId="29" fillId="0" borderId="9" xfId="0" applyFont="1" applyBorder="1" applyAlignment="1">
      <alignment horizontal="center" vertical="center" readingOrder="2"/>
    </xf>
    <xf numFmtId="0" fontId="7" fillId="5" borderId="23" xfId="0" applyFont="1" applyFill="1" applyBorder="1" applyAlignment="1">
      <alignment horizontal="center" vertical="center" wrapText="1" readingOrder="2"/>
    </xf>
    <xf numFmtId="0" fontId="8" fillId="5" borderId="24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 readingOrder="2"/>
    </xf>
    <xf numFmtId="0" fontId="7" fillId="4" borderId="29" xfId="0" applyFont="1" applyFill="1" applyBorder="1" applyAlignment="1">
      <alignment horizontal="center" vertical="center" wrapText="1" readingOrder="2"/>
    </xf>
    <xf numFmtId="0" fontId="8" fillId="4" borderId="24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7" fillId="4" borderId="65" xfId="0" applyFont="1" applyFill="1" applyBorder="1" applyAlignment="1">
      <alignment horizontal="center" vertical="center" wrapText="1" readingOrder="2"/>
    </xf>
    <xf numFmtId="0" fontId="8" fillId="4" borderId="54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0" fillId="5" borderId="45" xfId="0" applyFont="1" applyFill="1" applyBorder="1" applyAlignment="1">
      <alignment horizontal="right" vertical="center" wrapText="1" indent="1"/>
    </xf>
    <xf numFmtId="0" fontId="10" fillId="5" borderId="51" xfId="0" applyFont="1" applyFill="1" applyBorder="1" applyAlignment="1">
      <alignment horizontal="right" vertical="center" wrapText="1" indent="1"/>
    </xf>
    <xf numFmtId="0" fontId="10" fillId="5" borderId="46" xfId="0" applyFont="1" applyFill="1" applyBorder="1" applyAlignment="1">
      <alignment horizontal="right" vertical="center" wrapText="1" indent="1"/>
    </xf>
    <xf numFmtId="0" fontId="10" fillId="5" borderId="52" xfId="0" applyFont="1" applyFill="1" applyBorder="1" applyAlignment="1">
      <alignment horizontal="right" vertical="center" wrapText="1" indent="1"/>
    </xf>
    <xf numFmtId="0" fontId="10" fillId="5" borderId="47" xfId="0" applyFont="1" applyFill="1" applyBorder="1" applyAlignment="1">
      <alignment horizontal="right" vertical="center" wrapText="1" indent="1"/>
    </xf>
    <xf numFmtId="0" fontId="10" fillId="5" borderId="53" xfId="0" applyFont="1" applyFill="1" applyBorder="1" applyAlignment="1">
      <alignment horizontal="right" vertical="center" wrapText="1" indent="1"/>
    </xf>
    <xf numFmtId="0" fontId="8" fillId="5" borderId="35" xfId="0" applyFont="1" applyFill="1" applyBorder="1" applyAlignment="1">
      <alignment horizontal="center" vertical="center" wrapText="1"/>
    </xf>
    <xf numFmtId="0" fontId="16" fillId="5" borderId="48" xfId="0" applyFont="1" applyFill="1" applyBorder="1" applyAlignment="1">
      <alignment horizontal="left" vertical="center" wrapText="1" indent="1"/>
    </xf>
    <xf numFmtId="0" fontId="16" fillId="5" borderId="42" xfId="0" applyFont="1" applyFill="1" applyBorder="1" applyAlignment="1">
      <alignment horizontal="left" vertical="center" wrapText="1" indent="1"/>
    </xf>
    <xf numFmtId="0" fontId="16" fillId="5" borderId="49" xfId="0" applyFont="1" applyFill="1" applyBorder="1" applyAlignment="1">
      <alignment horizontal="left" vertical="center" wrapText="1" indent="1"/>
    </xf>
    <xf numFmtId="0" fontId="16" fillId="5" borderId="43" xfId="0" applyFont="1" applyFill="1" applyBorder="1" applyAlignment="1">
      <alignment horizontal="left" vertical="center" wrapText="1" indent="1"/>
    </xf>
    <xf numFmtId="0" fontId="16" fillId="5" borderId="50" xfId="0" applyFont="1" applyFill="1" applyBorder="1" applyAlignment="1">
      <alignment horizontal="left" vertical="center" wrapText="1" indent="1"/>
    </xf>
    <xf numFmtId="0" fontId="16" fillId="5" borderId="44" xfId="0" applyFont="1" applyFill="1" applyBorder="1" applyAlignment="1">
      <alignment horizontal="left" vertical="center" wrapText="1" indent="1"/>
    </xf>
    <xf numFmtId="0" fontId="30" fillId="0" borderId="0" xfId="0" applyFont="1" applyAlignment="1">
      <alignment horizontal="center" vertical="center" wrapText="1" readingOrder="2"/>
    </xf>
    <xf numFmtId="0" fontId="27" fillId="5" borderId="37" xfId="24" applyFont="1" applyFill="1" applyBorder="1" applyAlignment="1">
      <alignment horizontal="center" vertical="center" wrapText="1" readingOrder="1"/>
    </xf>
    <xf numFmtId="0" fontId="27" fillId="5" borderId="17" xfId="24" applyFont="1" applyFill="1" applyBorder="1" applyAlignment="1">
      <alignment horizontal="center" vertical="center" wrapText="1" readingOrder="1"/>
    </xf>
    <xf numFmtId="0" fontId="27" fillId="5" borderId="36" xfId="24" applyFont="1" applyFill="1" applyBorder="1" applyAlignment="1">
      <alignment horizontal="center" vertical="center" wrapText="1" readingOrder="1"/>
    </xf>
    <xf numFmtId="0" fontId="28" fillId="5" borderId="63" xfId="10" applyFont="1" applyFill="1" applyBorder="1" applyAlignment="1">
      <alignment horizontal="center" vertical="center" wrapText="1" readingOrder="1"/>
    </xf>
    <xf numFmtId="0" fontId="28" fillId="5" borderId="64" xfId="10" applyFont="1" applyFill="1" applyBorder="1" applyAlignment="1">
      <alignment horizontal="center" vertical="center" wrapText="1" readingOrder="1"/>
    </xf>
    <xf numFmtId="0" fontId="29" fillId="0" borderId="0" xfId="3" applyFont="1" applyAlignment="1">
      <alignment horizontal="center" readingOrder="2"/>
    </xf>
    <xf numFmtId="0" fontId="29" fillId="0" borderId="0" xfId="3" applyFont="1" applyAlignment="1">
      <alignment horizontal="center" readingOrder="1"/>
    </xf>
    <xf numFmtId="0" fontId="7" fillId="0" borderId="0" xfId="4" applyFont="1" applyAlignment="1">
      <alignment horizontal="center" wrapText="1" readingOrder="1"/>
    </xf>
    <xf numFmtId="1" fontId="27" fillId="5" borderId="55" xfId="9" applyFont="1" applyFill="1" applyBorder="1" applyAlignment="1">
      <alignment horizontal="center" vertical="center" readingOrder="1"/>
    </xf>
    <xf numFmtId="1" fontId="27" fillId="5" borderId="56" xfId="9" applyFont="1" applyFill="1" applyBorder="1" applyAlignment="1">
      <alignment horizontal="center" vertical="center" readingOrder="1"/>
    </xf>
    <xf numFmtId="0" fontId="27" fillId="5" borderId="63" xfId="24" applyFont="1" applyFill="1" applyBorder="1" applyAlignment="1">
      <alignment horizontal="center" vertical="center" wrapText="1" readingOrder="1"/>
    </xf>
    <xf numFmtId="0" fontId="27" fillId="5" borderId="67" xfId="24" applyFont="1" applyFill="1" applyBorder="1" applyAlignment="1">
      <alignment horizontal="center" vertical="center" wrapText="1" readingOrder="1"/>
    </xf>
    <xf numFmtId="0" fontId="27" fillId="5" borderId="55" xfId="24" applyFont="1" applyFill="1" applyBorder="1" applyAlignment="1">
      <alignment horizontal="center" vertical="center" wrapText="1" readingOrder="1"/>
    </xf>
    <xf numFmtId="0" fontId="9" fillId="0" borderId="0" xfId="3" applyFont="1" applyAlignment="1">
      <alignment horizontal="center" wrapText="1" readingOrder="1"/>
    </xf>
    <xf numFmtId="0" fontId="9" fillId="0" borderId="0" xfId="3" applyFont="1" applyAlignment="1">
      <alignment horizontal="center" readingOrder="1"/>
    </xf>
    <xf numFmtId="1" fontId="27" fillId="5" borderId="65" xfId="9" applyFont="1" applyFill="1" applyBorder="1" applyAlignment="1">
      <alignment horizontal="center" vertical="center" readingOrder="1"/>
    </xf>
    <xf numFmtId="1" fontId="27" fillId="5" borderId="29" xfId="9" applyFont="1" applyFill="1" applyBorder="1" applyAlignment="1">
      <alignment horizontal="center" vertical="center" readingOrder="1"/>
    </xf>
    <xf numFmtId="0" fontId="7" fillId="5" borderId="37" xfId="24" applyFont="1" applyFill="1" applyBorder="1" applyAlignment="1">
      <alignment horizontal="center" vertical="center" wrapText="1" readingOrder="1"/>
    </xf>
    <xf numFmtId="0" fontId="17" fillId="5" borderId="17" xfId="24" applyFont="1" applyFill="1" applyBorder="1" applyAlignment="1">
      <alignment horizontal="center" vertical="center" wrapText="1" readingOrder="1"/>
    </xf>
    <xf numFmtId="0" fontId="17" fillId="5" borderId="36" xfId="24" applyFont="1" applyFill="1" applyBorder="1" applyAlignment="1">
      <alignment horizontal="center" vertical="center" wrapText="1" readingOrder="1"/>
    </xf>
    <xf numFmtId="0" fontId="28" fillId="5" borderId="54" xfId="10" applyFont="1" applyFill="1" applyBorder="1" applyAlignment="1">
      <alignment horizontal="center" vertical="center" wrapText="1" readingOrder="1"/>
    </xf>
    <xf numFmtId="0" fontId="28" fillId="5" borderId="30" xfId="10" applyFont="1" applyFill="1" applyBorder="1" applyAlignment="1">
      <alignment horizontal="center" vertical="center" wrapText="1" readingOrder="1"/>
    </xf>
    <xf numFmtId="0" fontId="9" fillId="0" borderId="0" xfId="3" applyFont="1" applyAlignment="1">
      <alignment horizontal="center" readingOrder="2"/>
    </xf>
    <xf numFmtId="0" fontId="7" fillId="0" borderId="26" xfId="0" applyFont="1" applyFill="1" applyBorder="1" applyAlignment="1">
      <alignment horizontal="center" vertical="center" wrapText="1" readingOrder="2"/>
    </xf>
    <xf numFmtId="0" fontId="7" fillId="0" borderId="23" xfId="0" applyFont="1" applyFill="1" applyBorder="1" applyAlignment="1">
      <alignment horizontal="center" vertical="center" wrapText="1" readingOrder="2"/>
    </xf>
    <xf numFmtId="0" fontId="7" fillId="0" borderId="29" xfId="0" applyFont="1" applyFill="1" applyBorder="1" applyAlignment="1">
      <alignment horizontal="center" vertical="center" wrapText="1" readingOrder="2"/>
    </xf>
    <xf numFmtId="0" fontId="5" fillId="0" borderId="63" xfId="0" applyFont="1" applyFill="1" applyBorder="1" applyAlignment="1">
      <alignment horizontal="center" vertical="center" wrapText="1"/>
    </xf>
    <xf numFmtId="0" fontId="5" fillId="0" borderId="68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5" borderId="41" xfId="0" applyFont="1" applyFill="1" applyBorder="1" applyAlignment="1">
      <alignment horizontal="center" vertical="center" wrapText="1"/>
    </xf>
    <xf numFmtId="0" fontId="5" fillId="5" borderId="68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center" vertical="center" wrapText="1"/>
    </xf>
    <xf numFmtId="0" fontId="5" fillId="0" borderId="64" xfId="0" applyFont="1" applyFill="1" applyBorder="1" applyAlignment="1">
      <alignment horizontal="center" vertical="center" wrapText="1"/>
    </xf>
    <xf numFmtId="0" fontId="8" fillId="5" borderId="28" xfId="0" applyFont="1" applyFill="1" applyBorder="1" applyAlignment="1">
      <alignment horizontal="center" vertical="center"/>
    </xf>
    <xf numFmtId="0" fontId="7" fillId="0" borderId="65" xfId="0" applyFont="1" applyFill="1" applyBorder="1" applyAlignment="1">
      <alignment horizontal="center" vertical="center" wrapText="1" readingOrder="2"/>
    </xf>
    <xf numFmtId="0" fontId="7" fillId="5" borderId="78" xfId="0" applyFont="1" applyFill="1" applyBorder="1" applyAlignment="1">
      <alignment horizontal="right" vertical="center" wrapText="1" indent="1"/>
    </xf>
    <xf numFmtId="0" fontId="7" fillId="5" borderId="73" xfId="0" applyFont="1" applyFill="1" applyBorder="1" applyAlignment="1">
      <alignment horizontal="right" vertical="center" wrapText="1" indent="1"/>
    </xf>
    <xf numFmtId="0" fontId="7" fillId="5" borderId="79" xfId="0" applyFont="1" applyFill="1" applyBorder="1" applyAlignment="1">
      <alignment horizontal="right" vertical="center" wrapText="1" indent="1"/>
    </xf>
    <xf numFmtId="0" fontId="7" fillId="5" borderId="72" xfId="0" applyFont="1" applyFill="1" applyBorder="1" applyAlignment="1">
      <alignment horizontal="right" vertical="center" wrapText="1" indent="1"/>
    </xf>
    <xf numFmtId="0" fontId="7" fillId="5" borderId="80" xfId="0" applyFont="1" applyFill="1" applyBorder="1" applyAlignment="1">
      <alignment horizontal="right" vertical="center" wrapText="1" indent="1"/>
    </xf>
    <xf numFmtId="0" fontId="7" fillId="5" borderId="74" xfId="0" applyFont="1" applyFill="1" applyBorder="1" applyAlignment="1">
      <alignment horizontal="right" vertical="center" wrapText="1" indent="1"/>
    </xf>
    <xf numFmtId="0" fontId="29" fillId="0" borderId="10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5" borderId="35" xfId="0" applyFont="1" applyFill="1" applyBorder="1" applyAlignment="1">
      <alignment horizontal="center" vertical="center"/>
    </xf>
    <xf numFmtId="0" fontId="8" fillId="5" borderId="75" xfId="0" applyFont="1" applyFill="1" applyBorder="1" applyAlignment="1">
      <alignment horizontal="left" vertical="center" wrapText="1" indent="1"/>
    </xf>
    <xf numFmtId="0" fontId="8" fillId="5" borderId="81" xfId="0" applyFont="1" applyFill="1" applyBorder="1" applyAlignment="1">
      <alignment horizontal="left" vertical="center" wrapText="1" indent="1"/>
    </xf>
    <xf numFmtId="0" fontId="8" fillId="5" borderId="76" xfId="0" applyFont="1" applyFill="1" applyBorder="1" applyAlignment="1">
      <alignment horizontal="left" vertical="center" wrapText="1" indent="1"/>
    </xf>
    <xf numFmtId="0" fontId="8" fillId="5" borderId="82" xfId="0" applyFont="1" applyFill="1" applyBorder="1" applyAlignment="1">
      <alignment horizontal="left" vertical="center" wrapText="1" indent="1"/>
    </xf>
    <xf numFmtId="0" fontId="8" fillId="5" borderId="77" xfId="0" applyFont="1" applyFill="1" applyBorder="1" applyAlignment="1">
      <alignment horizontal="left" vertical="center" wrapText="1" indent="1"/>
    </xf>
    <xf numFmtId="0" fontId="8" fillId="5" borderId="83" xfId="0" applyFont="1" applyFill="1" applyBorder="1" applyAlignment="1">
      <alignment horizontal="left" vertical="center" wrapText="1" indent="1"/>
    </xf>
    <xf numFmtId="0" fontId="9" fillId="0" borderId="0" xfId="5" applyFont="1" applyAlignment="1">
      <alignment horizontal="center" vertical="center"/>
    </xf>
    <xf numFmtId="0" fontId="7" fillId="0" borderId="0" xfId="14" applyFont="1" applyAlignment="1">
      <alignment horizontal="center" vertical="center"/>
    </xf>
    <xf numFmtId="0" fontId="7" fillId="0" borderId="0" xfId="5" applyFont="1" applyAlignment="1">
      <alignment horizontal="center" vertical="center"/>
    </xf>
    <xf numFmtId="0" fontId="8" fillId="5" borderId="37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36" xfId="0" applyFont="1" applyFill="1" applyBorder="1" applyAlignment="1">
      <alignment horizontal="center" vertical="center" wrapText="1"/>
    </xf>
    <xf numFmtId="0" fontId="8" fillId="5" borderId="57" xfId="0" applyFont="1" applyFill="1" applyBorder="1" applyAlignment="1">
      <alignment horizontal="right" vertical="center" wrapText="1"/>
    </xf>
    <xf numFmtId="0" fontId="44" fillId="5" borderId="58" xfId="0" applyFont="1" applyFill="1" applyBorder="1" applyAlignment="1">
      <alignment horizontal="right" vertical="center"/>
    </xf>
    <xf numFmtId="0" fontId="44" fillId="5" borderId="59" xfId="0" applyFont="1" applyFill="1" applyBorder="1" applyAlignment="1">
      <alignment horizontal="right" vertical="center"/>
    </xf>
    <xf numFmtId="0" fontId="27" fillId="5" borderId="25" xfId="10" applyFont="1" applyFill="1" applyBorder="1" applyAlignment="1">
      <alignment horizontal="center" vertical="center" wrapText="1" readingOrder="1"/>
    </xf>
    <xf numFmtId="0" fontId="27" fillId="5" borderId="28" xfId="10" applyFont="1" applyFill="1" applyBorder="1" applyAlignment="1">
      <alignment horizontal="center" vertical="center" wrapText="1" readingOrder="1"/>
    </xf>
    <xf numFmtId="0" fontId="27" fillId="5" borderId="35" xfId="10" applyFont="1" applyFill="1" applyBorder="1" applyAlignment="1">
      <alignment horizontal="center" vertical="center" wrapText="1" readingOrder="1"/>
    </xf>
    <xf numFmtId="0" fontId="8" fillId="5" borderId="25" xfId="10" applyFont="1" applyFill="1" applyBorder="1" applyAlignment="1">
      <alignment horizontal="center" vertical="center" wrapText="1" readingOrder="1"/>
    </xf>
    <xf numFmtId="0" fontId="8" fillId="5" borderId="28" xfId="10" applyFont="1" applyFill="1" applyBorder="1" applyAlignment="1">
      <alignment horizontal="center" vertical="center" wrapText="1" readingOrder="1"/>
    </xf>
    <xf numFmtId="0" fontId="29" fillId="0" borderId="0" xfId="5" applyFont="1" applyAlignment="1">
      <alignment horizontal="center" vertical="center" readingOrder="2"/>
    </xf>
    <xf numFmtId="0" fontId="8" fillId="0" borderId="2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top" wrapText="1"/>
    </xf>
    <xf numFmtId="0" fontId="8" fillId="0" borderId="27" xfId="0" applyFont="1" applyFill="1" applyBorder="1" applyAlignment="1">
      <alignment horizontal="center" vertical="center" wrapText="1"/>
    </xf>
    <xf numFmtId="0" fontId="7" fillId="5" borderId="45" xfId="0" applyFont="1" applyFill="1" applyBorder="1" applyAlignment="1">
      <alignment horizontal="right" vertical="center" wrapText="1" indent="1"/>
    </xf>
    <xf numFmtId="0" fontId="7" fillId="5" borderId="51" xfId="0" applyFont="1" applyFill="1" applyBorder="1" applyAlignment="1">
      <alignment horizontal="right" vertical="center" wrapText="1" indent="1"/>
    </xf>
    <xf numFmtId="0" fontId="7" fillId="5" borderId="46" xfId="0" applyFont="1" applyFill="1" applyBorder="1" applyAlignment="1">
      <alignment horizontal="right" vertical="center" wrapText="1" indent="1"/>
    </xf>
    <xf numFmtId="0" fontId="7" fillId="5" borderId="52" xfId="0" applyFont="1" applyFill="1" applyBorder="1" applyAlignment="1">
      <alignment horizontal="right" vertical="center" wrapText="1" indent="1"/>
    </xf>
    <xf numFmtId="0" fontId="7" fillId="5" borderId="47" xfId="0" applyFont="1" applyFill="1" applyBorder="1" applyAlignment="1">
      <alignment horizontal="right" vertical="center" wrapText="1" indent="1"/>
    </xf>
    <xf numFmtId="0" fontId="7" fillId="5" borderId="53" xfId="0" applyFont="1" applyFill="1" applyBorder="1" applyAlignment="1">
      <alignment horizontal="right" vertical="center" wrapText="1" indent="1"/>
    </xf>
    <xf numFmtId="0" fontId="7" fillId="5" borderId="35" xfId="0" applyFont="1" applyFill="1" applyBorder="1" applyAlignment="1">
      <alignment horizontal="center" wrapText="1"/>
    </xf>
    <xf numFmtId="0" fontId="42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wrapText="1"/>
    </xf>
    <xf numFmtId="0" fontId="43" fillId="0" borderId="0" xfId="0" applyFont="1" applyAlignment="1">
      <alignment horizontal="center" vertical="center" wrapText="1" readingOrder="2"/>
    </xf>
    <xf numFmtId="0" fontId="8" fillId="4" borderId="35" xfId="0" applyFont="1" applyFill="1" applyBorder="1" applyAlignment="1">
      <alignment horizontal="center" vertical="center" wrapText="1" readingOrder="1"/>
    </xf>
    <xf numFmtId="0" fontId="8" fillId="4" borderId="25" xfId="0" applyFont="1" applyFill="1" applyBorder="1" applyAlignment="1">
      <alignment horizontal="center" vertical="center" wrapText="1" readingOrder="1"/>
    </xf>
    <xf numFmtId="0" fontId="8" fillId="4" borderId="28" xfId="0" applyFont="1" applyFill="1" applyBorder="1" applyAlignment="1">
      <alignment horizontal="center" vertical="center" wrapText="1" readingOrder="1"/>
    </xf>
    <xf numFmtId="0" fontId="7" fillId="4" borderId="35" xfId="0" applyFont="1" applyFill="1" applyBorder="1" applyAlignment="1">
      <alignment horizontal="center" vertical="center" wrapText="1" readingOrder="2"/>
    </xf>
    <xf numFmtId="0" fontId="7" fillId="4" borderId="25" xfId="0" applyFont="1" applyFill="1" applyBorder="1" applyAlignment="1">
      <alignment horizontal="center" vertical="center" wrapText="1" readingOrder="2"/>
    </xf>
    <xf numFmtId="0" fontId="7" fillId="4" borderId="28" xfId="0" applyFont="1" applyFill="1" applyBorder="1" applyAlignment="1">
      <alignment horizontal="center" vertical="center" wrapText="1" readingOrder="2"/>
    </xf>
    <xf numFmtId="0" fontId="7" fillId="5" borderId="35" xfId="0" applyFont="1" applyFill="1" applyBorder="1" applyAlignment="1">
      <alignment horizontal="center" vertical="center" wrapText="1" readingOrder="2"/>
    </xf>
    <xf numFmtId="0" fontId="7" fillId="5" borderId="25" xfId="0" applyFont="1" applyFill="1" applyBorder="1" applyAlignment="1">
      <alignment horizontal="center" vertical="center" wrapText="1" readingOrder="2"/>
    </xf>
    <xf numFmtId="0" fontId="7" fillId="5" borderId="31" xfId="0" applyFont="1" applyFill="1" applyBorder="1" applyAlignment="1">
      <alignment horizontal="center" vertical="center" wrapText="1" readingOrder="2"/>
    </xf>
    <xf numFmtId="0" fontId="8" fillId="5" borderId="35" xfId="0" applyFont="1" applyFill="1" applyBorder="1" applyAlignment="1">
      <alignment horizontal="center" vertical="center" wrapText="1" readingOrder="1"/>
    </xf>
    <xf numFmtId="0" fontId="8" fillId="5" borderId="25" xfId="0" applyFont="1" applyFill="1" applyBorder="1" applyAlignment="1">
      <alignment horizontal="center" vertical="center" wrapText="1" readingOrder="1"/>
    </xf>
    <xf numFmtId="0" fontId="8" fillId="5" borderId="31" xfId="0" applyFont="1" applyFill="1" applyBorder="1" applyAlignment="1">
      <alignment horizontal="center" vertical="center" wrapText="1" readingOrder="1"/>
    </xf>
    <xf numFmtId="0" fontId="7" fillId="4" borderId="31" xfId="0" applyFont="1" applyFill="1" applyBorder="1" applyAlignment="1">
      <alignment horizontal="center" vertical="center" wrapText="1" readingOrder="2"/>
    </xf>
    <xf numFmtId="0" fontId="8" fillId="4" borderId="31" xfId="0" applyFont="1" applyFill="1" applyBorder="1" applyAlignment="1">
      <alignment horizontal="center" vertical="center" wrapText="1" readingOrder="1"/>
    </xf>
    <xf numFmtId="0" fontId="8" fillId="5" borderId="57" xfId="0" applyFont="1" applyFill="1" applyBorder="1" applyAlignment="1">
      <alignment horizontal="right" vertical="center" wrapText="1" indent="1"/>
    </xf>
    <xf numFmtId="0" fontId="8" fillId="5" borderId="59" xfId="0" applyFont="1" applyFill="1" applyBorder="1" applyAlignment="1">
      <alignment horizontal="right" vertical="center" wrapText="1" indent="1"/>
    </xf>
    <xf numFmtId="0" fontId="19" fillId="5" borderId="69" xfId="0" applyFont="1" applyFill="1" applyBorder="1" applyAlignment="1">
      <alignment horizontal="left" vertical="center" wrapText="1"/>
    </xf>
    <xf numFmtId="0" fontId="19" fillId="5" borderId="84" xfId="0" applyFont="1" applyFill="1" applyBorder="1" applyAlignment="1">
      <alignment horizontal="left" vertical="center" wrapText="1"/>
    </xf>
    <xf numFmtId="0" fontId="19" fillId="5" borderId="71" xfId="0" applyFont="1" applyFill="1" applyBorder="1" applyAlignment="1">
      <alignment horizontal="left" vertical="center" wrapText="1"/>
    </xf>
    <xf numFmtId="0" fontId="19" fillId="5" borderId="85" xfId="0" applyFont="1" applyFill="1" applyBorder="1" applyAlignment="1">
      <alignment horizontal="left" vertical="center" wrapText="1"/>
    </xf>
    <xf numFmtId="0" fontId="5" fillId="5" borderId="64" xfId="10" applyFont="1" applyFill="1" applyBorder="1" applyAlignment="1">
      <alignment horizontal="center" vertical="center" wrapText="1" readingOrder="1"/>
    </xf>
    <xf numFmtId="0" fontId="5" fillId="5" borderId="8" xfId="10" applyFont="1" applyFill="1" applyBorder="1" applyAlignment="1">
      <alignment horizontal="center" vertical="center" wrapText="1" readingOrder="1"/>
    </xf>
    <xf numFmtId="0" fontId="5" fillId="5" borderId="56" xfId="10" applyFont="1" applyFill="1" applyBorder="1" applyAlignment="1">
      <alignment horizontal="center" vertical="center" wrapText="1" readingOrder="1"/>
    </xf>
    <xf numFmtId="0" fontId="8" fillId="5" borderId="35" xfId="10" applyFont="1" applyFill="1" applyBorder="1" applyAlignment="1">
      <alignment horizontal="center" vertical="center" wrapText="1" readingOrder="1"/>
    </xf>
    <xf numFmtId="0" fontId="27" fillId="5" borderId="63" xfId="10" applyFont="1" applyFill="1" applyBorder="1" applyAlignment="1">
      <alignment horizontal="center" vertical="center" wrapText="1" readingOrder="1"/>
    </xf>
    <xf numFmtId="0" fontId="27" fillId="5" borderId="67" xfId="10" applyFont="1" applyFill="1" applyBorder="1" applyAlignment="1">
      <alignment horizontal="center" vertical="center" wrapText="1" readingOrder="1"/>
    </xf>
    <xf numFmtId="0" fontId="27" fillId="5" borderId="55" xfId="10" applyFont="1" applyFill="1" applyBorder="1" applyAlignment="1">
      <alignment horizontal="center" vertical="center" wrapText="1" readingOrder="1"/>
    </xf>
    <xf numFmtId="0" fontId="8" fillId="5" borderId="58" xfId="0" applyFont="1" applyFill="1" applyBorder="1" applyAlignment="1">
      <alignment horizontal="right" vertical="center" wrapText="1" indent="1"/>
    </xf>
    <xf numFmtId="0" fontId="19" fillId="5" borderId="69" xfId="0" applyFont="1" applyFill="1" applyBorder="1" applyAlignment="1">
      <alignment horizontal="left" vertical="center" wrapText="1" indent="1"/>
    </xf>
    <xf numFmtId="0" fontId="19" fillId="5" borderId="70" xfId="0" applyFont="1" applyFill="1" applyBorder="1" applyAlignment="1">
      <alignment horizontal="left" vertical="center" wrapText="1" indent="1"/>
    </xf>
    <xf numFmtId="0" fontId="19" fillId="5" borderId="71" xfId="0" applyFont="1" applyFill="1" applyBorder="1" applyAlignment="1">
      <alignment horizontal="left" vertical="center" wrapText="1" indent="1"/>
    </xf>
    <xf numFmtId="3" fontId="27" fillId="5" borderId="31" xfId="0" applyNumberFormat="1" applyFont="1" applyFill="1" applyBorder="1" applyAlignment="1">
      <alignment horizontal="right" vertical="center" wrapText="1" indent="1"/>
    </xf>
  </cellXfs>
  <cellStyles count="33">
    <cellStyle name="Comma 2" xfId="1"/>
    <cellStyle name="H1" xfId="2"/>
    <cellStyle name="H1 2" xfId="3"/>
    <cellStyle name="H2" xfId="4"/>
    <cellStyle name="H2 2" xfId="5"/>
    <cellStyle name="had" xfId="6"/>
    <cellStyle name="had 2" xfId="7"/>
    <cellStyle name="had0" xfId="8"/>
    <cellStyle name="Had1" xfId="9"/>
    <cellStyle name="Had2" xfId="10"/>
    <cellStyle name="Had3" xfId="11"/>
    <cellStyle name="inxa" xfId="12"/>
    <cellStyle name="inxe" xfId="13"/>
    <cellStyle name="Normal" xfId="0" builtinId="0"/>
    <cellStyle name="Normal 2" xfId="14"/>
    <cellStyle name="Normal 3" xfId="15"/>
    <cellStyle name="Normal 3 2" xfId="16"/>
    <cellStyle name="Normal 4" xfId="17"/>
    <cellStyle name="Normal 4 2" xfId="32"/>
    <cellStyle name="NotA" xfId="18"/>
    <cellStyle name="T1" xfId="19"/>
    <cellStyle name="T1 2" xfId="20"/>
    <cellStyle name="T2" xfId="21"/>
    <cellStyle name="T2 2" xfId="22"/>
    <cellStyle name="T2 3" xfId="23"/>
    <cellStyle name="Total_births &amp; deaths 2008" xfId="24"/>
    <cellStyle name="Total1" xfId="25"/>
    <cellStyle name="TXT1" xfId="26"/>
    <cellStyle name="TXT1 2" xfId="27"/>
    <cellStyle name="TXT2" xfId="28"/>
    <cellStyle name="TXT3" xfId="29"/>
    <cellStyle name="TXT4" xfId="30"/>
    <cellStyle name="TXT5" xfId="31"/>
  </cellStyles>
  <dxfs count="0"/>
  <tableStyles count="0" defaultTableStyle="TableStyleMedium9" defaultPivotStyle="PivotStyleLight16"/>
  <colors>
    <mruColors>
      <color rgb="FF990033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4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5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24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chartsheet" Target="chartsheets/sheet3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>
                <a:cs typeface="+mn-cs"/>
              </a:defRPr>
            </a:pPr>
            <a:r>
              <a:rPr lang="ar-QA" sz="1400">
                <a:cs typeface="+mn-cs"/>
              </a:rPr>
              <a:t>خدمات الرعاية الوالدية المقدمة من مركز الاستشارات العائلية حسب الجنسية</a:t>
            </a:r>
            <a:r>
              <a:rPr lang="en-US" sz="1400">
                <a:cs typeface="+mn-cs"/>
              </a:rPr>
              <a:t> </a:t>
            </a:r>
            <a:r>
              <a:rPr lang="ar-QA" sz="1400">
                <a:cs typeface="+mn-cs"/>
              </a:rPr>
              <a:t>2006 - 2011</a:t>
            </a:r>
            <a:endParaRPr lang="en-US" sz="1400">
              <a:cs typeface="+mn-cs"/>
            </a:endParaRPr>
          </a:p>
          <a:p>
            <a:pPr algn="ctr">
              <a:defRPr>
                <a:cs typeface="+mn-cs"/>
              </a:defRPr>
            </a:pPr>
            <a:r>
              <a:rPr lang="en-US">
                <a:cs typeface="+mn-cs"/>
              </a:rPr>
              <a:t> </a:t>
            </a:r>
            <a:r>
              <a:rPr lang="en-US" sz="1200" b="1">
                <a:latin typeface="Arial" pitchFamily="34" charset="0"/>
                <a:cs typeface="Arial" pitchFamily="34" charset="0"/>
              </a:rPr>
              <a:t>Parental Care Services Rendered By Family Consulting  Center </a:t>
            </a:r>
            <a:endParaRPr lang="en-US" sz="1200">
              <a:latin typeface="Arial" pitchFamily="34" charset="0"/>
              <a:cs typeface="Arial" pitchFamily="34" charset="0"/>
            </a:endParaRPr>
          </a:p>
          <a:p>
            <a:pPr algn="ctr">
              <a:defRPr>
                <a:cs typeface="+mn-cs"/>
              </a:defRPr>
            </a:pPr>
            <a:r>
              <a:rPr lang="en-US" sz="1200" b="1">
                <a:latin typeface="Arial" pitchFamily="34" charset="0"/>
                <a:cs typeface="Arial" pitchFamily="34" charset="0"/>
              </a:rPr>
              <a:t>By Nationality And Gender, </a:t>
            </a:r>
            <a:r>
              <a:rPr lang="en-US" sz="1200">
                <a:latin typeface="Arial" pitchFamily="34" charset="0"/>
                <a:cs typeface="Arial" pitchFamily="34" charset="0"/>
              </a:rPr>
              <a:t>2006 - 2011</a:t>
            </a:r>
          </a:p>
        </c:rich>
      </c:tx>
      <c:layout>
        <c:manualLayout>
          <c:xMode val="edge"/>
          <c:yMode val="edge"/>
          <c:x val="0.23239957775862488"/>
          <c:y val="6.27218931014807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22885327542726"/>
          <c:y val="0.21974096681271169"/>
          <c:w val="0.76301272320717461"/>
          <c:h val="0.72370133579523621"/>
        </c:manualLayout>
      </c:layout>
      <c:lineChart>
        <c:grouping val="standard"/>
        <c:varyColors val="0"/>
        <c:ser>
          <c:idx val="0"/>
          <c:order val="0"/>
          <c:tx>
            <c:strRef>
              <c:f>'212'!$A$19</c:f>
              <c:strCache>
                <c:ptCount val="1"/>
                <c:pt idx="0">
                  <c:v>قطريون 
Qataris</c:v>
                </c:pt>
              </c:strCache>
            </c:strRef>
          </c:tx>
          <c:spPr>
            <a:ln>
              <a:solidFill>
                <a:srgbClr val="990033"/>
              </a:solidFill>
            </a:ln>
          </c:spPr>
          <c:marker>
            <c:symbol val="none"/>
          </c:marker>
          <c:cat>
            <c:numRef>
              <c:f>'212'!$A$10:$A$15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'212'!$D$10:$D$15</c:f>
              <c:numCache>
                <c:formatCode>#,##0</c:formatCode>
                <c:ptCount val="6"/>
                <c:pt idx="0">
                  <c:v>178</c:v>
                </c:pt>
                <c:pt idx="1">
                  <c:v>236</c:v>
                </c:pt>
                <c:pt idx="2">
                  <c:v>198</c:v>
                </c:pt>
                <c:pt idx="3">
                  <c:v>291</c:v>
                </c:pt>
                <c:pt idx="4">
                  <c:v>412</c:v>
                </c:pt>
                <c:pt idx="5">
                  <c:v>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'212'!$A$20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'212'!$A$10:$A$15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'212'!$G$10:$G$15</c:f>
              <c:numCache>
                <c:formatCode>#,##0</c:formatCode>
                <c:ptCount val="6"/>
                <c:pt idx="0">
                  <c:v>71</c:v>
                </c:pt>
                <c:pt idx="1">
                  <c:v>76</c:v>
                </c:pt>
                <c:pt idx="2">
                  <c:v>80</c:v>
                </c:pt>
                <c:pt idx="3">
                  <c:v>107</c:v>
                </c:pt>
                <c:pt idx="4">
                  <c:v>155</c:v>
                </c:pt>
                <c:pt idx="5">
                  <c:v>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12032"/>
        <c:axId val="105009152"/>
      </c:lineChart>
      <c:catAx>
        <c:axId val="52812032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5009152"/>
        <c:crosses val="autoZero"/>
        <c:auto val="1"/>
        <c:lblAlgn val="ctr"/>
        <c:lblOffset val="100"/>
        <c:noMultiLvlLbl val="0"/>
      </c:catAx>
      <c:valAx>
        <c:axId val="105009152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12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711927888336783"/>
          <c:y val="0.52030312618426366"/>
          <c:w val="0.11467956064166224"/>
          <c:h val="0.1531520467585952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200">
                <a:cs typeface="+mn-cs"/>
              </a:defRPr>
            </a:pPr>
            <a:r>
              <a:rPr lang="ar-QA" sz="1400" b="1"/>
              <a:t>الخدمات المقدمة من مركز الاستشارات العائلية للمراجعين للمركز عبر الهاتف حسب نوع </a:t>
            </a:r>
            <a:r>
              <a:rPr lang="ar-SA" sz="1400" b="1"/>
              <a:t>الاستشارة </a:t>
            </a:r>
            <a:r>
              <a:rPr lang="ar-QA" sz="1400" b="1"/>
              <a:t>2007 - 2011 </a:t>
            </a:r>
            <a:endParaRPr lang="en-US" sz="1400"/>
          </a:p>
          <a:p>
            <a:pPr algn="ctr">
              <a:defRPr sz="1200">
                <a:cs typeface="+mn-cs"/>
              </a:defRPr>
            </a:pPr>
            <a:r>
              <a:rPr lang="en-US" sz="1200" b="1">
                <a:latin typeface="Arial" pitchFamily="34" charset="0"/>
                <a:cs typeface="Arial" pitchFamily="34" charset="0"/>
              </a:rPr>
              <a:t>Services Rendered by Family Consulting Centre Through Phone Calls by Type of Consultancy, </a:t>
            </a:r>
          </a:p>
          <a:p>
            <a:pPr algn="ctr">
              <a:defRPr sz="1200">
                <a:cs typeface="+mn-cs"/>
              </a:defRPr>
            </a:pPr>
            <a:r>
              <a:rPr lang="en-US" sz="1200" b="1">
                <a:latin typeface="Arial" pitchFamily="34" charset="0"/>
                <a:cs typeface="Arial" pitchFamily="34" charset="0"/>
              </a:rPr>
              <a:t>2007 - 2011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1115435315875982"/>
          <c:y val="5.22682442512340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22885327542726"/>
          <c:y val="0.22810388589290867"/>
          <c:w val="0.71380576035735543"/>
          <c:h val="0.71533841671503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'213'!$E$29:$E$30</c:f>
              <c:strCache>
                <c:ptCount val="1"/>
                <c:pt idx="0">
                  <c:v>النفسية والتربوية
Psychological and Educational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'213'!$D$31:$D$35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'213'!$E$31:$E$35</c:f>
              <c:numCache>
                <c:formatCode>#,##0</c:formatCode>
                <c:ptCount val="5"/>
                <c:pt idx="0">
                  <c:v>626</c:v>
                </c:pt>
                <c:pt idx="1">
                  <c:v>114</c:v>
                </c:pt>
                <c:pt idx="2">
                  <c:v>672</c:v>
                </c:pt>
                <c:pt idx="3">
                  <c:v>593</c:v>
                </c:pt>
                <c:pt idx="4">
                  <c:v>482</c:v>
                </c:pt>
              </c:numCache>
            </c:numRef>
          </c:val>
        </c:ser>
        <c:ser>
          <c:idx val="1"/>
          <c:order val="1"/>
          <c:tx>
            <c:strRef>
              <c:f>'213'!$F$29:$F$30</c:f>
              <c:strCache>
                <c:ptCount val="1"/>
                <c:pt idx="0">
                  <c:v>الاجتماعية
Social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'213'!$D$31:$D$35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'213'!$F$31:$F$35</c:f>
              <c:numCache>
                <c:formatCode>#,##0</c:formatCode>
                <c:ptCount val="5"/>
                <c:pt idx="0">
                  <c:v>1013</c:v>
                </c:pt>
                <c:pt idx="1">
                  <c:v>1060</c:v>
                </c:pt>
                <c:pt idx="2">
                  <c:v>1500</c:v>
                </c:pt>
                <c:pt idx="3">
                  <c:v>1127</c:v>
                </c:pt>
                <c:pt idx="4">
                  <c:v>792</c:v>
                </c:pt>
              </c:numCache>
            </c:numRef>
          </c:val>
        </c:ser>
        <c:ser>
          <c:idx val="2"/>
          <c:order val="2"/>
          <c:tx>
            <c:strRef>
              <c:f>'213'!$G$29:$G$30</c:f>
              <c:strCache>
                <c:ptCount val="1"/>
                <c:pt idx="0">
                  <c:v>القانونية
Legal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'213'!$D$31:$D$35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'213'!$G$31:$G$35</c:f>
              <c:numCache>
                <c:formatCode>#,##0</c:formatCode>
                <c:ptCount val="5"/>
                <c:pt idx="0">
                  <c:v>172</c:v>
                </c:pt>
                <c:pt idx="1">
                  <c:v>338</c:v>
                </c:pt>
                <c:pt idx="2">
                  <c:v>250</c:v>
                </c:pt>
                <c:pt idx="3">
                  <c:v>258</c:v>
                </c:pt>
                <c:pt idx="4">
                  <c:v>21</c:v>
                </c:pt>
              </c:numCache>
            </c:numRef>
          </c:val>
        </c:ser>
        <c:ser>
          <c:idx val="3"/>
          <c:order val="3"/>
          <c:tx>
            <c:strRef>
              <c:f>'213'!$H$29:$H$30</c:f>
              <c:strCache>
                <c:ptCount val="1"/>
                <c:pt idx="0">
                  <c:v>الشرعية
Shariaa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'213'!$D$31:$D$35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'213'!$H$31:$H$35</c:f>
              <c:numCache>
                <c:formatCode>#,##0</c:formatCode>
                <c:ptCount val="5"/>
                <c:pt idx="0">
                  <c:v>1881</c:v>
                </c:pt>
                <c:pt idx="1">
                  <c:v>1563</c:v>
                </c:pt>
                <c:pt idx="2">
                  <c:v>2444</c:v>
                </c:pt>
                <c:pt idx="3">
                  <c:v>2007</c:v>
                </c:pt>
                <c:pt idx="4">
                  <c:v>1486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23840"/>
        <c:axId val="111125632"/>
      </c:barChart>
      <c:catAx>
        <c:axId val="111123840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1125632"/>
        <c:crosses val="autoZero"/>
        <c:auto val="1"/>
        <c:lblAlgn val="ctr"/>
        <c:lblOffset val="100"/>
        <c:noMultiLvlLbl val="0"/>
      </c:catAx>
      <c:valAx>
        <c:axId val="111125632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1123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61057532109371"/>
          <c:y val="0.3091394194092818"/>
          <c:w val="0.16494923029633704"/>
          <c:h val="0.31884847213748979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ar-QA" sz="1400"/>
              <a:t> </a:t>
            </a:r>
            <a:r>
              <a:rPr lang="ar-QA" sz="1400" b="1"/>
              <a:t>المستفيدون من الخدمات المقدمة من دار الانماء الاجتماعي  حسب نوع الخدمة و الجنسية 2011 </a:t>
            </a:r>
            <a:endParaRPr lang="en-US" sz="1400"/>
          </a:p>
          <a:p>
            <a:pPr>
              <a:defRPr sz="1400"/>
            </a:pPr>
            <a:r>
              <a:rPr lang="en-US" sz="1200" b="1">
                <a:latin typeface="Arial" pitchFamily="34" charset="0"/>
                <a:cs typeface="Arial" pitchFamily="34" charset="0"/>
              </a:rPr>
              <a:t>BENEFICIARIES OF SERVICES RENDERED BY SOCIAL DEVELOPMENT CENTER BY TYPE</a:t>
            </a:r>
            <a:r>
              <a:rPr lang="en-US" sz="1200" b="1" baseline="0">
                <a:latin typeface="Arial" pitchFamily="34" charset="0"/>
                <a:cs typeface="Arial" pitchFamily="34" charset="0"/>
              </a:rPr>
              <a:t> OF SERVICE </a:t>
            </a:r>
            <a:r>
              <a:rPr lang="en-US" sz="1200" b="1">
                <a:latin typeface="Arial" pitchFamily="34" charset="0"/>
                <a:cs typeface="Arial" pitchFamily="34" charset="0"/>
              </a:rPr>
              <a:t>AND NATIONALITY, 2011</a:t>
            </a:r>
            <a:endParaRPr lang="en-US" sz="1200">
              <a:latin typeface="Arial" pitchFamily="34" charset="0"/>
              <a:cs typeface="Arial" pitchFamily="34" charset="0"/>
            </a:endParaRPr>
          </a:p>
          <a:p>
            <a:pPr>
              <a:defRPr sz="1400"/>
            </a:pPr>
            <a:r>
              <a:rPr lang="en-US" sz="1400"/>
              <a:t> </a:t>
            </a:r>
          </a:p>
        </c:rich>
      </c:tx>
      <c:layout>
        <c:manualLayout>
          <c:xMode val="edge"/>
          <c:yMode val="edge"/>
          <c:x val="0.1299556582730913"/>
          <c:y val="1.879895561357705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'215'!$F$19</c:f>
              <c:strCache>
                <c:ptCount val="1"/>
                <c:pt idx="0">
                  <c:v> قطريون
Qatari </c:v>
                </c:pt>
              </c:strCache>
            </c:strRef>
          </c:tx>
          <c:spPr>
            <a:solidFill>
              <a:srgbClr val="993366"/>
            </a:solidFill>
          </c:spPr>
          <c:invertIfNegative val="0"/>
          <c:cat>
            <c:strRef>
              <c:f>'215'!$D$20:$D$25</c:f>
              <c:strCache>
                <c:ptCount val="6"/>
                <c:pt idx="0">
                  <c:v>الخدمات  المادية 
 FinancialServices</c:v>
                </c:pt>
                <c:pt idx="1">
                  <c:v>مرضى الكلى الخدمات الطبية للكلى
Kidney Patients</c:v>
                </c:pt>
                <c:pt idx="2">
                  <c:v>الخدمات التعليمية
Educational Services</c:v>
                </c:pt>
                <c:pt idx="3">
                  <c:v>الخدمات التدريبية
  Trannig Services</c:v>
                </c:pt>
                <c:pt idx="4">
                  <c:v>الخدمات العينية
 Services in Kind</c:v>
                </c:pt>
                <c:pt idx="5">
                  <c:v>الخدمات الطبية
Medical Services</c:v>
                </c:pt>
              </c:strCache>
            </c:strRef>
          </c:cat>
          <c:val>
            <c:numRef>
              <c:f>'215'!$F$20:$F$25</c:f>
              <c:numCache>
                <c:formatCode>General</c:formatCode>
                <c:ptCount val="6"/>
                <c:pt idx="0" formatCode="#,##0">
                  <c:v>901</c:v>
                </c:pt>
                <c:pt idx="1">
                  <c:v>0</c:v>
                </c:pt>
                <c:pt idx="2" formatCode="#,##0">
                  <c:v>636</c:v>
                </c:pt>
                <c:pt idx="3" formatCode="#,##0">
                  <c:v>588</c:v>
                </c:pt>
                <c:pt idx="4" formatCode="#,##0">
                  <c:v>263</c:v>
                </c:pt>
                <c:pt idx="5" formatCode="#,##0">
                  <c:v>28</c:v>
                </c:pt>
              </c:numCache>
            </c:numRef>
          </c:val>
        </c:ser>
        <c:ser>
          <c:idx val="1"/>
          <c:order val="1"/>
          <c:tx>
            <c:strRef>
              <c:f>'215'!$G$19</c:f>
              <c:strCache>
                <c:ptCount val="1"/>
                <c:pt idx="0">
                  <c:v> غير قطريين
Non-Qatari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'215'!$D$20:$D$25</c:f>
              <c:strCache>
                <c:ptCount val="6"/>
                <c:pt idx="0">
                  <c:v>الخدمات  المادية 
 FinancialServices</c:v>
                </c:pt>
                <c:pt idx="1">
                  <c:v>مرضى الكلى الخدمات الطبية للكلى
Kidney Patients</c:v>
                </c:pt>
                <c:pt idx="2">
                  <c:v>الخدمات التعليمية
Educational Services</c:v>
                </c:pt>
                <c:pt idx="3">
                  <c:v>الخدمات التدريبية
  Trannig Services</c:v>
                </c:pt>
                <c:pt idx="4">
                  <c:v>الخدمات العينية
 Services in Kind</c:v>
                </c:pt>
                <c:pt idx="5">
                  <c:v>الخدمات الطبية
Medical Services</c:v>
                </c:pt>
              </c:strCache>
            </c:strRef>
          </c:cat>
          <c:val>
            <c:numRef>
              <c:f>'215'!$G$20:$G$25</c:f>
              <c:numCache>
                <c:formatCode>#,##0</c:formatCode>
                <c:ptCount val="6"/>
                <c:pt idx="0">
                  <c:v>994</c:v>
                </c:pt>
                <c:pt idx="1">
                  <c:v>841</c:v>
                </c:pt>
                <c:pt idx="2">
                  <c:v>510</c:v>
                </c:pt>
                <c:pt idx="3">
                  <c:v>303</c:v>
                </c:pt>
                <c:pt idx="4">
                  <c:v>129</c:v>
                </c:pt>
                <c:pt idx="5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12256"/>
        <c:axId val="124114048"/>
      </c:barChart>
      <c:catAx>
        <c:axId val="124112256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crossAx val="124114048"/>
        <c:crosses val="autoZero"/>
        <c:auto val="1"/>
        <c:lblAlgn val="ctr"/>
        <c:lblOffset val="100"/>
        <c:noMultiLvlLbl val="0"/>
      </c:catAx>
      <c:valAx>
        <c:axId val="124114048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crossAx val="12411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82E-2"/>
          <c:y val="0.12952381784929998"/>
          <c:w val="0.82540419947506549"/>
          <c:h val="0.7234859536227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'218'!$B$48</c:f>
              <c:strCache>
                <c:ptCount val="1"/>
                <c:pt idx="0">
                  <c:v>اطفال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9444444444444483E-2"/>
                  <c:y val="-1.387755191242510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'218'!$A$49:$A$53</c:f>
              <c:strCache>
                <c:ptCount val="5"/>
                <c:pt idx="0">
                  <c:v> الاجتماعي</c:v>
                </c:pt>
                <c:pt idx="1">
                  <c:v>التعليم</c:v>
                </c:pt>
                <c:pt idx="2">
                  <c:v>القانوني</c:v>
                </c:pt>
                <c:pt idx="3">
                  <c:v>الاقتصادي</c:v>
                </c:pt>
                <c:pt idx="4">
                  <c:v> الصحة</c:v>
                </c:pt>
              </c:strCache>
            </c:strRef>
          </c:cat>
          <c:val>
            <c:numRef>
              <c:f>'218'!$B$49:$B$53</c:f>
              <c:numCache>
                <c:formatCode>0.0</c:formatCode>
                <c:ptCount val="5"/>
                <c:pt idx="0">
                  <c:v>62.337662337662337</c:v>
                </c:pt>
                <c:pt idx="1">
                  <c:v>20.779220779220779</c:v>
                </c:pt>
                <c:pt idx="2">
                  <c:v>3.8961038961038961</c:v>
                </c:pt>
                <c:pt idx="3">
                  <c:v>1.948051948051948</c:v>
                </c:pt>
                <c:pt idx="4">
                  <c:v>11.038961038961039</c:v>
                </c:pt>
              </c:numCache>
            </c:numRef>
          </c:val>
        </c:ser>
        <c:ser>
          <c:idx val="1"/>
          <c:order val="1"/>
          <c:tx>
            <c:strRef>
              <c:f>'218'!$C$48</c:f>
              <c:strCache>
                <c:ptCount val="1"/>
                <c:pt idx="0">
                  <c:v>نساء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8.3333333333333367E-3"/>
                  <c:y val="-9.2517012749500048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'218'!$A$49:$A$53</c:f>
              <c:strCache>
                <c:ptCount val="5"/>
                <c:pt idx="0">
                  <c:v> الاجتماعي</c:v>
                </c:pt>
                <c:pt idx="1">
                  <c:v>التعليم</c:v>
                </c:pt>
                <c:pt idx="2">
                  <c:v>القانوني</c:v>
                </c:pt>
                <c:pt idx="3">
                  <c:v>الاقتصادي</c:v>
                </c:pt>
                <c:pt idx="4">
                  <c:v> الصحة</c:v>
                </c:pt>
              </c:strCache>
            </c:strRef>
          </c:cat>
          <c:val>
            <c:numRef>
              <c:f>'218'!$C$49:$C$53</c:f>
              <c:numCache>
                <c:formatCode>0.0</c:formatCode>
                <c:ptCount val="5"/>
                <c:pt idx="0">
                  <c:v>71.814671814671811</c:v>
                </c:pt>
                <c:pt idx="1">
                  <c:v>0.38610038610038611</c:v>
                </c:pt>
                <c:pt idx="2">
                  <c:v>14.285714285714285</c:v>
                </c:pt>
                <c:pt idx="3">
                  <c:v>9.6525096525096519</c:v>
                </c:pt>
                <c:pt idx="4">
                  <c:v>3.8610038610038608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01152"/>
        <c:axId val="124402688"/>
      </c:barChart>
      <c:catAx>
        <c:axId val="12440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02688"/>
        <c:crosses val="autoZero"/>
        <c:auto val="1"/>
        <c:lblAlgn val="ctr"/>
        <c:lblOffset val="100"/>
        <c:noMultiLvlLbl val="0"/>
      </c:catAx>
      <c:valAx>
        <c:axId val="124402688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one"/>
        <c:crossAx val="124401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707086614173412"/>
          <c:y val="0.36084060199546175"/>
          <c:w val="0.20237357830271127"/>
          <c:h val="0.167297825145593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cs typeface="+mn-cs"/>
              </a:defRPr>
            </a:pPr>
            <a:r>
              <a:rPr lang="ar-QA" sz="1400" b="1">
                <a:cs typeface="+mn-cs"/>
              </a:rPr>
              <a:t>المساعدات المقدمة من المؤسسة القطرية لحماية المرأة والطفل حسب نوع الخدمة</a:t>
            </a:r>
            <a:r>
              <a:rPr lang="ar-SA" sz="1400">
                <a:cs typeface="+mn-cs"/>
              </a:rPr>
              <a:t> 2011</a:t>
            </a:r>
            <a:endParaRPr lang="en-US" sz="1400">
              <a:cs typeface="+mn-cs"/>
            </a:endParaRPr>
          </a:p>
          <a:p>
            <a:pPr>
              <a:defRPr sz="1400">
                <a:cs typeface="+mn-cs"/>
              </a:defRPr>
            </a:pPr>
            <a:r>
              <a:rPr lang="en-US" sz="1200" b="1">
                <a:latin typeface="Arial" pitchFamily="34" charset="0"/>
                <a:cs typeface="Arial" pitchFamily="34" charset="0"/>
              </a:rPr>
              <a:t>ASSISTANCE PROVIDED BY  QATAR FOUNDATION FOR CHILD</a:t>
            </a:r>
            <a:endParaRPr lang="en-US" sz="1200">
              <a:latin typeface="Arial" pitchFamily="34" charset="0"/>
              <a:cs typeface="Arial" pitchFamily="34" charset="0"/>
            </a:endParaRPr>
          </a:p>
          <a:p>
            <a:pPr>
              <a:defRPr sz="1400">
                <a:cs typeface="+mn-cs"/>
              </a:defRPr>
            </a:pPr>
            <a:r>
              <a:rPr lang="en-US" sz="1200" b="1">
                <a:latin typeface="Arial" pitchFamily="34" charset="0"/>
                <a:cs typeface="Arial" pitchFamily="34" charset="0"/>
              </a:rPr>
              <a:t>AND WOMAN BY TYPE OF  SERVICE,  2011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1085881452318458"/>
          <c:y val="3.81055701370661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746469360993565E-2"/>
          <c:y val="0.16556162089317"/>
          <c:w val="0.86872275595506743"/>
          <c:h val="0.67277080475043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'218'!$B$32</c:f>
              <c:strCache>
                <c:ptCount val="1"/>
                <c:pt idx="0">
                  <c:v>أطفال  Childs</c:v>
                </c:pt>
              </c:strCache>
            </c:strRef>
          </c:tx>
          <c:invertIfNegative val="0"/>
          <c:cat>
            <c:strRef>
              <c:f>'218'!$A$33:$A$37</c:f>
              <c:strCache>
                <c:ptCount val="5"/>
                <c:pt idx="0">
                  <c:v>الحماية في المجال الاجتماعي  Protection In Social Field</c:v>
                </c:pt>
                <c:pt idx="1">
                  <c:v>الحماية في المجال القانوني  Protection In  Legal Field</c:v>
                </c:pt>
                <c:pt idx="2">
                  <c:v>الحماية في المجال الاقتصادي  Protection in the economic Field</c:v>
                </c:pt>
                <c:pt idx="3">
                  <c:v>الحماية في مجال التعليم  Protection in field  education</c:v>
                </c:pt>
                <c:pt idx="4">
                  <c:v>الحماية في مجال الصحة  Protection in field health</c:v>
                </c:pt>
              </c:strCache>
            </c:strRef>
          </c:cat>
          <c:val>
            <c:numRef>
              <c:f>'218'!$B$33:$B$37</c:f>
              <c:numCache>
                <c:formatCode>#,##0</c:formatCode>
                <c:ptCount val="5"/>
                <c:pt idx="0">
                  <c:v>117</c:v>
                </c:pt>
                <c:pt idx="1">
                  <c:v>15</c:v>
                </c:pt>
                <c:pt idx="2">
                  <c:v>5</c:v>
                </c:pt>
                <c:pt idx="3">
                  <c:v>152</c:v>
                </c:pt>
                <c:pt idx="4">
                  <c:v>55</c:v>
                </c:pt>
              </c:numCache>
            </c:numRef>
          </c:val>
        </c:ser>
        <c:ser>
          <c:idx val="1"/>
          <c:order val="1"/>
          <c:tx>
            <c:strRef>
              <c:f>'218'!$C$32</c:f>
              <c:strCache>
                <c:ptCount val="1"/>
                <c:pt idx="0">
                  <c:v>نساء  Females</c:v>
                </c:pt>
              </c:strCache>
            </c:strRef>
          </c:tx>
          <c:invertIfNegative val="0"/>
          <c:cat>
            <c:strRef>
              <c:f>'218'!$A$33:$A$37</c:f>
              <c:strCache>
                <c:ptCount val="5"/>
                <c:pt idx="0">
                  <c:v>الحماية في المجال الاجتماعي  Protection In Social Field</c:v>
                </c:pt>
                <c:pt idx="1">
                  <c:v>الحماية في المجال القانوني  Protection In  Legal Field</c:v>
                </c:pt>
                <c:pt idx="2">
                  <c:v>الحماية في المجال الاقتصادي  Protection in the economic Field</c:v>
                </c:pt>
                <c:pt idx="3">
                  <c:v>الحماية في مجال التعليم  Protection in field  education</c:v>
                </c:pt>
                <c:pt idx="4">
                  <c:v>الحماية في مجال الصحة  Protection in field health</c:v>
                </c:pt>
              </c:strCache>
            </c:strRef>
          </c:cat>
          <c:val>
            <c:numRef>
              <c:f>'218'!$C$33:$C$37</c:f>
              <c:numCache>
                <c:formatCode>#,##0</c:formatCode>
                <c:ptCount val="5"/>
                <c:pt idx="0">
                  <c:v>315</c:v>
                </c:pt>
                <c:pt idx="1">
                  <c:v>74</c:v>
                </c:pt>
                <c:pt idx="2">
                  <c:v>50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9456"/>
        <c:axId val="88937984"/>
      </c:barChart>
      <c:catAx>
        <c:axId val="12441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>
                    <a:cs typeface="+mn-cs"/>
                  </a:defRPr>
                </a:pPr>
                <a:r>
                  <a:rPr lang="ar-QA" sz="1050">
                    <a:cs typeface="+mn-cs"/>
                  </a:rPr>
                  <a:t>  نوع الخدمات     </a:t>
                </a:r>
                <a:r>
                  <a:rPr lang="en-US" sz="1050">
                    <a:cs typeface="+mn-cs"/>
                  </a:rPr>
                  <a:t>Type of Services</a:t>
                </a:r>
              </a:p>
            </c:rich>
          </c:tx>
          <c:layout>
            <c:manualLayout>
              <c:xMode val="edge"/>
              <c:yMode val="edge"/>
              <c:x val="0.42759733158355201"/>
              <c:y val="0.9421983918676831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8937984"/>
        <c:crosses val="autoZero"/>
        <c:auto val="1"/>
        <c:lblAlgn val="ctr"/>
        <c:lblOffset val="100"/>
        <c:noMultiLvlLbl val="0"/>
      </c:catAx>
      <c:valAx>
        <c:axId val="889379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>
                    <a:cs typeface="+mn-cs"/>
                  </a:defRPr>
                </a:pPr>
                <a:r>
                  <a:rPr lang="en-US" sz="1100">
                    <a:cs typeface="+mn-cs"/>
                  </a:rPr>
                  <a:t>Number </a:t>
                </a:r>
                <a:r>
                  <a:rPr lang="ar-QA" sz="1100">
                    <a:cs typeface="+mn-cs"/>
                  </a:rPr>
                  <a:t>عدد </a:t>
                </a:r>
                <a:endParaRPr lang="en-US" sz="11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1.2585411198600203E-2"/>
              <c:y val="0.43900679081781807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4419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513265529309249"/>
          <c:y val="0.30202074740657431"/>
          <c:w val="0.31025284339457854"/>
          <c:h val="4.9654459859184333E-2"/>
        </c:manualLayout>
      </c:layout>
      <c:overlay val="0"/>
      <c:txPr>
        <a:bodyPr/>
        <a:lstStyle/>
        <a:p>
          <a:pPr>
            <a:defRPr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>
                <a:cs typeface="+mn-cs"/>
              </a:defRPr>
            </a:pPr>
            <a:r>
              <a:rPr lang="ar-QA" sz="1600">
                <a:cs typeface="+mn-cs"/>
              </a:rPr>
              <a:t>المتطوعون المسجلون في مركز قطر التطوعي حسب الجنسية والفئات العمرية</a:t>
            </a:r>
            <a:r>
              <a:rPr lang="en-US" sz="1600">
                <a:cs typeface="+mn-cs"/>
              </a:rPr>
              <a:t> </a:t>
            </a:r>
            <a:r>
              <a:rPr lang="ar-QA" sz="1600">
                <a:cs typeface="+mn-cs"/>
              </a:rPr>
              <a:t>2011</a:t>
            </a:r>
            <a:endParaRPr lang="en-US" sz="1600">
              <a:cs typeface="+mn-cs"/>
            </a:endParaRPr>
          </a:p>
          <a:p>
            <a:pPr algn="ctr">
              <a:defRPr>
                <a:cs typeface="+mn-cs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 </a:t>
            </a:r>
            <a:r>
              <a:rPr lang="en-US" sz="1200" b="1" i="0" baseline="0">
                <a:latin typeface="Arial" pitchFamily="34" charset="0"/>
                <a:cs typeface="Arial" pitchFamily="34" charset="0"/>
              </a:rPr>
              <a:t>Volunteers At  Qatar Center For Voluntary Activities By Nationality &amp; Age groups, </a:t>
            </a:r>
            <a:r>
              <a:rPr lang="en-US" sz="1200">
                <a:latin typeface="Arial" pitchFamily="34" charset="0"/>
                <a:cs typeface="Arial" pitchFamily="34" charset="0"/>
              </a:rPr>
              <a:t>2011</a:t>
            </a:r>
          </a:p>
        </c:rich>
      </c:tx>
      <c:layout>
        <c:manualLayout>
          <c:xMode val="edge"/>
          <c:yMode val="edge"/>
          <c:x val="0.1695240141171892"/>
          <c:y val="9.19921098821716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22885327542726"/>
          <c:y val="0.21974096681271174"/>
          <c:w val="0.75344470265304753"/>
          <c:h val="0.67561455108410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'224'!$B$19</c:f>
              <c:strCache>
                <c:ptCount val="1"/>
                <c:pt idx="0">
                  <c:v>قطريون 
Qataris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'224'!$A$20:$A$24</c:f>
              <c:strCache>
                <c:ptCount val="5"/>
                <c:pt idx="0">
                  <c:v>-15</c:v>
                </c:pt>
                <c:pt idx="1">
                  <c:v>15 - 19</c:v>
                </c:pt>
                <c:pt idx="2">
                  <c:v>20 - 24</c:v>
                </c:pt>
                <c:pt idx="3">
                  <c:v>25 - 29</c:v>
                </c:pt>
                <c:pt idx="4">
                  <c:v> 30 +</c:v>
                </c:pt>
              </c:strCache>
            </c:strRef>
          </c:cat>
          <c:val>
            <c:numRef>
              <c:f>'224'!$B$20:$B$24</c:f>
              <c:numCache>
                <c:formatCode>#,##0</c:formatCode>
                <c:ptCount val="5"/>
                <c:pt idx="0">
                  <c:v>85</c:v>
                </c:pt>
                <c:pt idx="1">
                  <c:v>373</c:v>
                </c:pt>
                <c:pt idx="2">
                  <c:v>534</c:v>
                </c:pt>
                <c:pt idx="3">
                  <c:v>554</c:v>
                </c:pt>
                <c:pt idx="4">
                  <c:v>1492</c:v>
                </c:pt>
              </c:numCache>
            </c:numRef>
          </c:val>
        </c:ser>
        <c:ser>
          <c:idx val="1"/>
          <c:order val="1"/>
          <c:tx>
            <c:strRef>
              <c:f>'224'!$C$19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'224'!$A$20:$A$24</c:f>
              <c:strCache>
                <c:ptCount val="5"/>
                <c:pt idx="0">
                  <c:v>-15</c:v>
                </c:pt>
                <c:pt idx="1">
                  <c:v>15 - 19</c:v>
                </c:pt>
                <c:pt idx="2">
                  <c:v>20 - 24</c:v>
                </c:pt>
                <c:pt idx="3">
                  <c:v>25 - 29</c:v>
                </c:pt>
                <c:pt idx="4">
                  <c:v> 30 +</c:v>
                </c:pt>
              </c:strCache>
            </c:strRef>
          </c:cat>
          <c:val>
            <c:numRef>
              <c:f>'224'!$C$20:$C$24</c:f>
              <c:numCache>
                <c:formatCode>#,##0</c:formatCode>
                <c:ptCount val="5"/>
                <c:pt idx="0">
                  <c:v>70</c:v>
                </c:pt>
                <c:pt idx="1">
                  <c:v>196</c:v>
                </c:pt>
                <c:pt idx="2">
                  <c:v>558</c:v>
                </c:pt>
                <c:pt idx="3">
                  <c:v>1024</c:v>
                </c:pt>
                <c:pt idx="4">
                  <c:v>3264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47680"/>
        <c:axId val="99086720"/>
      </c:barChart>
      <c:catAx>
        <c:axId val="99047680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ar-QA" sz="1200"/>
                  <a:t>الفئات العمرية</a:t>
                </a:r>
              </a:p>
              <a:p>
                <a:pPr>
                  <a:defRPr/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Age goups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9086720"/>
        <c:crosses val="autoZero"/>
        <c:auto val="1"/>
        <c:lblAlgn val="ctr"/>
        <c:lblOffset val="100"/>
        <c:noMultiLvlLbl val="0"/>
      </c:catAx>
      <c:valAx>
        <c:axId val="99086720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9047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711927888336783"/>
          <c:y val="0.52030312618426355"/>
          <c:w val="9.5622087081256565E-2"/>
          <c:h val="0.11760964066775606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1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3" tint="0.39997558519241921"/>
  </sheetPr>
  <sheetViews>
    <sheetView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&amp;L&amp;"Arial,Regular"Graph No. (48)&amp;Rشكل رقم (48)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3" tint="0.39997558519241921"/>
  </sheetPr>
  <sheetViews>
    <sheetView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&amp;L&amp;"Arial,Regular"Graph No. (49)&amp;Rشكل رقم (49)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&amp;L&amp;"Arial,Regular"Graph No. (50)&amp;Rشكل رقم (50)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3" tint="0.39997558519241921"/>
  </sheetPr>
  <sheetViews>
    <sheetView workbookViewId="0"/>
  </sheetViews>
  <pageMargins left="0.78740157480314965" right="0.78740157480314965" top="0.78740157480314965" bottom="0.78740157480314965" header="0" footer="0.39370078740157483"/>
  <pageSetup paperSize="9" orientation="landscape" r:id="rId1"/>
  <headerFooter>
    <oddFooter>&amp;L&amp;"Arial,Regular"Grahp No. (51)&amp;R&amp;12شكل رقم (51)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3" tint="0.39997558519241921"/>
  </sheetPr>
  <sheetViews>
    <sheetView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&amp;L&amp;"Arial,Regular"Graph No. (52)&amp;Rشكل رقم (52)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0</xdr:colOff>
      <xdr:row>7</xdr:row>
      <xdr:rowOff>152399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55448000" y="19050"/>
          <a:ext cx="609600" cy="12668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rgbClr val="0000FF"/>
              </a:solidFill>
              <a:effectLst/>
              <a:latin typeface="AGA Arabesque Desktop"/>
              <a:ea typeface="Calibri"/>
              <a:cs typeface="Arial"/>
            </a:rPr>
            <a:t>)+</a:t>
          </a:r>
          <a:endParaRPr lang="en-US" sz="1100">
            <a:effectLst/>
            <a:latin typeface="Calibri"/>
            <a:ea typeface="Calibri"/>
            <a:cs typeface="Arial"/>
          </a:endParaRPr>
        </a:p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QA" sz="2800" b="1">
              <a:solidFill>
                <a:srgbClr val="0000FF"/>
              </a:solidFill>
              <a:effectLst/>
              <a:latin typeface="+mn-lt"/>
              <a:ea typeface="Calibri"/>
              <a:cs typeface="+mn-cs"/>
            </a:rPr>
            <a:t>خدمات المجتمع المدني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800" b="1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CHAPTER X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SERVICES OF CIVIL SOCIETY</a:t>
          </a:r>
          <a:endParaRPr lang="en-US" sz="1800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9525</xdr:colOff>
      <xdr:row>7</xdr:row>
      <xdr:rowOff>66675</xdr:rowOff>
    </xdr:to>
    <xdr:pic>
      <xdr:nvPicPr>
        <xdr:cNvPr id="15384" name="Picture 5" descr="ORNA430.W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-5400000">
          <a:off x="156486225" y="-1047750"/>
          <a:ext cx="2657475" cy="475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433334</xdr:colOff>
      <xdr:row>0</xdr:row>
      <xdr:rowOff>0</xdr:rowOff>
    </xdr:from>
    <xdr:to>
      <xdr:col>6</xdr:col>
      <xdr:colOff>119544</xdr:colOff>
      <xdr:row>1</xdr:row>
      <xdr:rowOff>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152280456" y="0"/>
          <a:ext cx="334381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46888" tIns="155448" rIns="246888" bIns="0" anchor="t" upright="1"/>
        <a:lstStyle/>
        <a:p>
          <a:pPr algn="ctr" rtl="0">
            <a:defRPr sz="1000"/>
          </a:pPr>
          <a:endParaRPr lang="ar-QA" sz="2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FF"/>
              </a:solidFill>
              <a:latin typeface="Arial"/>
              <a:cs typeface="Arial"/>
            </a:rPr>
            <a:t>JUDICIAL AND SECURITY SERVICES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209550</xdr:colOff>
      <xdr:row>0</xdr:row>
      <xdr:rowOff>47625</xdr:rowOff>
    </xdr:from>
    <xdr:to>
      <xdr:col>20</xdr:col>
      <xdr:colOff>958745</xdr:colOff>
      <xdr:row>2</xdr:row>
      <xdr:rowOff>149825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4935705" y="47625"/>
          <a:ext cx="749195" cy="654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864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0.00512</cdr:x>
      <cdr:y>0.0094</cdr:y>
    </cdr:from>
    <cdr:to>
      <cdr:x>0.08565</cdr:x>
      <cdr:y>0.11707</cdr:y>
    </cdr:to>
    <cdr:pic>
      <cdr:nvPicPr>
        <cdr:cNvPr id="2" name="Picture 1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47625" y="57150"/>
          <a:ext cx="749195" cy="654650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1009650</xdr:colOff>
      <xdr:row>0</xdr:row>
      <xdr:rowOff>209550</xdr:rowOff>
    </xdr:from>
    <xdr:to>
      <xdr:col>4</xdr:col>
      <xdr:colOff>1758845</xdr:colOff>
      <xdr:row>1</xdr:row>
      <xdr:rowOff>121250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4831830" y="209550"/>
          <a:ext cx="749195" cy="6546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38877</xdr:colOff>
      <xdr:row>0</xdr:row>
      <xdr:rowOff>97193</xdr:rowOff>
    </xdr:from>
    <xdr:to>
      <xdr:col>12</xdr:col>
      <xdr:colOff>788072</xdr:colOff>
      <xdr:row>1</xdr:row>
      <xdr:rowOff>158960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4400780" y="97193"/>
          <a:ext cx="749195" cy="6546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51</xdr:row>
      <xdr:rowOff>47625</xdr:rowOff>
    </xdr:from>
    <xdr:to>
      <xdr:col>13</xdr:col>
      <xdr:colOff>1314450</xdr:colOff>
      <xdr:row>68</xdr:row>
      <xdr:rowOff>123825</xdr:rowOff>
    </xdr:to>
    <xdr:graphicFrame macro="">
      <xdr:nvGraphicFramePr>
        <xdr:cNvPr id="308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1515341</xdr:colOff>
      <xdr:row>0</xdr:row>
      <xdr:rowOff>51954</xdr:rowOff>
    </xdr:from>
    <xdr:to>
      <xdr:col>13</xdr:col>
      <xdr:colOff>2264536</xdr:colOff>
      <xdr:row>3</xdr:row>
      <xdr:rowOff>22536</xdr:rowOff>
    </xdr:to>
    <xdr:pic>
      <xdr:nvPicPr>
        <xdr:cNvPr id="4" name="Picture 3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22525691" y="51954"/>
          <a:ext cx="749195" cy="6546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153525" cy="60102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0.00729</cdr:x>
      <cdr:y>0.00635</cdr:y>
    </cdr:from>
    <cdr:to>
      <cdr:x>0.08922</cdr:x>
      <cdr:y>0.11544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66675" y="38100"/>
          <a:ext cx="749195" cy="654650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145790</xdr:colOff>
      <xdr:row>0</xdr:row>
      <xdr:rowOff>106912</xdr:rowOff>
    </xdr:from>
    <xdr:to>
      <xdr:col>15</xdr:col>
      <xdr:colOff>894985</xdr:colOff>
      <xdr:row>2</xdr:row>
      <xdr:rowOff>197838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2554096" y="106912"/>
          <a:ext cx="749195" cy="6546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638175</xdr:colOff>
      <xdr:row>0</xdr:row>
      <xdr:rowOff>352425</xdr:rowOff>
    </xdr:from>
    <xdr:to>
      <xdr:col>3</xdr:col>
      <xdr:colOff>1387370</xdr:colOff>
      <xdr:row>1</xdr:row>
      <xdr:rowOff>54575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5441780" y="352425"/>
          <a:ext cx="749195" cy="654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2790825</xdr:colOff>
      <xdr:row>0</xdr:row>
      <xdr:rowOff>333375</xdr:rowOff>
    </xdr:from>
    <xdr:to>
      <xdr:col>2</xdr:col>
      <xdr:colOff>244370</xdr:colOff>
      <xdr:row>2</xdr:row>
      <xdr:rowOff>64100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6603180" y="333375"/>
          <a:ext cx="749195" cy="6546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493568</xdr:colOff>
      <xdr:row>0</xdr:row>
      <xdr:rowOff>86591</xdr:rowOff>
    </xdr:from>
    <xdr:to>
      <xdr:col>8</xdr:col>
      <xdr:colOff>1242763</xdr:colOff>
      <xdr:row>3</xdr:row>
      <xdr:rowOff>57173</xdr:rowOff>
    </xdr:to>
    <xdr:pic>
      <xdr:nvPicPr>
        <xdr:cNvPr id="4" name="Picture 3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25556373" y="86591"/>
          <a:ext cx="749195" cy="6546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718705</xdr:colOff>
      <xdr:row>0</xdr:row>
      <xdr:rowOff>69272</xdr:rowOff>
    </xdr:from>
    <xdr:to>
      <xdr:col>13</xdr:col>
      <xdr:colOff>1467900</xdr:colOff>
      <xdr:row>3</xdr:row>
      <xdr:rowOff>39854</xdr:rowOff>
    </xdr:to>
    <xdr:pic>
      <xdr:nvPicPr>
        <xdr:cNvPr id="4" name="Picture 3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22473737" y="69272"/>
          <a:ext cx="749195" cy="6546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545523</xdr:colOff>
      <xdr:row>0</xdr:row>
      <xdr:rowOff>60613</xdr:rowOff>
    </xdr:from>
    <xdr:to>
      <xdr:col>7</xdr:col>
      <xdr:colOff>1294718</xdr:colOff>
      <xdr:row>3</xdr:row>
      <xdr:rowOff>31195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26205805" y="60613"/>
          <a:ext cx="749195" cy="6546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777550</xdr:colOff>
      <xdr:row>0</xdr:row>
      <xdr:rowOff>68035</xdr:rowOff>
    </xdr:from>
    <xdr:to>
      <xdr:col>10</xdr:col>
      <xdr:colOff>1526745</xdr:colOff>
      <xdr:row>2</xdr:row>
      <xdr:rowOff>139522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5644862" y="68035"/>
          <a:ext cx="749195" cy="6546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1055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0.0123</cdr:x>
      <cdr:y>0.02666</cdr:y>
    </cdr:from>
    <cdr:to>
      <cdr:x>0.09294</cdr:x>
      <cdr:y>0.13443</cdr:y>
    </cdr:to>
    <cdr:pic>
      <cdr:nvPicPr>
        <cdr:cNvPr id="2" name="Picture 1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114300" y="161925"/>
          <a:ext cx="749195" cy="65465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895350</xdr:colOff>
      <xdr:row>0</xdr:row>
      <xdr:rowOff>95250</xdr:rowOff>
    </xdr:from>
    <xdr:to>
      <xdr:col>3</xdr:col>
      <xdr:colOff>1644545</xdr:colOff>
      <xdr:row>1</xdr:row>
      <xdr:rowOff>26000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3278955" y="95250"/>
          <a:ext cx="749195" cy="654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806709</xdr:colOff>
      <xdr:row>0</xdr:row>
      <xdr:rowOff>97194</xdr:rowOff>
    </xdr:from>
    <xdr:to>
      <xdr:col>10</xdr:col>
      <xdr:colOff>1555904</xdr:colOff>
      <xdr:row>2</xdr:row>
      <xdr:rowOff>168681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5615703" y="97194"/>
          <a:ext cx="749195" cy="654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1055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0.01025</cdr:x>
      <cdr:y>0.01882</cdr:y>
    </cdr:from>
    <cdr:to>
      <cdr:x>0.09088</cdr:x>
      <cdr:y>0.12659</cdr:y>
    </cdr:to>
    <cdr:pic>
      <cdr:nvPicPr>
        <cdr:cNvPr id="2" name="Picture 1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95250" y="114300"/>
          <a:ext cx="749195" cy="65465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586877</xdr:colOff>
      <xdr:row>0</xdr:row>
      <xdr:rowOff>116633</xdr:rowOff>
    </xdr:from>
    <xdr:to>
      <xdr:col>18</xdr:col>
      <xdr:colOff>1398912</xdr:colOff>
      <xdr:row>2</xdr:row>
      <xdr:rowOff>204108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0699175" y="116633"/>
          <a:ext cx="812035" cy="6511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864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651199</xdr:colOff>
      <xdr:row>0</xdr:row>
      <xdr:rowOff>87475</xdr:rowOff>
    </xdr:from>
    <xdr:to>
      <xdr:col>18</xdr:col>
      <xdr:colOff>1400394</xdr:colOff>
      <xdr:row>2</xdr:row>
      <xdr:rowOff>178401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0697693" y="87475"/>
          <a:ext cx="749195" cy="654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D30"/>
  <sheetViews>
    <sheetView rightToLeft="1" view="pageBreakPreview" zoomScaleNormal="100" zoomScaleSheetLayoutView="100" workbookViewId="0">
      <selection activeCell="A12" sqref="A12:A14"/>
    </sheetView>
  </sheetViews>
  <sheetFormatPr defaultColWidth="9.140625" defaultRowHeight="12.75"/>
  <cols>
    <col min="1" max="1" width="71.140625" style="39" customWidth="1"/>
    <col min="2" max="16384" width="9.140625" style="39"/>
  </cols>
  <sheetData>
    <row r="2" spans="1:1" ht="66" customHeight="1">
      <c r="A2" s="44"/>
    </row>
    <row r="3" spans="1:1" ht="35.25">
      <c r="A3" s="43" t="s">
        <v>56</v>
      </c>
    </row>
    <row r="4" spans="1:1" ht="26.25">
      <c r="A4" s="42"/>
    </row>
    <row r="5" spans="1:1" ht="20.25">
      <c r="A5" s="41"/>
    </row>
    <row r="7" spans="1:1" ht="30.75" customHeight="1"/>
    <row r="27" spans="4:4" ht="6.75" customHeight="1"/>
    <row r="30" spans="4:4">
      <c r="D30" s="40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3" tint="0.39997558519241921"/>
  </sheetPr>
  <dimension ref="A1:N59"/>
  <sheetViews>
    <sheetView rightToLeft="1" view="pageBreakPreview" zoomScaleNormal="100" zoomScaleSheetLayoutView="100" workbookViewId="0">
      <selection activeCell="N15" sqref="N15"/>
    </sheetView>
  </sheetViews>
  <sheetFormatPr defaultColWidth="9.140625" defaultRowHeight="12.75"/>
  <cols>
    <col min="1" max="1" width="25.28515625" style="10" customWidth="1"/>
    <col min="2" max="2" width="6.7109375" style="10" customWidth="1"/>
    <col min="3" max="3" width="8.28515625" style="10" customWidth="1"/>
    <col min="4" max="4" width="6.7109375" style="73" customWidth="1"/>
    <col min="5" max="5" width="7.85546875" style="10" customWidth="1"/>
    <col min="6" max="6" width="6.7109375" style="10" customWidth="1"/>
    <col min="7" max="7" width="7.85546875" style="10" customWidth="1"/>
    <col min="8" max="8" width="6.7109375" style="73" customWidth="1"/>
    <col min="9" max="9" width="8" style="10" customWidth="1"/>
    <col min="10" max="10" width="6.7109375" style="10" customWidth="1"/>
    <col min="11" max="11" width="8.5703125" style="10" customWidth="1"/>
    <col min="12" max="12" width="6.7109375" style="73" customWidth="1"/>
    <col min="13" max="13" width="8.42578125" style="10" customWidth="1"/>
    <col min="14" max="14" width="35" style="10" bestFit="1" customWidth="1"/>
    <col min="15" max="16384" width="9.140625" style="10"/>
  </cols>
  <sheetData>
    <row r="1" spans="1:14" ht="18">
      <c r="A1" s="404" t="s">
        <v>30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</row>
    <row r="2" spans="1:14" ht="20.25">
      <c r="A2" s="418" t="s">
        <v>90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</row>
    <row r="3" spans="1:14" ht="15.75">
      <c r="A3" s="405" t="s">
        <v>62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</row>
    <row r="4" spans="1:14" ht="15.75">
      <c r="A4" s="406" t="s">
        <v>90</v>
      </c>
      <c r="B4" s="406"/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</row>
    <row r="5" spans="1:14" s="5" customFormat="1" ht="24.95" customHeight="1">
      <c r="A5" s="67" t="s">
        <v>185</v>
      </c>
      <c r="B5" s="76"/>
      <c r="C5" s="76"/>
      <c r="D5" s="72"/>
      <c r="E5" s="4"/>
      <c r="F5" s="4"/>
      <c r="G5" s="4"/>
      <c r="H5" s="72"/>
      <c r="I5" s="4"/>
      <c r="J5" s="4"/>
      <c r="K5" s="4"/>
      <c r="L5" s="72"/>
      <c r="M5" s="4"/>
      <c r="N5" s="64" t="s">
        <v>184</v>
      </c>
    </row>
    <row r="6" spans="1:14" s="13" customFormat="1" ht="20.25" customHeight="1" thickBot="1">
      <c r="A6" s="410" t="s">
        <v>138</v>
      </c>
      <c r="B6" s="407">
        <v>2009</v>
      </c>
      <c r="C6" s="408"/>
      <c r="D6" s="408"/>
      <c r="E6" s="409"/>
      <c r="F6" s="407">
        <v>2010</v>
      </c>
      <c r="G6" s="408"/>
      <c r="H6" s="408"/>
      <c r="I6" s="409"/>
      <c r="J6" s="407">
        <v>2011</v>
      </c>
      <c r="K6" s="408"/>
      <c r="L6" s="408"/>
      <c r="M6" s="409"/>
      <c r="N6" s="321" t="s">
        <v>139</v>
      </c>
    </row>
    <row r="7" spans="1:14" s="13" customFormat="1" ht="13.5" customHeight="1" thickBot="1">
      <c r="A7" s="411"/>
      <c r="B7" s="407" t="s">
        <v>140</v>
      </c>
      <c r="C7" s="408"/>
      <c r="D7" s="409"/>
      <c r="E7" s="415" t="s">
        <v>65</v>
      </c>
      <c r="F7" s="407" t="s">
        <v>140</v>
      </c>
      <c r="G7" s="408"/>
      <c r="H7" s="409"/>
      <c r="I7" s="415" t="s">
        <v>65</v>
      </c>
      <c r="J7" s="407" t="s">
        <v>140</v>
      </c>
      <c r="K7" s="408"/>
      <c r="L7" s="409"/>
      <c r="M7" s="415" t="s">
        <v>65</v>
      </c>
      <c r="N7" s="322"/>
    </row>
    <row r="8" spans="1:14" s="13" customFormat="1" ht="31.5" customHeight="1" thickBot="1">
      <c r="A8" s="411"/>
      <c r="B8" s="413" t="s">
        <v>63</v>
      </c>
      <c r="C8" s="413" t="s">
        <v>64</v>
      </c>
      <c r="D8" s="416" t="s">
        <v>91</v>
      </c>
      <c r="E8" s="413"/>
      <c r="F8" s="413" t="s">
        <v>63</v>
      </c>
      <c r="G8" s="413" t="s">
        <v>64</v>
      </c>
      <c r="H8" s="416" t="s">
        <v>91</v>
      </c>
      <c r="I8" s="413"/>
      <c r="J8" s="413" t="s">
        <v>63</v>
      </c>
      <c r="K8" s="413" t="s">
        <v>64</v>
      </c>
      <c r="L8" s="416" t="s">
        <v>91</v>
      </c>
      <c r="M8" s="413"/>
      <c r="N8" s="322"/>
    </row>
    <row r="9" spans="1:14">
      <c r="A9" s="412"/>
      <c r="B9" s="414"/>
      <c r="C9" s="414"/>
      <c r="D9" s="417"/>
      <c r="E9" s="414"/>
      <c r="F9" s="414"/>
      <c r="G9" s="414"/>
      <c r="H9" s="417"/>
      <c r="I9" s="414"/>
      <c r="J9" s="414"/>
      <c r="K9" s="414"/>
      <c r="L9" s="417"/>
      <c r="M9" s="414"/>
      <c r="N9" s="323"/>
    </row>
    <row r="10" spans="1:14" ht="33" customHeight="1" thickBot="1">
      <c r="A10" s="142" t="s">
        <v>25</v>
      </c>
      <c r="B10" s="84">
        <v>58</v>
      </c>
      <c r="C10" s="84">
        <v>38</v>
      </c>
      <c r="D10" s="110">
        <f>B10+C10</f>
        <v>96</v>
      </c>
      <c r="E10" s="88">
        <v>186</v>
      </c>
      <c r="F10" s="84">
        <v>71</v>
      </c>
      <c r="G10" s="84">
        <v>43</v>
      </c>
      <c r="H10" s="110">
        <f>F10+G10</f>
        <v>114</v>
      </c>
      <c r="I10" s="84">
        <v>231</v>
      </c>
      <c r="J10" s="84">
        <v>66</v>
      </c>
      <c r="K10" s="84">
        <v>51</v>
      </c>
      <c r="L10" s="110">
        <f>J10+K10</f>
        <v>117</v>
      </c>
      <c r="M10" s="88">
        <v>315</v>
      </c>
      <c r="N10" s="154" t="s">
        <v>38</v>
      </c>
    </row>
    <row r="11" spans="1:14" ht="33" customHeight="1" thickBot="1">
      <c r="A11" s="143" t="s">
        <v>26</v>
      </c>
      <c r="B11" s="86">
        <v>3</v>
      </c>
      <c r="C11" s="86">
        <v>3</v>
      </c>
      <c r="D11" s="242">
        <f t="shared" ref="D11:D14" si="0">B11+C11</f>
        <v>6</v>
      </c>
      <c r="E11" s="89">
        <v>37</v>
      </c>
      <c r="F11" s="86">
        <v>3</v>
      </c>
      <c r="G11" s="86">
        <v>5</v>
      </c>
      <c r="H11" s="242">
        <f>F11+G11</f>
        <v>8</v>
      </c>
      <c r="I11" s="86">
        <v>53</v>
      </c>
      <c r="J11" s="86">
        <v>4</v>
      </c>
      <c r="K11" s="86">
        <v>11</v>
      </c>
      <c r="L11" s="242">
        <f>J11+K11</f>
        <v>15</v>
      </c>
      <c r="M11" s="89">
        <v>74</v>
      </c>
      <c r="N11" s="155" t="s">
        <v>39</v>
      </c>
    </row>
    <row r="12" spans="1:14" ht="33" customHeight="1" thickBot="1">
      <c r="A12" s="144" t="s">
        <v>27</v>
      </c>
      <c r="B12" s="85">
        <v>1</v>
      </c>
      <c r="C12" s="85">
        <v>2</v>
      </c>
      <c r="D12" s="110">
        <f t="shared" si="0"/>
        <v>3</v>
      </c>
      <c r="E12" s="90">
        <v>25</v>
      </c>
      <c r="F12" s="85">
        <v>2</v>
      </c>
      <c r="G12" s="85">
        <v>3</v>
      </c>
      <c r="H12" s="110">
        <f>F12+G12</f>
        <v>5</v>
      </c>
      <c r="I12" s="85">
        <v>51</v>
      </c>
      <c r="J12" s="85">
        <v>3</v>
      </c>
      <c r="K12" s="85">
        <v>2</v>
      </c>
      <c r="L12" s="110">
        <f>J12+K12</f>
        <v>5</v>
      </c>
      <c r="M12" s="90">
        <v>50</v>
      </c>
      <c r="N12" s="156" t="s">
        <v>40</v>
      </c>
    </row>
    <row r="13" spans="1:14" ht="33" customHeight="1" thickBot="1">
      <c r="A13" s="143" t="s">
        <v>28</v>
      </c>
      <c r="B13" s="86">
        <v>17</v>
      </c>
      <c r="C13" s="86">
        <v>15</v>
      </c>
      <c r="D13" s="242">
        <f t="shared" si="0"/>
        <v>32</v>
      </c>
      <c r="E13" s="89">
        <v>1</v>
      </c>
      <c r="F13" s="86">
        <v>160</v>
      </c>
      <c r="G13" s="86">
        <v>102</v>
      </c>
      <c r="H13" s="242">
        <f>F13+G13</f>
        <v>262</v>
      </c>
      <c r="I13" s="86">
        <v>1</v>
      </c>
      <c r="J13" s="86">
        <v>93</v>
      </c>
      <c r="K13" s="86">
        <v>59</v>
      </c>
      <c r="L13" s="242">
        <f>J13+K13</f>
        <v>152</v>
      </c>
      <c r="M13" s="89">
        <v>5</v>
      </c>
      <c r="N13" s="155" t="s">
        <v>41</v>
      </c>
    </row>
    <row r="14" spans="1:14" ht="33" customHeight="1">
      <c r="A14" s="145" t="s">
        <v>29</v>
      </c>
      <c r="B14" s="91">
        <v>13</v>
      </c>
      <c r="C14" s="91">
        <v>4</v>
      </c>
      <c r="D14" s="158">
        <f t="shared" si="0"/>
        <v>17</v>
      </c>
      <c r="E14" s="92">
        <v>10</v>
      </c>
      <c r="F14" s="91">
        <v>22</v>
      </c>
      <c r="G14" s="91">
        <v>23</v>
      </c>
      <c r="H14" s="158">
        <f>F14+G14</f>
        <v>45</v>
      </c>
      <c r="I14" s="91">
        <v>12</v>
      </c>
      <c r="J14" s="91">
        <v>36</v>
      </c>
      <c r="K14" s="91">
        <v>19</v>
      </c>
      <c r="L14" s="158">
        <f>J14+K14</f>
        <v>55</v>
      </c>
      <c r="M14" s="92">
        <v>8</v>
      </c>
      <c r="N14" s="157" t="s">
        <v>42</v>
      </c>
    </row>
    <row r="15" spans="1:14" ht="33" customHeight="1">
      <c r="A15" s="146" t="s">
        <v>2</v>
      </c>
      <c r="B15" s="147">
        <f t="shared" ref="B15:M15" si="1">SUM(B10:B14)</f>
        <v>92</v>
      </c>
      <c r="C15" s="147">
        <f t="shared" si="1"/>
        <v>62</v>
      </c>
      <c r="D15" s="147">
        <f t="shared" si="1"/>
        <v>154</v>
      </c>
      <c r="E15" s="147">
        <f t="shared" si="1"/>
        <v>259</v>
      </c>
      <c r="F15" s="147">
        <f t="shared" si="1"/>
        <v>258</v>
      </c>
      <c r="G15" s="147">
        <f t="shared" si="1"/>
        <v>176</v>
      </c>
      <c r="H15" s="147">
        <f t="shared" si="1"/>
        <v>434</v>
      </c>
      <c r="I15" s="147">
        <f t="shared" si="1"/>
        <v>348</v>
      </c>
      <c r="J15" s="147">
        <f t="shared" si="1"/>
        <v>202</v>
      </c>
      <c r="K15" s="147">
        <f t="shared" si="1"/>
        <v>142</v>
      </c>
      <c r="L15" s="147">
        <f t="shared" si="1"/>
        <v>344</v>
      </c>
      <c r="M15" s="147">
        <f t="shared" si="1"/>
        <v>452</v>
      </c>
      <c r="N15" s="148" t="s">
        <v>5</v>
      </c>
    </row>
    <row r="31" spans="1:13">
      <c r="M31" s="21">
        <f>M10/2</f>
        <v>157.5</v>
      </c>
    </row>
    <row r="32" spans="1:13">
      <c r="A32" s="17"/>
      <c r="B32" s="15" t="s">
        <v>141</v>
      </c>
      <c r="C32" s="15" t="s">
        <v>32</v>
      </c>
      <c r="D32" s="74"/>
      <c r="E32" s="18"/>
      <c r="F32" s="18"/>
      <c r="G32" s="18" t="s">
        <v>50</v>
      </c>
      <c r="H32" s="73" t="s">
        <v>51</v>
      </c>
      <c r="M32" s="21">
        <f>M11/2</f>
        <v>37</v>
      </c>
    </row>
    <row r="33" spans="1:13" ht="25.5">
      <c r="A33" s="16" t="s">
        <v>33</v>
      </c>
      <c r="B33" s="149">
        <f>L10</f>
        <v>117</v>
      </c>
      <c r="C33" s="149">
        <f>M10</f>
        <v>315</v>
      </c>
      <c r="D33" s="74"/>
      <c r="E33" s="18"/>
      <c r="F33" s="18">
        <v>2007</v>
      </c>
      <c r="G33" s="18">
        <f>D15</f>
        <v>154</v>
      </c>
      <c r="H33" s="74">
        <f>E15</f>
        <v>259</v>
      </c>
      <c r="M33" s="21">
        <f>M12/2</f>
        <v>25</v>
      </c>
    </row>
    <row r="34" spans="1:13" ht="25.5">
      <c r="A34" s="16" t="s">
        <v>34</v>
      </c>
      <c r="B34" s="149">
        <f t="shared" ref="B34:B37" si="2">L11</f>
        <v>15</v>
      </c>
      <c r="C34" s="149">
        <f t="shared" ref="C34:C37" si="3">M11</f>
        <v>74</v>
      </c>
      <c r="D34" s="74"/>
      <c r="E34" s="18"/>
      <c r="F34" s="18">
        <v>2008</v>
      </c>
      <c r="G34" s="18">
        <f>H15</f>
        <v>434</v>
      </c>
      <c r="H34" s="74">
        <f>I15</f>
        <v>348</v>
      </c>
    </row>
    <row r="35" spans="1:13" ht="38.25">
      <c r="A35" s="16" t="s">
        <v>35</v>
      </c>
      <c r="B35" s="149">
        <f t="shared" si="2"/>
        <v>5</v>
      </c>
      <c r="C35" s="149">
        <f t="shared" si="3"/>
        <v>50</v>
      </c>
      <c r="D35" s="74"/>
      <c r="E35" s="18"/>
      <c r="F35" s="18">
        <v>2009</v>
      </c>
      <c r="G35" s="18">
        <f>L15</f>
        <v>344</v>
      </c>
      <c r="H35" s="74">
        <f>M15</f>
        <v>452</v>
      </c>
    </row>
    <row r="36" spans="1:13" ht="25.5">
      <c r="A36" s="16" t="s">
        <v>36</v>
      </c>
      <c r="B36" s="149">
        <f t="shared" si="2"/>
        <v>152</v>
      </c>
      <c r="C36" s="149">
        <f t="shared" si="3"/>
        <v>5</v>
      </c>
      <c r="D36" s="74"/>
      <c r="E36" s="18"/>
      <c r="F36" s="18"/>
      <c r="G36" s="18"/>
    </row>
    <row r="37" spans="1:13" ht="25.5">
      <c r="A37" s="16" t="s">
        <v>37</v>
      </c>
      <c r="B37" s="149">
        <f t="shared" si="2"/>
        <v>55</v>
      </c>
      <c r="C37" s="149">
        <f t="shared" si="3"/>
        <v>8</v>
      </c>
      <c r="D37" s="74"/>
      <c r="E37" s="18"/>
      <c r="F37" s="18"/>
      <c r="G37" s="18"/>
    </row>
    <row r="41" spans="1:13" ht="13.5" thickBot="1">
      <c r="B41" s="10" t="s">
        <v>43</v>
      </c>
      <c r="C41" s="10" t="s">
        <v>44</v>
      </c>
      <c r="D41" s="73" t="s">
        <v>43</v>
      </c>
      <c r="E41" s="10" t="s">
        <v>44</v>
      </c>
    </row>
    <row r="42" spans="1:13" ht="15.75" thickBot="1">
      <c r="A42" s="3" t="s">
        <v>45</v>
      </c>
      <c r="B42" s="10">
        <v>96</v>
      </c>
      <c r="C42" s="10">
        <v>186</v>
      </c>
      <c r="D42" s="75">
        <f>B42/$B$47*100</f>
        <v>62.337662337662337</v>
      </c>
      <c r="E42" s="19">
        <f>C42/$C$47*100</f>
        <v>71.814671814671811</v>
      </c>
    </row>
    <row r="43" spans="1:13" ht="15.75" thickBot="1">
      <c r="A43" s="3" t="s">
        <v>46</v>
      </c>
      <c r="B43" s="10">
        <v>6</v>
      </c>
      <c r="C43" s="10">
        <v>37</v>
      </c>
      <c r="D43" s="75">
        <f>B43/$B$47*100</f>
        <v>3.8961038961038961</v>
      </c>
      <c r="E43" s="19">
        <f>C43/$C$47*100</f>
        <v>14.285714285714285</v>
      </c>
    </row>
    <row r="44" spans="1:13" ht="15.75" thickBot="1">
      <c r="A44" s="3" t="s">
        <v>47</v>
      </c>
      <c r="B44" s="10">
        <v>3</v>
      </c>
      <c r="C44" s="10">
        <v>25</v>
      </c>
      <c r="D44" s="75">
        <f>B44/$B$47*100</f>
        <v>1.948051948051948</v>
      </c>
      <c r="E44" s="19">
        <f>C44/$C$47*100</f>
        <v>9.6525096525096519</v>
      </c>
    </row>
    <row r="45" spans="1:13" ht="15.75" thickBot="1">
      <c r="A45" s="3" t="s">
        <v>48</v>
      </c>
      <c r="B45" s="10">
        <v>32</v>
      </c>
      <c r="C45" s="10">
        <v>1</v>
      </c>
      <c r="D45" s="75">
        <f>B45/$B$47*100</f>
        <v>20.779220779220779</v>
      </c>
      <c r="E45" s="19">
        <f>C45/$C$47*100</f>
        <v>0.38610038610038611</v>
      </c>
    </row>
    <row r="46" spans="1:13" ht="15.75" thickBot="1">
      <c r="A46" s="3" t="s">
        <v>49</v>
      </c>
      <c r="B46" s="10">
        <v>17</v>
      </c>
      <c r="C46" s="10">
        <v>10</v>
      </c>
      <c r="D46" s="75">
        <f>B46/$B$47*100</f>
        <v>11.038961038961039</v>
      </c>
      <c r="E46" s="19">
        <f>C46/$C$47*100</f>
        <v>3.8610038610038608</v>
      </c>
    </row>
    <row r="47" spans="1:13">
      <c r="B47" s="10">
        <f>SUM(B42:B46)</f>
        <v>154</v>
      </c>
      <c r="C47" s="10">
        <f>SUM(C42:C46)</f>
        <v>259</v>
      </c>
    </row>
    <row r="48" spans="1:13">
      <c r="B48" s="10" t="s">
        <v>43</v>
      </c>
      <c r="C48" s="10" t="s">
        <v>44</v>
      </c>
    </row>
    <row r="49" spans="1:3">
      <c r="A49" s="10" t="str">
        <f>A42</f>
        <v xml:space="preserve"> الاجتماعي</v>
      </c>
      <c r="B49" s="19">
        <f>D42</f>
        <v>62.337662337662337</v>
      </c>
      <c r="C49" s="20">
        <f>E42</f>
        <v>71.814671814671811</v>
      </c>
    </row>
    <row r="50" spans="1:3">
      <c r="A50" s="10" t="str">
        <f>A45</f>
        <v>التعليم</v>
      </c>
      <c r="B50" s="19">
        <f>D45</f>
        <v>20.779220779220779</v>
      </c>
      <c r="C50" s="19">
        <f>E45</f>
        <v>0.38610038610038611</v>
      </c>
    </row>
    <row r="51" spans="1:3">
      <c r="A51" s="10" t="str">
        <f>A43</f>
        <v>القانوني</v>
      </c>
      <c r="B51" s="19">
        <f>D43</f>
        <v>3.8961038961038961</v>
      </c>
      <c r="C51" s="20">
        <f>E43</f>
        <v>14.285714285714285</v>
      </c>
    </row>
    <row r="52" spans="1:3">
      <c r="A52" s="10" t="str">
        <f>A44</f>
        <v>الاقتصادي</v>
      </c>
      <c r="B52" s="19">
        <f>D44</f>
        <v>1.948051948051948</v>
      </c>
      <c r="C52" s="19">
        <f>E44</f>
        <v>9.6525096525096519</v>
      </c>
    </row>
    <row r="53" spans="1:3">
      <c r="A53" s="10" t="str">
        <f>A46</f>
        <v xml:space="preserve"> الصحة</v>
      </c>
      <c r="B53" s="19">
        <f>D46</f>
        <v>11.038961038961039</v>
      </c>
      <c r="C53" s="19">
        <f>E46</f>
        <v>3.8610038610038608</v>
      </c>
    </row>
    <row r="54" spans="1:3">
      <c r="B54" s="10" t="s">
        <v>43</v>
      </c>
      <c r="C54" s="10" t="s">
        <v>44</v>
      </c>
    </row>
    <row r="55" spans="1:3">
      <c r="A55" s="10" t="str">
        <f>A53</f>
        <v xml:space="preserve"> الصحة</v>
      </c>
      <c r="B55" s="19">
        <v>11.038961038961039</v>
      </c>
      <c r="C55" s="19">
        <v>3.8610038610038608</v>
      </c>
    </row>
    <row r="56" spans="1:3">
      <c r="A56" s="10" t="str">
        <f>A52</f>
        <v>الاقتصادي</v>
      </c>
      <c r="B56" s="19">
        <v>1.948051948051948</v>
      </c>
      <c r="C56" s="19">
        <v>9.6525096525096519</v>
      </c>
    </row>
    <row r="57" spans="1:3">
      <c r="A57" s="10" t="str">
        <f>A51</f>
        <v>القانوني</v>
      </c>
      <c r="B57" s="19">
        <v>3.8961038961038961</v>
      </c>
      <c r="C57" s="19">
        <v>14.285714285714285</v>
      </c>
    </row>
    <row r="58" spans="1:3">
      <c r="A58" s="10" t="str">
        <f>A50</f>
        <v>التعليم</v>
      </c>
      <c r="B58" s="19">
        <v>20.779220779220779</v>
      </c>
      <c r="C58" s="19">
        <v>0.38610038610038611</v>
      </c>
    </row>
    <row r="59" spans="1:3">
      <c r="A59" s="10" t="str">
        <f>A49</f>
        <v xml:space="preserve"> الاجتماعي</v>
      </c>
      <c r="B59" s="19">
        <v>62.337662337662337</v>
      </c>
      <c r="C59" s="19">
        <v>71.814671814671811</v>
      </c>
    </row>
  </sheetData>
  <mergeCells count="24">
    <mergeCell ref="G8:G9"/>
    <mergeCell ref="H8:H9"/>
    <mergeCell ref="D8:D9"/>
    <mergeCell ref="E7:E9"/>
    <mergeCell ref="A2:N2"/>
    <mergeCell ref="J7:L7"/>
    <mergeCell ref="I7:I9"/>
    <mergeCell ref="F8:F9"/>
    <mergeCell ref="A1:N1"/>
    <mergeCell ref="A3:N3"/>
    <mergeCell ref="A4:N4"/>
    <mergeCell ref="B6:E6"/>
    <mergeCell ref="F6:I6"/>
    <mergeCell ref="J6:M6"/>
    <mergeCell ref="N6:N9"/>
    <mergeCell ref="A6:A9"/>
    <mergeCell ref="B8:B9"/>
    <mergeCell ref="B7:D7"/>
    <mergeCell ref="F7:H7"/>
    <mergeCell ref="M7:M9"/>
    <mergeCell ref="J8:J9"/>
    <mergeCell ref="K8:K9"/>
    <mergeCell ref="L8:L9"/>
    <mergeCell ref="C8:C9"/>
  </mergeCells>
  <printOptions horizontalCentered="1" verticalCentered="1"/>
  <pageMargins left="0" right="0" top="0" bottom="0" header="0" footer="0"/>
  <pageSetup paperSize="9" scale="85" orientation="landscape" horizontalDpi="300" verticalDpi="300" r:id="rId1"/>
  <headerFooter alignWithMargins="0"/>
  <rowBreaks count="1" manualBreakCount="1">
    <brk id="30" max="1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26"/>
  <sheetViews>
    <sheetView rightToLeft="1" view="pageBreakPreview" zoomScale="98" zoomScaleSheetLayoutView="98" workbookViewId="0">
      <selection activeCell="N25" sqref="N25"/>
    </sheetView>
  </sheetViews>
  <sheetFormatPr defaultColWidth="9.140625" defaultRowHeight="15"/>
  <cols>
    <col min="1" max="1" width="12.7109375" style="8" customWidth="1"/>
    <col min="2" max="2" width="11" style="9" customWidth="1"/>
    <col min="3" max="12" width="8.7109375" style="8" customWidth="1"/>
    <col min="13" max="13" width="8.7109375" style="9" customWidth="1"/>
    <col min="14" max="14" width="8.7109375" style="8" customWidth="1"/>
    <col min="15" max="15" width="12.28515625" style="1" customWidth="1"/>
    <col min="16" max="16" width="14.5703125" style="1" customWidth="1"/>
    <col min="17" max="16384" width="9.140625" style="1"/>
  </cols>
  <sheetData>
    <row r="1" spans="1:251" ht="22.5" customHeight="1">
      <c r="A1" s="336" t="s">
        <v>206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</row>
    <row r="2" spans="1:251" ht="22.5" customHeight="1">
      <c r="A2" s="352" t="s">
        <v>79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</row>
    <row r="3" spans="1:251" ht="33.75" customHeight="1">
      <c r="A3" s="337" t="s">
        <v>207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</row>
    <row r="4" spans="1:251" ht="15.75">
      <c r="A4" s="338" t="s">
        <v>79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</row>
    <row r="5" spans="1:251">
      <c r="A5" s="172"/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</row>
    <row r="6" spans="1:251" s="177" customFormat="1" ht="15.75">
      <c r="A6" s="173" t="s">
        <v>186</v>
      </c>
      <c r="B6" s="174"/>
      <c r="C6" s="174"/>
      <c r="D6" s="174"/>
      <c r="E6" s="174"/>
      <c r="F6" s="174"/>
      <c r="G6" s="174"/>
      <c r="H6" s="175"/>
      <c r="I6" s="176"/>
      <c r="K6" s="176"/>
      <c r="L6" s="176"/>
      <c r="M6" s="176"/>
      <c r="N6" s="176"/>
      <c r="P6" s="171" t="s">
        <v>187</v>
      </c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6"/>
      <c r="BM6" s="176"/>
      <c r="BN6" s="176"/>
      <c r="BO6" s="176"/>
      <c r="BP6" s="176"/>
      <c r="BQ6" s="176"/>
      <c r="BR6" s="176"/>
      <c r="BS6" s="176"/>
      <c r="BT6" s="176"/>
      <c r="BU6" s="176"/>
      <c r="BV6" s="176"/>
      <c r="BW6" s="176"/>
      <c r="BX6" s="176"/>
      <c r="BY6" s="176"/>
      <c r="BZ6" s="176"/>
      <c r="CA6" s="176"/>
      <c r="CB6" s="176"/>
      <c r="CC6" s="176"/>
      <c r="CD6" s="176"/>
      <c r="CE6" s="176"/>
      <c r="CF6" s="176"/>
      <c r="CG6" s="176"/>
      <c r="CH6" s="176"/>
      <c r="CI6" s="176"/>
      <c r="CJ6" s="176"/>
      <c r="CK6" s="176"/>
      <c r="CL6" s="176"/>
      <c r="CM6" s="176"/>
      <c r="CN6" s="176"/>
      <c r="CO6" s="176"/>
      <c r="CP6" s="176"/>
      <c r="CQ6" s="176"/>
      <c r="CR6" s="176"/>
      <c r="CS6" s="176"/>
      <c r="CT6" s="176"/>
      <c r="CU6" s="176"/>
      <c r="CV6" s="176"/>
      <c r="CW6" s="176"/>
      <c r="CX6" s="176"/>
      <c r="CY6" s="176"/>
      <c r="CZ6" s="176"/>
      <c r="DA6" s="176"/>
      <c r="DB6" s="176"/>
      <c r="DC6" s="176"/>
      <c r="DD6" s="176"/>
      <c r="DE6" s="176"/>
      <c r="DF6" s="176"/>
      <c r="DG6" s="176"/>
      <c r="DH6" s="176"/>
      <c r="DI6" s="176"/>
      <c r="DJ6" s="176"/>
      <c r="DK6" s="176"/>
      <c r="DL6" s="176"/>
      <c r="DM6" s="176"/>
      <c r="DN6" s="176"/>
      <c r="DO6" s="176"/>
      <c r="DP6" s="176"/>
      <c r="DQ6" s="176"/>
      <c r="DR6" s="176"/>
      <c r="DS6" s="176"/>
      <c r="DT6" s="176"/>
      <c r="DU6" s="176"/>
      <c r="DV6" s="176"/>
      <c r="DW6" s="176"/>
      <c r="DX6" s="176"/>
      <c r="DY6" s="176"/>
      <c r="DZ6" s="176"/>
      <c r="EA6" s="176"/>
      <c r="EB6" s="176"/>
      <c r="EC6" s="176"/>
      <c r="ED6" s="176"/>
      <c r="EE6" s="176"/>
      <c r="EF6" s="176"/>
      <c r="EG6" s="176"/>
      <c r="EH6" s="176"/>
      <c r="EI6" s="176"/>
      <c r="EJ6" s="176"/>
      <c r="EK6" s="176"/>
      <c r="EL6" s="176"/>
      <c r="EM6" s="176"/>
      <c r="EN6" s="176"/>
      <c r="EO6" s="176"/>
      <c r="EP6" s="176"/>
      <c r="EQ6" s="176"/>
      <c r="ER6" s="176"/>
      <c r="ES6" s="176"/>
      <c r="ET6" s="176"/>
      <c r="EU6" s="176"/>
      <c r="EV6" s="176"/>
      <c r="EW6" s="176"/>
      <c r="EX6" s="176"/>
      <c r="EY6" s="176"/>
      <c r="EZ6" s="176"/>
      <c r="FA6" s="176"/>
      <c r="FB6" s="176"/>
      <c r="FC6" s="176"/>
      <c r="FD6" s="176"/>
      <c r="FE6" s="176"/>
      <c r="FF6" s="176"/>
      <c r="FG6" s="176"/>
      <c r="FH6" s="176"/>
      <c r="FI6" s="176"/>
      <c r="FJ6" s="176"/>
      <c r="FK6" s="176"/>
      <c r="FL6" s="176"/>
      <c r="FM6" s="176"/>
      <c r="FN6" s="176"/>
      <c r="FO6" s="176"/>
      <c r="FP6" s="176"/>
      <c r="FQ6" s="176"/>
      <c r="FR6" s="176"/>
      <c r="FS6" s="176"/>
      <c r="FT6" s="176"/>
      <c r="FU6" s="176"/>
      <c r="FV6" s="176"/>
      <c r="FW6" s="176"/>
      <c r="FX6" s="176"/>
      <c r="FY6" s="176"/>
      <c r="FZ6" s="176"/>
      <c r="GA6" s="176"/>
      <c r="GB6" s="176"/>
      <c r="GC6" s="176"/>
      <c r="GD6" s="176"/>
      <c r="GE6" s="176"/>
      <c r="GF6" s="176"/>
      <c r="GG6" s="176"/>
      <c r="GH6" s="176"/>
      <c r="GI6" s="176"/>
      <c r="GJ6" s="176"/>
      <c r="GK6" s="176"/>
      <c r="GL6" s="176"/>
      <c r="GM6" s="176"/>
      <c r="GN6" s="176"/>
      <c r="GO6" s="176"/>
      <c r="GP6" s="176"/>
      <c r="GQ6" s="176"/>
      <c r="GR6" s="176"/>
      <c r="GS6" s="176"/>
      <c r="GT6" s="176"/>
      <c r="GU6" s="176"/>
      <c r="GV6" s="176"/>
      <c r="GW6" s="176"/>
      <c r="GX6" s="176"/>
      <c r="GY6" s="176"/>
      <c r="GZ6" s="176"/>
      <c r="HA6" s="176"/>
      <c r="HB6" s="176"/>
      <c r="HC6" s="176"/>
      <c r="HD6" s="176"/>
      <c r="HE6" s="176"/>
      <c r="HF6" s="176"/>
      <c r="HG6" s="176"/>
      <c r="HH6" s="176"/>
      <c r="HI6" s="176"/>
      <c r="HJ6" s="176"/>
      <c r="HK6" s="176"/>
      <c r="HL6" s="176"/>
      <c r="HM6" s="176"/>
      <c r="HN6" s="176"/>
      <c r="HO6" s="176"/>
      <c r="HP6" s="176"/>
      <c r="HQ6" s="176"/>
      <c r="HR6" s="176"/>
      <c r="HS6" s="176"/>
      <c r="HT6" s="176"/>
      <c r="HU6" s="176"/>
      <c r="HV6" s="176"/>
      <c r="HW6" s="176"/>
      <c r="HX6" s="176"/>
      <c r="HY6" s="176"/>
      <c r="HZ6" s="176"/>
      <c r="IA6" s="176"/>
      <c r="IB6" s="176"/>
      <c r="IC6" s="176"/>
      <c r="ID6" s="176"/>
      <c r="IE6" s="176"/>
      <c r="IF6" s="176"/>
      <c r="IG6" s="176"/>
      <c r="IH6" s="176"/>
      <c r="II6" s="176"/>
      <c r="IJ6" s="176"/>
      <c r="IK6" s="176"/>
      <c r="IL6" s="176"/>
      <c r="IM6" s="176"/>
      <c r="IN6" s="176"/>
      <c r="IO6" s="178"/>
      <c r="IP6" s="178"/>
      <c r="IQ6" s="178"/>
    </row>
    <row r="7" spans="1:251" ht="18" customHeight="1" thickBot="1">
      <c r="A7" s="423" t="s">
        <v>154</v>
      </c>
      <c r="B7" s="424"/>
      <c r="C7" s="429" t="s">
        <v>13</v>
      </c>
      <c r="D7" s="429"/>
      <c r="E7" s="429"/>
      <c r="F7" s="429" t="s">
        <v>16</v>
      </c>
      <c r="G7" s="429"/>
      <c r="H7" s="429"/>
      <c r="I7" s="429" t="s">
        <v>18</v>
      </c>
      <c r="J7" s="429"/>
      <c r="K7" s="429"/>
      <c r="L7" s="429" t="s">
        <v>2</v>
      </c>
      <c r="M7" s="429"/>
      <c r="N7" s="429"/>
      <c r="O7" s="346" t="s">
        <v>155</v>
      </c>
      <c r="P7" s="347"/>
    </row>
    <row r="8" spans="1:251" ht="27" customHeight="1" thickBot="1">
      <c r="A8" s="425"/>
      <c r="B8" s="426"/>
      <c r="C8" s="421" t="s">
        <v>14</v>
      </c>
      <c r="D8" s="421"/>
      <c r="E8" s="421"/>
      <c r="F8" s="421" t="s">
        <v>17</v>
      </c>
      <c r="G8" s="421"/>
      <c r="H8" s="421"/>
      <c r="I8" s="421" t="s">
        <v>19</v>
      </c>
      <c r="J8" s="421"/>
      <c r="K8" s="421"/>
      <c r="L8" s="421" t="s">
        <v>5</v>
      </c>
      <c r="M8" s="421"/>
      <c r="N8" s="421"/>
      <c r="O8" s="348"/>
      <c r="P8" s="349"/>
    </row>
    <row r="9" spans="1:251" thickBot="1">
      <c r="A9" s="425"/>
      <c r="B9" s="426"/>
      <c r="C9" s="151" t="s">
        <v>6</v>
      </c>
      <c r="D9" s="151" t="s">
        <v>15</v>
      </c>
      <c r="E9" s="151" t="s">
        <v>8</v>
      </c>
      <c r="F9" s="151" t="s">
        <v>6</v>
      </c>
      <c r="G9" s="151" t="s">
        <v>15</v>
      </c>
      <c r="H9" s="151" t="s">
        <v>8</v>
      </c>
      <c r="I9" s="151" t="s">
        <v>6</v>
      </c>
      <c r="J9" s="151" t="s">
        <v>15</v>
      </c>
      <c r="K9" s="151" t="s">
        <v>8</v>
      </c>
      <c r="L9" s="151" t="s">
        <v>6</v>
      </c>
      <c r="M9" s="151" t="s">
        <v>15</v>
      </c>
      <c r="N9" s="151" t="s">
        <v>8</v>
      </c>
      <c r="O9" s="348"/>
      <c r="P9" s="349"/>
    </row>
    <row r="10" spans="1:251" ht="14.25">
      <c r="A10" s="427"/>
      <c r="B10" s="428"/>
      <c r="C10" s="184" t="s">
        <v>22</v>
      </c>
      <c r="D10" s="184" t="s">
        <v>23</v>
      </c>
      <c r="E10" s="184" t="s">
        <v>5</v>
      </c>
      <c r="F10" s="184" t="s">
        <v>22</v>
      </c>
      <c r="G10" s="184" t="s">
        <v>23</v>
      </c>
      <c r="H10" s="184" t="s">
        <v>5</v>
      </c>
      <c r="I10" s="184" t="s">
        <v>22</v>
      </c>
      <c r="J10" s="184" t="s">
        <v>23</v>
      </c>
      <c r="K10" s="184" t="s">
        <v>5</v>
      </c>
      <c r="L10" s="184" t="s">
        <v>22</v>
      </c>
      <c r="M10" s="184" t="s">
        <v>23</v>
      </c>
      <c r="N10" s="184" t="s">
        <v>5</v>
      </c>
      <c r="O10" s="350"/>
      <c r="P10" s="351"/>
    </row>
    <row r="11" spans="1:251" ht="18.75" customHeight="1" thickBot="1">
      <c r="A11" s="376">
        <v>2007</v>
      </c>
      <c r="B11" s="187" t="s">
        <v>10</v>
      </c>
      <c r="C11" s="195">
        <v>2</v>
      </c>
      <c r="D11" s="195">
        <v>14</v>
      </c>
      <c r="E11" s="183">
        <f>SUM(C11:D11)</f>
        <v>16</v>
      </c>
      <c r="F11" s="195">
        <v>2</v>
      </c>
      <c r="G11" s="195">
        <v>14</v>
      </c>
      <c r="H11" s="183">
        <f>SUM(F11:G11)</f>
        <v>16</v>
      </c>
      <c r="I11" s="195">
        <v>2</v>
      </c>
      <c r="J11" s="195">
        <v>14</v>
      </c>
      <c r="K11" s="183">
        <f>SUM(I11:J11)</f>
        <v>16</v>
      </c>
      <c r="L11" s="195">
        <f>C11+F11+I11</f>
        <v>6</v>
      </c>
      <c r="M11" s="195">
        <f>D11+G11+J11</f>
        <v>42</v>
      </c>
      <c r="N11" s="183">
        <f>E11+H11+K11</f>
        <v>48</v>
      </c>
      <c r="O11" s="191" t="s">
        <v>3</v>
      </c>
      <c r="P11" s="422">
        <v>2007</v>
      </c>
    </row>
    <row r="12" spans="1:251" ht="18.75" customHeight="1" thickBot="1">
      <c r="A12" s="377"/>
      <c r="B12" s="188" t="s">
        <v>11</v>
      </c>
      <c r="C12" s="186">
        <v>12</v>
      </c>
      <c r="D12" s="186">
        <v>30</v>
      </c>
      <c r="E12" s="179">
        <f>SUM(C12:D12)</f>
        <v>42</v>
      </c>
      <c r="F12" s="186">
        <v>12</v>
      </c>
      <c r="G12" s="186">
        <v>30</v>
      </c>
      <c r="H12" s="179">
        <f>SUM(F12:G12)</f>
        <v>42</v>
      </c>
      <c r="I12" s="186">
        <v>17</v>
      </c>
      <c r="J12" s="186">
        <v>30</v>
      </c>
      <c r="K12" s="179">
        <f>SUM(I12:J12)</f>
        <v>47</v>
      </c>
      <c r="L12" s="186">
        <f t="shared" ref="L12:N25" si="0">C12+F12+I12</f>
        <v>41</v>
      </c>
      <c r="M12" s="186">
        <f t="shared" si="0"/>
        <v>90</v>
      </c>
      <c r="N12" s="179">
        <f t="shared" si="0"/>
        <v>131</v>
      </c>
      <c r="O12" s="192" t="s">
        <v>4</v>
      </c>
      <c r="P12" s="419"/>
    </row>
    <row r="13" spans="1:251" ht="18.75" customHeight="1" thickBot="1">
      <c r="A13" s="377"/>
      <c r="B13" s="188" t="s">
        <v>8</v>
      </c>
      <c r="C13" s="179">
        <f t="shared" ref="C13:K13" si="1">SUM(C11:C12)</f>
        <v>14</v>
      </c>
      <c r="D13" s="179">
        <f t="shared" si="1"/>
        <v>44</v>
      </c>
      <c r="E13" s="179">
        <f t="shared" si="1"/>
        <v>58</v>
      </c>
      <c r="F13" s="179">
        <f t="shared" si="1"/>
        <v>14</v>
      </c>
      <c r="G13" s="179">
        <f t="shared" si="1"/>
        <v>44</v>
      </c>
      <c r="H13" s="179">
        <f t="shared" si="1"/>
        <v>58</v>
      </c>
      <c r="I13" s="179">
        <f t="shared" si="1"/>
        <v>19</v>
      </c>
      <c r="J13" s="179">
        <f t="shared" si="1"/>
        <v>44</v>
      </c>
      <c r="K13" s="179">
        <f t="shared" si="1"/>
        <v>63</v>
      </c>
      <c r="L13" s="179">
        <f t="shared" si="0"/>
        <v>47</v>
      </c>
      <c r="M13" s="179">
        <f t="shared" si="0"/>
        <v>132</v>
      </c>
      <c r="N13" s="179">
        <f t="shared" si="0"/>
        <v>179</v>
      </c>
      <c r="O13" s="192" t="s">
        <v>5</v>
      </c>
      <c r="P13" s="419"/>
    </row>
    <row r="14" spans="1:251" ht="18.75" customHeight="1" thickBot="1">
      <c r="A14" s="328">
        <v>2008</v>
      </c>
      <c r="B14" s="189" t="s">
        <v>10</v>
      </c>
      <c r="C14" s="185">
        <v>0</v>
      </c>
      <c r="D14" s="185">
        <v>0</v>
      </c>
      <c r="E14" s="55">
        <f>SUM(C14:D14)</f>
        <v>0</v>
      </c>
      <c r="F14" s="185">
        <v>0</v>
      </c>
      <c r="G14" s="185">
        <v>0</v>
      </c>
      <c r="H14" s="55">
        <f>SUM(F14:G14)</f>
        <v>0</v>
      </c>
      <c r="I14" s="185">
        <v>5</v>
      </c>
      <c r="J14" s="185">
        <v>0</v>
      </c>
      <c r="K14" s="55">
        <f>SUM(I14:J14)</f>
        <v>5</v>
      </c>
      <c r="L14" s="185">
        <f t="shared" si="0"/>
        <v>5</v>
      </c>
      <c r="M14" s="185">
        <f t="shared" si="0"/>
        <v>0</v>
      </c>
      <c r="N14" s="55">
        <f t="shared" si="0"/>
        <v>5</v>
      </c>
      <c r="O14" s="193" t="s">
        <v>3</v>
      </c>
      <c r="P14" s="329">
        <v>2008</v>
      </c>
    </row>
    <row r="15" spans="1:251" ht="18.75" customHeight="1" thickBot="1">
      <c r="A15" s="328"/>
      <c r="B15" s="189" t="s">
        <v>11</v>
      </c>
      <c r="C15" s="185">
        <v>0</v>
      </c>
      <c r="D15" s="185">
        <v>31</v>
      </c>
      <c r="E15" s="55">
        <f>SUM(C15:D15)</f>
        <v>31</v>
      </c>
      <c r="F15" s="185">
        <v>0</v>
      </c>
      <c r="G15" s="185">
        <v>31</v>
      </c>
      <c r="H15" s="55">
        <f>SUM(F15:G15)</f>
        <v>31</v>
      </c>
      <c r="I15" s="185">
        <v>3</v>
      </c>
      <c r="J15" s="185">
        <v>43</v>
      </c>
      <c r="K15" s="55">
        <f>SUM(I15:J15)</f>
        <v>46</v>
      </c>
      <c r="L15" s="185">
        <f t="shared" si="0"/>
        <v>3</v>
      </c>
      <c r="M15" s="185">
        <f t="shared" si="0"/>
        <v>105</v>
      </c>
      <c r="N15" s="55">
        <f t="shared" si="0"/>
        <v>108</v>
      </c>
      <c r="O15" s="193" t="s">
        <v>4</v>
      </c>
      <c r="P15" s="329"/>
    </row>
    <row r="16" spans="1:251" ht="18.75" customHeight="1" thickBot="1">
      <c r="A16" s="328"/>
      <c r="B16" s="189" t="s">
        <v>8</v>
      </c>
      <c r="C16" s="55">
        <f t="shared" ref="C16:K16" si="2">SUM(C14:C15)</f>
        <v>0</v>
      </c>
      <c r="D16" s="55">
        <f t="shared" si="2"/>
        <v>31</v>
      </c>
      <c r="E16" s="55">
        <f t="shared" si="2"/>
        <v>31</v>
      </c>
      <c r="F16" s="55">
        <f t="shared" si="2"/>
        <v>0</v>
      </c>
      <c r="G16" s="55">
        <f t="shared" si="2"/>
        <v>31</v>
      </c>
      <c r="H16" s="55">
        <f t="shared" si="2"/>
        <v>31</v>
      </c>
      <c r="I16" s="55">
        <f t="shared" si="2"/>
        <v>8</v>
      </c>
      <c r="J16" s="55">
        <f t="shared" si="2"/>
        <v>43</v>
      </c>
      <c r="K16" s="55">
        <f t="shared" si="2"/>
        <v>51</v>
      </c>
      <c r="L16" s="55">
        <f t="shared" si="0"/>
        <v>8</v>
      </c>
      <c r="M16" s="55">
        <f t="shared" si="0"/>
        <v>105</v>
      </c>
      <c r="N16" s="55">
        <f t="shared" si="0"/>
        <v>113</v>
      </c>
      <c r="O16" s="193" t="s">
        <v>5</v>
      </c>
      <c r="P16" s="329"/>
    </row>
    <row r="17" spans="1:16" ht="18.75" customHeight="1" thickBot="1">
      <c r="A17" s="377">
        <v>2009</v>
      </c>
      <c r="B17" s="188" t="s">
        <v>10</v>
      </c>
      <c r="C17" s="186">
        <v>0</v>
      </c>
      <c r="D17" s="186">
        <v>0</v>
      </c>
      <c r="E17" s="179">
        <f>SUM(C17:D17)</f>
        <v>0</v>
      </c>
      <c r="F17" s="186">
        <v>0</v>
      </c>
      <c r="G17" s="186">
        <v>0</v>
      </c>
      <c r="H17" s="179">
        <f>SUM(F17:G17)</f>
        <v>0</v>
      </c>
      <c r="I17" s="186">
        <v>2</v>
      </c>
      <c r="J17" s="186">
        <v>7</v>
      </c>
      <c r="K17" s="179">
        <f>SUM(I17:J17)</f>
        <v>9</v>
      </c>
      <c r="L17" s="186">
        <f t="shared" si="0"/>
        <v>2</v>
      </c>
      <c r="M17" s="186">
        <f t="shared" si="0"/>
        <v>7</v>
      </c>
      <c r="N17" s="179">
        <f t="shared" si="0"/>
        <v>9</v>
      </c>
      <c r="O17" s="192" t="s">
        <v>3</v>
      </c>
      <c r="P17" s="419">
        <v>2009</v>
      </c>
    </row>
    <row r="18" spans="1:16" ht="18.75" customHeight="1" thickBot="1">
      <c r="A18" s="377"/>
      <c r="B18" s="188" t="s">
        <v>11</v>
      </c>
      <c r="C18" s="186">
        <v>5</v>
      </c>
      <c r="D18" s="186">
        <v>13</v>
      </c>
      <c r="E18" s="179">
        <f>SUM(C18:D18)</f>
        <v>18</v>
      </c>
      <c r="F18" s="186">
        <v>5</v>
      </c>
      <c r="G18" s="186">
        <v>13</v>
      </c>
      <c r="H18" s="179">
        <f>SUM(F18:G18)</f>
        <v>18</v>
      </c>
      <c r="I18" s="186">
        <v>27</v>
      </c>
      <c r="J18" s="186">
        <v>36</v>
      </c>
      <c r="K18" s="179">
        <f>SUM(I18:J18)</f>
        <v>63</v>
      </c>
      <c r="L18" s="186">
        <f t="shared" si="0"/>
        <v>37</v>
      </c>
      <c r="M18" s="186">
        <f t="shared" si="0"/>
        <v>62</v>
      </c>
      <c r="N18" s="179">
        <f t="shared" si="0"/>
        <v>99</v>
      </c>
      <c r="O18" s="192" t="s">
        <v>4</v>
      </c>
      <c r="P18" s="419"/>
    </row>
    <row r="19" spans="1:16" ht="18.75" customHeight="1" thickBot="1">
      <c r="A19" s="377"/>
      <c r="B19" s="188" t="s">
        <v>8</v>
      </c>
      <c r="C19" s="179">
        <f t="shared" ref="C19:K19" si="3">SUM(C17:C18)</f>
        <v>5</v>
      </c>
      <c r="D19" s="179">
        <f t="shared" si="3"/>
        <v>13</v>
      </c>
      <c r="E19" s="179">
        <f t="shared" si="3"/>
        <v>18</v>
      </c>
      <c r="F19" s="179">
        <f t="shared" si="3"/>
        <v>5</v>
      </c>
      <c r="G19" s="179">
        <f t="shared" si="3"/>
        <v>13</v>
      </c>
      <c r="H19" s="179">
        <f t="shared" si="3"/>
        <v>18</v>
      </c>
      <c r="I19" s="179">
        <f t="shared" si="3"/>
        <v>29</v>
      </c>
      <c r="J19" s="179">
        <f t="shared" si="3"/>
        <v>43</v>
      </c>
      <c r="K19" s="179">
        <f t="shared" si="3"/>
        <v>72</v>
      </c>
      <c r="L19" s="179">
        <f t="shared" si="0"/>
        <v>39</v>
      </c>
      <c r="M19" s="179">
        <f t="shared" si="0"/>
        <v>69</v>
      </c>
      <c r="N19" s="179">
        <f t="shared" si="0"/>
        <v>108</v>
      </c>
      <c r="O19" s="192" t="s">
        <v>5</v>
      </c>
      <c r="P19" s="419"/>
    </row>
    <row r="20" spans="1:16" ht="18.75" customHeight="1" thickBot="1">
      <c r="A20" s="328">
        <v>2010</v>
      </c>
      <c r="B20" s="189" t="s">
        <v>10</v>
      </c>
      <c r="C20" s="185">
        <v>0</v>
      </c>
      <c r="D20" s="185">
        <v>0</v>
      </c>
      <c r="E20" s="55">
        <f>SUM(C20:D20)</f>
        <v>0</v>
      </c>
      <c r="F20" s="185">
        <v>0</v>
      </c>
      <c r="G20" s="185">
        <v>1</v>
      </c>
      <c r="H20" s="55">
        <f>SUM(F20:G20)</f>
        <v>1</v>
      </c>
      <c r="I20" s="185">
        <v>14</v>
      </c>
      <c r="J20" s="185">
        <v>9</v>
      </c>
      <c r="K20" s="55">
        <f>SUM(I20:J20)</f>
        <v>23</v>
      </c>
      <c r="L20" s="185">
        <f t="shared" si="0"/>
        <v>14</v>
      </c>
      <c r="M20" s="185">
        <f t="shared" si="0"/>
        <v>10</v>
      </c>
      <c r="N20" s="55">
        <f t="shared" si="0"/>
        <v>24</v>
      </c>
      <c r="O20" s="193" t="s">
        <v>3</v>
      </c>
      <c r="P20" s="329">
        <v>2010</v>
      </c>
    </row>
    <row r="21" spans="1:16" ht="18.75" customHeight="1" thickBot="1">
      <c r="A21" s="328"/>
      <c r="B21" s="189" t="s">
        <v>11</v>
      </c>
      <c r="C21" s="185">
        <v>5</v>
      </c>
      <c r="D21" s="185">
        <v>16</v>
      </c>
      <c r="E21" s="55">
        <f>SUM(C21:D21)</f>
        <v>21</v>
      </c>
      <c r="F21" s="185">
        <v>5</v>
      </c>
      <c r="G21" s="185">
        <v>16</v>
      </c>
      <c r="H21" s="55">
        <f>SUM(F21:G21)</f>
        <v>21</v>
      </c>
      <c r="I21" s="185">
        <v>76</v>
      </c>
      <c r="J21" s="185">
        <v>43</v>
      </c>
      <c r="K21" s="55">
        <f>SUM(I21:J21)</f>
        <v>119</v>
      </c>
      <c r="L21" s="185">
        <f t="shared" si="0"/>
        <v>86</v>
      </c>
      <c r="M21" s="185">
        <f t="shared" si="0"/>
        <v>75</v>
      </c>
      <c r="N21" s="55">
        <f t="shared" si="0"/>
        <v>161</v>
      </c>
      <c r="O21" s="193" t="s">
        <v>4</v>
      </c>
      <c r="P21" s="329"/>
    </row>
    <row r="22" spans="1:16" ht="18.75" customHeight="1" thickBot="1">
      <c r="A22" s="328"/>
      <c r="B22" s="189" t="s">
        <v>8</v>
      </c>
      <c r="C22" s="55">
        <f t="shared" ref="C22:K22" si="4">SUM(C20:C21)</f>
        <v>5</v>
      </c>
      <c r="D22" s="55">
        <f t="shared" si="4"/>
        <v>16</v>
      </c>
      <c r="E22" s="55">
        <f t="shared" si="4"/>
        <v>21</v>
      </c>
      <c r="F22" s="55">
        <f t="shared" si="4"/>
        <v>5</v>
      </c>
      <c r="G22" s="55">
        <f t="shared" si="4"/>
        <v>17</v>
      </c>
      <c r="H22" s="55">
        <f t="shared" si="4"/>
        <v>22</v>
      </c>
      <c r="I22" s="55">
        <f t="shared" si="4"/>
        <v>90</v>
      </c>
      <c r="J22" s="55">
        <f t="shared" si="4"/>
        <v>52</v>
      </c>
      <c r="K22" s="55">
        <f t="shared" si="4"/>
        <v>142</v>
      </c>
      <c r="L22" s="55">
        <f t="shared" si="0"/>
        <v>100</v>
      </c>
      <c r="M22" s="55">
        <f t="shared" si="0"/>
        <v>85</v>
      </c>
      <c r="N22" s="55">
        <f t="shared" si="0"/>
        <v>185</v>
      </c>
      <c r="O22" s="193" t="s">
        <v>5</v>
      </c>
      <c r="P22" s="329"/>
    </row>
    <row r="23" spans="1:16" ht="18.75" customHeight="1" thickBot="1">
      <c r="A23" s="377">
        <v>2011</v>
      </c>
      <c r="B23" s="188" t="s">
        <v>10</v>
      </c>
      <c r="C23" s="186">
        <v>0</v>
      </c>
      <c r="D23" s="186">
        <v>1</v>
      </c>
      <c r="E23" s="179">
        <f>SUM(C23:D23)</f>
        <v>1</v>
      </c>
      <c r="F23" s="186">
        <v>0</v>
      </c>
      <c r="G23" s="186">
        <v>1</v>
      </c>
      <c r="H23" s="179">
        <f>SUM(F23:G23)</f>
        <v>1</v>
      </c>
      <c r="I23" s="186">
        <v>10</v>
      </c>
      <c r="J23" s="186">
        <v>0</v>
      </c>
      <c r="K23" s="179">
        <f>SUM(I23:J23)</f>
        <v>10</v>
      </c>
      <c r="L23" s="186">
        <f t="shared" si="0"/>
        <v>10</v>
      </c>
      <c r="M23" s="186">
        <f t="shared" si="0"/>
        <v>2</v>
      </c>
      <c r="N23" s="179">
        <f t="shared" si="0"/>
        <v>12</v>
      </c>
      <c r="O23" s="192" t="s">
        <v>3</v>
      </c>
      <c r="P23" s="419">
        <v>2011</v>
      </c>
    </row>
    <row r="24" spans="1:16" ht="18.75" customHeight="1" thickBot="1">
      <c r="A24" s="377"/>
      <c r="B24" s="188" t="s">
        <v>11</v>
      </c>
      <c r="C24" s="186">
        <v>3</v>
      </c>
      <c r="D24" s="186">
        <v>30</v>
      </c>
      <c r="E24" s="179">
        <f>SUM(C24:D24)</f>
        <v>33</v>
      </c>
      <c r="F24" s="186">
        <v>3</v>
      </c>
      <c r="G24" s="186">
        <v>30</v>
      </c>
      <c r="H24" s="179">
        <f>SUM(F24:G24)</f>
        <v>33</v>
      </c>
      <c r="I24" s="186">
        <v>179</v>
      </c>
      <c r="J24" s="186">
        <v>110</v>
      </c>
      <c r="K24" s="179">
        <f>SUM(I24:J24)</f>
        <v>289</v>
      </c>
      <c r="L24" s="186">
        <f t="shared" si="0"/>
        <v>185</v>
      </c>
      <c r="M24" s="186">
        <f t="shared" si="0"/>
        <v>170</v>
      </c>
      <c r="N24" s="179">
        <f t="shared" si="0"/>
        <v>355</v>
      </c>
      <c r="O24" s="192" t="s">
        <v>4</v>
      </c>
      <c r="P24" s="419"/>
    </row>
    <row r="25" spans="1:16" ht="18.75" customHeight="1">
      <c r="A25" s="378"/>
      <c r="B25" s="190" t="s">
        <v>8</v>
      </c>
      <c r="C25" s="196">
        <f t="shared" ref="C25:K25" si="5">SUM(C23:C24)</f>
        <v>3</v>
      </c>
      <c r="D25" s="196">
        <f t="shared" si="5"/>
        <v>31</v>
      </c>
      <c r="E25" s="182">
        <f t="shared" si="5"/>
        <v>34</v>
      </c>
      <c r="F25" s="196">
        <f t="shared" si="5"/>
        <v>3</v>
      </c>
      <c r="G25" s="196">
        <f t="shared" si="5"/>
        <v>31</v>
      </c>
      <c r="H25" s="182">
        <f t="shared" si="5"/>
        <v>34</v>
      </c>
      <c r="I25" s="196">
        <f t="shared" si="5"/>
        <v>189</v>
      </c>
      <c r="J25" s="196">
        <f t="shared" si="5"/>
        <v>110</v>
      </c>
      <c r="K25" s="182">
        <f t="shared" si="5"/>
        <v>299</v>
      </c>
      <c r="L25" s="196">
        <f t="shared" si="0"/>
        <v>195</v>
      </c>
      <c r="M25" s="196">
        <f t="shared" si="0"/>
        <v>172</v>
      </c>
      <c r="N25" s="182">
        <f t="shared" si="0"/>
        <v>367</v>
      </c>
      <c r="O25" s="194" t="s">
        <v>5</v>
      </c>
      <c r="P25" s="420"/>
    </row>
    <row r="26" spans="1:16">
      <c r="L26" s="180"/>
      <c r="M26" s="181"/>
    </row>
  </sheetData>
  <mergeCells count="24">
    <mergeCell ref="A1:P1"/>
    <mergeCell ref="A3:P3"/>
    <mergeCell ref="A4:P4"/>
    <mergeCell ref="A7:B10"/>
    <mergeCell ref="C7:E7"/>
    <mergeCell ref="F7:H7"/>
    <mergeCell ref="I7:K7"/>
    <mergeCell ref="L7:N7"/>
    <mergeCell ref="O7:P10"/>
    <mergeCell ref="C8:E8"/>
    <mergeCell ref="A2:P2"/>
    <mergeCell ref="A23:A25"/>
    <mergeCell ref="P23:P25"/>
    <mergeCell ref="F8:H8"/>
    <mergeCell ref="I8:K8"/>
    <mergeCell ref="L8:N8"/>
    <mergeCell ref="A11:A13"/>
    <mergeCell ref="P11:P13"/>
    <mergeCell ref="A14:A16"/>
    <mergeCell ref="P14:P16"/>
    <mergeCell ref="A17:A19"/>
    <mergeCell ref="P17:P19"/>
    <mergeCell ref="A20:A22"/>
    <mergeCell ref="P20:P22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3" tint="0.39997558519241921"/>
  </sheetPr>
  <dimension ref="A1:I14"/>
  <sheetViews>
    <sheetView rightToLeft="1" view="pageBreakPreview" zoomScaleNormal="100" zoomScaleSheetLayoutView="100" workbookViewId="0">
      <selection activeCell="A8" sqref="A8:A10"/>
    </sheetView>
  </sheetViews>
  <sheetFormatPr defaultColWidth="9.140625" defaultRowHeight="14.25"/>
  <cols>
    <col min="1" max="1" width="22" style="1" customWidth="1"/>
    <col min="2" max="3" width="15.7109375" style="1" customWidth="1"/>
    <col min="4" max="4" width="23.7109375" style="1" customWidth="1"/>
    <col min="5" max="16384" width="9.140625" style="1"/>
  </cols>
  <sheetData>
    <row r="1" spans="1:9" ht="75" customHeight="1">
      <c r="A1" s="431" t="s">
        <v>61</v>
      </c>
      <c r="B1" s="431"/>
      <c r="C1" s="431"/>
      <c r="D1" s="431"/>
      <c r="E1" s="2"/>
      <c r="F1" s="2"/>
      <c r="G1" s="2"/>
      <c r="H1" s="2"/>
      <c r="I1" s="2"/>
    </row>
    <row r="2" spans="1:9" ht="20.25">
      <c r="A2" s="432" t="s">
        <v>79</v>
      </c>
      <c r="B2" s="432"/>
      <c r="C2" s="432"/>
      <c r="D2" s="432"/>
      <c r="E2" s="2"/>
      <c r="F2" s="2"/>
      <c r="G2" s="2"/>
      <c r="H2" s="2"/>
      <c r="I2" s="2"/>
    </row>
    <row r="3" spans="1:9" ht="33.75" customHeight="1">
      <c r="A3" s="430" t="s">
        <v>208</v>
      </c>
      <c r="B3" s="430"/>
      <c r="C3" s="430"/>
      <c r="D3" s="430"/>
      <c r="E3" s="2"/>
      <c r="F3" s="2"/>
      <c r="G3" s="2"/>
      <c r="H3" s="2"/>
      <c r="I3" s="2"/>
    </row>
    <row r="4" spans="1:9" ht="15.75">
      <c r="A4" s="430" t="s">
        <v>79</v>
      </c>
      <c r="B4" s="430"/>
      <c r="C4" s="430"/>
      <c r="D4" s="430"/>
      <c r="E4" s="2"/>
      <c r="F4" s="2"/>
      <c r="G4" s="2"/>
      <c r="H4" s="2"/>
    </row>
    <row r="5" spans="1:9" s="5" customFormat="1" ht="24.95" customHeight="1">
      <c r="A5" s="61" t="s">
        <v>198</v>
      </c>
      <c r="B5" s="4"/>
      <c r="C5" s="4"/>
      <c r="D5" s="64" t="s">
        <v>199</v>
      </c>
      <c r="E5" s="4"/>
      <c r="F5" s="4"/>
      <c r="G5" s="4"/>
    </row>
    <row r="6" spans="1:9" ht="44.25" customHeight="1">
      <c r="A6" s="220" t="s">
        <v>0</v>
      </c>
      <c r="B6" s="212" t="s">
        <v>59</v>
      </c>
      <c r="C6" s="66" t="s">
        <v>60</v>
      </c>
      <c r="D6" s="212" t="s">
        <v>135</v>
      </c>
    </row>
    <row r="7" spans="1:9" ht="27" customHeight="1" thickBot="1">
      <c r="A7" s="216">
        <v>2007</v>
      </c>
      <c r="B7" s="222">
        <v>5372</v>
      </c>
      <c r="C7" s="223">
        <v>2293</v>
      </c>
      <c r="D7" s="224">
        <v>2007</v>
      </c>
    </row>
    <row r="8" spans="1:9" ht="27" customHeight="1" thickBot="1">
      <c r="A8" s="214">
        <v>2008</v>
      </c>
      <c r="B8" s="89">
        <v>5983</v>
      </c>
      <c r="C8" s="86">
        <v>2888</v>
      </c>
      <c r="D8" s="65">
        <v>2008</v>
      </c>
    </row>
    <row r="9" spans="1:9" ht="27" customHeight="1" thickBot="1">
      <c r="A9" s="215">
        <v>2009</v>
      </c>
      <c r="B9" s="225">
        <v>6571</v>
      </c>
      <c r="C9" s="226">
        <v>3295</v>
      </c>
      <c r="D9" s="227">
        <v>2009</v>
      </c>
    </row>
    <row r="10" spans="1:9" ht="27" customHeight="1" thickBot="1">
      <c r="A10" s="214">
        <v>2010</v>
      </c>
      <c r="B10" s="89">
        <v>7684</v>
      </c>
      <c r="C10" s="86">
        <v>3861</v>
      </c>
      <c r="D10" s="65">
        <v>2010</v>
      </c>
    </row>
    <row r="11" spans="1:9" ht="27" customHeight="1">
      <c r="A11" s="215">
        <v>2011</v>
      </c>
      <c r="B11" s="225">
        <v>8022</v>
      </c>
      <c r="C11" s="226">
        <v>4249</v>
      </c>
      <c r="D11" s="227">
        <v>2011</v>
      </c>
    </row>
    <row r="14" spans="1:9">
      <c r="C14" s="284"/>
    </row>
  </sheetData>
  <mergeCells count="4">
    <mergeCell ref="A3:D3"/>
    <mergeCell ref="A1:D1"/>
    <mergeCell ref="A4:D4"/>
    <mergeCell ref="A2:D2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9"/>
  <sheetViews>
    <sheetView rightToLeft="1" view="pageBreakPreview" zoomScaleNormal="100" zoomScaleSheetLayoutView="100" workbookViewId="0">
      <selection activeCell="H10" sqref="H10"/>
    </sheetView>
  </sheetViews>
  <sheetFormatPr defaultColWidth="9.140625" defaultRowHeight="12.75"/>
  <cols>
    <col min="1" max="1" width="17.7109375" style="10" customWidth="1"/>
    <col min="2" max="2" width="8.85546875" style="10" customWidth="1"/>
    <col min="3" max="4" width="16.7109375" style="10" customWidth="1"/>
    <col min="5" max="5" width="16.7109375" style="73" customWidth="1"/>
    <col min="6" max="7" width="16.7109375" style="10" customWidth="1"/>
    <col min="8" max="8" width="12.140625" style="73" customWidth="1"/>
    <col min="9" max="9" width="19.7109375" style="10" customWidth="1"/>
    <col min="10" max="16384" width="9.140625" style="10"/>
  </cols>
  <sheetData>
    <row r="1" spans="1:9" ht="18">
      <c r="A1" s="404" t="s">
        <v>92</v>
      </c>
      <c r="B1" s="404"/>
      <c r="C1" s="404"/>
      <c r="D1" s="404"/>
      <c r="E1" s="404"/>
      <c r="F1" s="404"/>
      <c r="G1" s="404"/>
      <c r="H1" s="404"/>
      <c r="I1" s="404"/>
    </row>
    <row r="2" spans="1:9" ht="20.25">
      <c r="A2" s="418" t="s">
        <v>90</v>
      </c>
      <c r="B2" s="418"/>
      <c r="C2" s="418"/>
      <c r="D2" s="418"/>
      <c r="E2" s="418"/>
      <c r="F2" s="418"/>
      <c r="G2" s="418"/>
      <c r="H2" s="418"/>
      <c r="I2" s="418"/>
    </row>
    <row r="3" spans="1:9" ht="15.75">
      <c r="A3" s="405" t="s">
        <v>93</v>
      </c>
      <c r="B3" s="405"/>
      <c r="C3" s="405"/>
      <c r="D3" s="405"/>
      <c r="E3" s="405"/>
      <c r="F3" s="405"/>
      <c r="G3" s="405"/>
      <c r="H3" s="405"/>
      <c r="I3" s="405"/>
    </row>
    <row r="4" spans="1:9" ht="15.75">
      <c r="A4" s="406" t="s">
        <v>90</v>
      </c>
      <c r="B4" s="406"/>
      <c r="C4" s="406"/>
      <c r="D4" s="406"/>
      <c r="E4" s="406"/>
      <c r="F4" s="406"/>
      <c r="G4" s="406"/>
      <c r="H4" s="406"/>
      <c r="I4" s="406"/>
    </row>
    <row r="5" spans="1:9" s="5" customFormat="1" ht="24.95" customHeight="1">
      <c r="A5" s="67" t="s">
        <v>197</v>
      </c>
      <c r="B5" s="67"/>
      <c r="C5" s="76"/>
      <c r="D5" s="76"/>
      <c r="E5" s="72"/>
      <c r="F5" s="4"/>
      <c r="G5" s="4"/>
      <c r="H5" s="72"/>
      <c r="I5" s="64" t="s">
        <v>196</v>
      </c>
    </row>
    <row r="6" spans="1:9" s="13" customFormat="1" ht="20.25" customHeight="1">
      <c r="A6" s="447" t="s">
        <v>146</v>
      </c>
      <c r="B6" s="447"/>
      <c r="C6" s="60" t="s">
        <v>94</v>
      </c>
      <c r="D6" s="60" t="s">
        <v>95</v>
      </c>
      <c r="E6" s="60" t="s">
        <v>96</v>
      </c>
      <c r="F6" s="60" t="s">
        <v>97</v>
      </c>
      <c r="G6" s="60" t="s">
        <v>2</v>
      </c>
      <c r="H6" s="449" t="s">
        <v>147</v>
      </c>
      <c r="I6" s="450"/>
    </row>
    <row r="7" spans="1:9" ht="24.75" customHeight="1">
      <c r="A7" s="448"/>
      <c r="B7" s="448"/>
      <c r="C7" s="160" t="s">
        <v>142</v>
      </c>
      <c r="D7" s="160" t="s">
        <v>143</v>
      </c>
      <c r="E7" s="160" t="s">
        <v>144</v>
      </c>
      <c r="F7" s="160" t="s">
        <v>145</v>
      </c>
      <c r="G7" s="280" t="s">
        <v>5</v>
      </c>
      <c r="H7" s="451"/>
      <c r="I7" s="452"/>
    </row>
    <row r="8" spans="1:9" ht="21" customHeight="1" thickBot="1">
      <c r="A8" s="436">
        <v>2009</v>
      </c>
      <c r="B8" s="260" t="s">
        <v>6</v>
      </c>
      <c r="C8" s="210">
        <v>2535</v>
      </c>
      <c r="D8" s="210">
        <v>862</v>
      </c>
      <c r="E8" s="210">
        <v>64</v>
      </c>
      <c r="F8" s="210">
        <v>14</v>
      </c>
      <c r="G8" s="217">
        <f>SUM(C8:F8)</f>
        <v>3475</v>
      </c>
      <c r="H8" s="261" t="s">
        <v>22</v>
      </c>
      <c r="I8" s="433">
        <v>2009</v>
      </c>
    </row>
    <row r="9" spans="1:9" ht="21" customHeight="1" thickBot="1">
      <c r="A9" s="437"/>
      <c r="B9" s="246" t="s">
        <v>7</v>
      </c>
      <c r="C9" s="243">
        <v>5209</v>
      </c>
      <c r="D9" s="243">
        <v>1688</v>
      </c>
      <c r="E9" s="243">
        <v>165</v>
      </c>
      <c r="F9" s="243">
        <v>51</v>
      </c>
      <c r="G9" s="217">
        <f>SUM(C9:F9)</f>
        <v>7113</v>
      </c>
      <c r="H9" s="248" t="s">
        <v>23</v>
      </c>
      <c r="I9" s="434"/>
    </row>
    <row r="10" spans="1:9" ht="21" customHeight="1" thickBot="1">
      <c r="A10" s="445"/>
      <c r="B10" s="246" t="s">
        <v>8</v>
      </c>
      <c r="C10" s="244">
        <f>C8+C9</f>
        <v>7744</v>
      </c>
      <c r="D10" s="244">
        <f t="shared" ref="D10:E10" si="0">D8+D9</f>
        <v>2550</v>
      </c>
      <c r="E10" s="244">
        <f t="shared" si="0"/>
        <v>229</v>
      </c>
      <c r="F10" s="244">
        <f t="shared" ref="F10" si="1">F8+F9</f>
        <v>65</v>
      </c>
      <c r="G10" s="217">
        <f t="shared" ref="G10:G16" si="2">SUM(C10:F10)</f>
        <v>10588</v>
      </c>
      <c r="H10" s="249" t="s">
        <v>5</v>
      </c>
      <c r="I10" s="446"/>
    </row>
    <row r="11" spans="1:9" ht="21" customHeight="1" thickBot="1">
      <c r="A11" s="439">
        <v>2010</v>
      </c>
      <c r="B11" s="250" t="s">
        <v>6</v>
      </c>
      <c r="C11" s="221">
        <v>2710</v>
      </c>
      <c r="D11" s="221">
        <v>856</v>
      </c>
      <c r="E11" s="221">
        <v>67</v>
      </c>
      <c r="F11" s="221">
        <v>14</v>
      </c>
      <c r="G11" s="242">
        <f>SUM(C11:F11)</f>
        <v>3647</v>
      </c>
      <c r="H11" s="251" t="s">
        <v>22</v>
      </c>
      <c r="I11" s="442">
        <v>2010</v>
      </c>
    </row>
    <row r="12" spans="1:9" ht="21" customHeight="1" thickBot="1">
      <c r="A12" s="440"/>
      <c r="B12" s="252" t="s">
        <v>7</v>
      </c>
      <c r="C12" s="86">
        <v>5546</v>
      </c>
      <c r="D12" s="86">
        <v>1788</v>
      </c>
      <c r="E12" s="86">
        <v>169</v>
      </c>
      <c r="F12" s="86">
        <v>49</v>
      </c>
      <c r="G12" s="112">
        <f>SUM(C12:F12)</f>
        <v>7552</v>
      </c>
      <c r="H12" s="253" t="s">
        <v>23</v>
      </c>
      <c r="I12" s="443"/>
    </row>
    <row r="13" spans="1:9" ht="21" customHeight="1" thickBot="1">
      <c r="A13" s="441"/>
      <c r="B13" s="252" t="s">
        <v>8</v>
      </c>
      <c r="C13" s="112">
        <f>C11+C12</f>
        <v>8256</v>
      </c>
      <c r="D13" s="112">
        <f t="shared" ref="D13" si="3">D11+D12</f>
        <v>2644</v>
      </c>
      <c r="E13" s="112">
        <f t="shared" ref="E13" si="4">E11+E12</f>
        <v>236</v>
      </c>
      <c r="F13" s="112">
        <f t="shared" ref="F13" si="5">F11+F12</f>
        <v>63</v>
      </c>
      <c r="G13" s="112">
        <f t="shared" si="2"/>
        <v>11199</v>
      </c>
      <c r="H13" s="251" t="s">
        <v>5</v>
      </c>
      <c r="I13" s="444"/>
    </row>
    <row r="14" spans="1:9" ht="21" customHeight="1" thickBot="1">
      <c r="A14" s="436">
        <v>2011</v>
      </c>
      <c r="B14" s="245" t="s">
        <v>6</v>
      </c>
      <c r="C14" s="84">
        <v>31</v>
      </c>
      <c r="D14" s="84">
        <v>3623</v>
      </c>
      <c r="E14" s="84">
        <v>79</v>
      </c>
      <c r="F14" s="84">
        <v>14</v>
      </c>
      <c r="G14" s="217">
        <f>SUM(C14:F14)</f>
        <v>3747</v>
      </c>
      <c r="H14" s="247" t="s">
        <v>22</v>
      </c>
      <c r="I14" s="433">
        <v>2011</v>
      </c>
    </row>
    <row r="15" spans="1:9" ht="21" customHeight="1" thickBot="1">
      <c r="A15" s="437"/>
      <c r="B15" s="246" t="s">
        <v>7</v>
      </c>
      <c r="C15" s="243">
        <v>119</v>
      </c>
      <c r="D15" s="243">
        <v>7656</v>
      </c>
      <c r="E15" s="243">
        <v>175</v>
      </c>
      <c r="F15" s="243">
        <v>51</v>
      </c>
      <c r="G15" s="217">
        <f>SUM(C15:F15)</f>
        <v>8001</v>
      </c>
      <c r="H15" s="248" t="s">
        <v>23</v>
      </c>
      <c r="I15" s="434"/>
    </row>
    <row r="16" spans="1:9" ht="21" customHeight="1">
      <c r="A16" s="438"/>
      <c r="B16" s="262" t="s">
        <v>8</v>
      </c>
      <c r="C16" s="263">
        <f>C14+C15</f>
        <v>150</v>
      </c>
      <c r="D16" s="263">
        <f t="shared" ref="D16" si="6">D14+D15</f>
        <v>11279</v>
      </c>
      <c r="E16" s="263">
        <f t="shared" ref="E16" si="7">E14+E15</f>
        <v>254</v>
      </c>
      <c r="F16" s="263">
        <f t="shared" ref="F16" si="8">F14+F15</f>
        <v>65</v>
      </c>
      <c r="G16" s="281">
        <f t="shared" si="2"/>
        <v>11748</v>
      </c>
      <c r="H16" s="264" t="s">
        <v>5</v>
      </c>
      <c r="I16" s="435"/>
    </row>
    <row r="19" spans="2:2">
      <c r="B19" s="10" t="s">
        <v>153</v>
      </c>
    </row>
  </sheetData>
  <mergeCells count="12">
    <mergeCell ref="A1:I1"/>
    <mergeCell ref="A2:I2"/>
    <mergeCell ref="A3:I3"/>
    <mergeCell ref="A4:I4"/>
    <mergeCell ref="A6:B7"/>
    <mergeCell ref="H6:I7"/>
    <mergeCell ref="I14:I16"/>
    <mergeCell ref="A14:A16"/>
    <mergeCell ref="A11:A13"/>
    <mergeCell ref="I11:I13"/>
    <mergeCell ref="A8:A10"/>
    <mergeCell ref="I8:I10"/>
  </mergeCells>
  <printOptions horizontalCentered="1" verticalCentered="1"/>
  <pageMargins left="0" right="0" top="0" bottom="0" header="0" footer="0"/>
  <pageSetup paperSize="9" scale="90" orientation="landscape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23"/>
  <sheetViews>
    <sheetView rightToLeft="1" view="pageBreakPreview" zoomScaleNormal="100" zoomScaleSheetLayoutView="100" workbookViewId="0">
      <selection activeCell="D11" sqref="D11"/>
    </sheetView>
  </sheetViews>
  <sheetFormatPr defaultColWidth="9.140625" defaultRowHeight="12.75"/>
  <cols>
    <col min="1" max="1" width="22.28515625" style="10" customWidth="1"/>
    <col min="2" max="2" width="6.7109375" style="10" customWidth="1"/>
    <col min="3" max="3" width="8.28515625" style="10" customWidth="1"/>
    <col min="4" max="4" width="8" style="73" bestFit="1" customWidth="1"/>
    <col min="5" max="5" width="6.7109375" style="10" customWidth="1"/>
    <col min="6" max="6" width="7.85546875" style="10" customWidth="1"/>
    <col min="7" max="7" width="8" style="73" bestFit="1" customWidth="1"/>
    <col min="8" max="8" width="6.7109375" style="10" customWidth="1"/>
    <col min="9" max="9" width="8.5703125" style="10" customWidth="1"/>
    <col min="10" max="10" width="8" style="73" bestFit="1" customWidth="1"/>
    <col min="11" max="11" width="6.7109375" style="10" customWidth="1"/>
    <col min="12" max="12" width="8.5703125" style="10" customWidth="1"/>
    <col min="13" max="13" width="8" style="73" bestFit="1" customWidth="1"/>
    <col min="14" max="14" width="22.28515625" style="10" customWidth="1"/>
    <col min="15" max="16384" width="9.140625" style="10"/>
  </cols>
  <sheetData>
    <row r="1" spans="1:14" ht="18">
      <c r="A1" s="404" t="s">
        <v>210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</row>
    <row r="2" spans="1:14" ht="20.25">
      <c r="A2" s="418" t="s">
        <v>105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</row>
    <row r="3" spans="1:14" ht="15.75">
      <c r="A3" s="405" t="s">
        <v>106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</row>
    <row r="4" spans="1:14" ht="15.75">
      <c r="A4" s="406" t="s">
        <v>105</v>
      </c>
      <c r="B4" s="406"/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</row>
    <row r="5" spans="1:14" s="5" customFormat="1" ht="24.95" customHeight="1">
      <c r="A5" s="67" t="s">
        <v>193</v>
      </c>
      <c r="B5" s="76"/>
      <c r="C5" s="76"/>
      <c r="D5" s="72"/>
      <c r="E5" s="4"/>
      <c r="F5" s="4"/>
      <c r="G5" s="72"/>
      <c r="H5" s="4"/>
      <c r="I5" s="4"/>
      <c r="J5" s="72"/>
      <c r="K5" s="4"/>
      <c r="L5" s="4"/>
      <c r="M5" s="72"/>
      <c r="N5" s="64" t="s">
        <v>194</v>
      </c>
    </row>
    <row r="6" spans="1:14" s="13" customFormat="1" ht="20.25" customHeight="1">
      <c r="A6" s="447" t="s">
        <v>104</v>
      </c>
      <c r="B6" s="457" t="s">
        <v>98</v>
      </c>
      <c r="C6" s="458"/>
      <c r="D6" s="459"/>
      <c r="E6" s="457" t="s">
        <v>99</v>
      </c>
      <c r="F6" s="458"/>
      <c r="G6" s="459"/>
      <c r="H6" s="457" t="s">
        <v>100</v>
      </c>
      <c r="I6" s="458"/>
      <c r="J6" s="459"/>
      <c r="K6" s="457" t="s">
        <v>2</v>
      </c>
      <c r="L6" s="458"/>
      <c r="M6" s="459"/>
      <c r="N6" s="461" t="s">
        <v>195</v>
      </c>
    </row>
    <row r="7" spans="1:14" ht="33.75" customHeight="1">
      <c r="A7" s="460"/>
      <c r="B7" s="453" t="s">
        <v>101</v>
      </c>
      <c r="C7" s="454"/>
      <c r="D7" s="455"/>
      <c r="E7" s="453" t="s">
        <v>102</v>
      </c>
      <c r="F7" s="454"/>
      <c r="G7" s="455"/>
      <c r="H7" s="453" t="s">
        <v>103</v>
      </c>
      <c r="I7" s="454"/>
      <c r="J7" s="455"/>
      <c r="K7" s="453" t="s">
        <v>5</v>
      </c>
      <c r="L7" s="454"/>
      <c r="M7" s="455"/>
      <c r="N7" s="462"/>
    </row>
    <row r="8" spans="1:14" s="13" customFormat="1" ht="12.75" customHeight="1">
      <c r="A8" s="460"/>
      <c r="B8" s="413" t="s">
        <v>63</v>
      </c>
      <c r="C8" s="413" t="s">
        <v>64</v>
      </c>
      <c r="D8" s="416" t="s">
        <v>91</v>
      </c>
      <c r="E8" s="413" t="s">
        <v>63</v>
      </c>
      <c r="F8" s="413" t="s">
        <v>64</v>
      </c>
      <c r="G8" s="416" t="s">
        <v>91</v>
      </c>
      <c r="H8" s="415" t="s">
        <v>63</v>
      </c>
      <c r="I8" s="415" t="s">
        <v>64</v>
      </c>
      <c r="J8" s="456" t="s">
        <v>91</v>
      </c>
      <c r="K8" s="415" t="s">
        <v>63</v>
      </c>
      <c r="L8" s="415" t="s">
        <v>64</v>
      </c>
      <c r="M8" s="456" t="s">
        <v>91</v>
      </c>
      <c r="N8" s="462"/>
    </row>
    <row r="9" spans="1:14">
      <c r="A9" s="448"/>
      <c r="B9" s="414"/>
      <c r="C9" s="414"/>
      <c r="D9" s="417"/>
      <c r="E9" s="414"/>
      <c r="F9" s="414"/>
      <c r="G9" s="417"/>
      <c r="H9" s="414"/>
      <c r="I9" s="414"/>
      <c r="J9" s="417"/>
      <c r="K9" s="414"/>
      <c r="L9" s="414"/>
      <c r="M9" s="417"/>
      <c r="N9" s="463"/>
    </row>
    <row r="10" spans="1:14" ht="33" customHeight="1" thickBot="1">
      <c r="A10" s="266">
        <v>2010</v>
      </c>
      <c r="B10" s="210">
        <v>533</v>
      </c>
      <c r="C10" s="210">
        <v>479</v>
      </c>
      <c r="D10" s="217">
        <f>SUM(B10:C10)</f>
        <v>1012</v>
      </c>
      <c r="E10" s="210">
        <v>480</v>
      </c>
      <c r="F10" s="210">
        <v>1322</v>
      </c>
      <c r="G10" s="217">
        <f>SUM(E10:F10)</f>
        <v>1802</v>
      </c>
      <c r="H10" s="210">
        <v>380</v>
      </c>
      <c r="I10" s="210">
        <v>667</v>
      </c>
      <c r="J10" s="217">
        <f>SUM(H10:I10)</f>
        <v>1047</v>
      </c>
      <c r="K10" s="210">
        <f>B10+E10+H10</f>
        <v>1393</v>
      </c>
      <c r="L10" s="210">
        <f>C10+F10+I10</f>
        <v>2468</v>
      </c>
      <c r="M10" s="217">
        <f>K10+L10</f>
        <v>3861</v>
      </c>
      <c r="N10" s="268">
        <v>2010</v>
      </c>
    </row>
    <row r="11" spans="1:14" ht="33" customHeight="1" thickBot="1">
      <c r="A11" s="267">
        <v>2011</v>
      </c>
      <c r="B11" s="265">
        <v>590</v>
      </c>
      <c r="C11" s="265">
        <v>518</v>
      </c>
      <c r="D11" s="302">
        <f>SUM(B11:C11)</f>
        <v>1108</v>
      </c>
      <c r="E11" s="265">
        <v>516</v>
      </c>
      <c r="F11" s="265">
        <v>1388</v>
      </c>
      <c r="G11" s="302">
        <f>SUM(E11:F11)</f>
        <v>1904</v>
      </c>
      <c r="H11" s="265">
        <v>395</v>
      </c>
      <c r="I11" s="265">
        <v>842</v>
      </c>
      <c r="J11" s="302">
        <f>SUM(H11:I11)</f>
        <v>1237</v>
      </c>
      <c r="K11" s="265">
        <f>B11+E11+H11</f>
        <v>1501</v>
      </c>
      <c r="L11" s="265">
        <f>C11+F11+I11</f>
        <v>2748</v>
      </c>
      <c r="M11" s="254">
        <f>K11+L11</f>
        <v>4249</v>
      </c>
      <c r="N11" s="269">
        <v>2011</v>
      </c>
    </row>
    <row r="16" spans="1:14">
      <c r="E16" s="285"/>
      <c r="F16" s="285"/>
      <c r="M16" s="286"/>
    </row>
    <row r="17" spans="5:6">
      <c r="E17" s="285"/>
      <c r="F17" s="285"/>
    </row>
    <row r="18" spans="5:6">
      <c r="E18" s="285"/>
      <c r="F18" s="285"/>
    </row>
    <row r="21" spans="5:6">
      <c r="F21" s="19"/>
    </row>
    <row r="22" spans="5:6">
      <c r="F22" s="19"/>
    </row>
    <row r="23" spans="5:6">
      <c r="F23" s="19"/>
    </row>
  </sheetData>
  <mergeCells count="26">
    <mergeCell ref="A1:N1"/>
    <mergeCell ref="A2:N2"/>
    <mergeCell ref="A3:N3"/>
    <mergeCell ref="A4:N4"/>
    <mergeCell ref="B6:D6"/>
    <mergeCell ref="E6:G6"/>
    <mergeCell ref="K6:M6"/>
    <mergeCell ref="A6:A9"/>
    <mergeCell ref="N6:N9"/>
    <mergeCell ref="H6:J6"/>
    <mergeCell ref="B7:D7"/>
    <mergeCell ref="E7:G7"/>
    <mergeCell ref="K7:M7"/>
    <mergeCell ref="K8:K9"/>
    <mergeCell ref="L8:L9"/>
    <mergeCell ref="M8:M9"/>
    <mergeCell ref="H7:J7"/>
    <mergeCell ref="H8:H9"/>
    <mergeCell ref="I8:I9"/>
    <mergeCell ref="J8:J9"/>
    <mergeCell ref="B8:B9"/>
    <mergeCell ref="C8:C9"/>
    <mergeCell ref="D8:D9"/>
    <mergeCell ref="E8:E9"/>
    <mergeCell ref="F8:F9"/>
    <mergeCell ref="G8:G9"/>
  </mergeCells>
  <printOptions horizontalCentered="1" verticalCentered="1"/>
  <pageMargins left="0" right="0" top="0" bottom="0" header="0" footer="0"/>
  <pageSetup paperSize="9" scale="90" orientation="landscape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10"/>
  <sheetViews>
    <sheetView rightToLeft="1" view="pageBreakPreview" zoomScale="110" zoomScaleNormal="100" zoomScaleSheetLayoutView="110" workbookViewId="0">
      <selection activeCell="G10" sqref="G10"/>
    </sheetView>
  </sheetViews>
  <sheetFormatPr defaultColWidth="9.140625" defaultRowHeight="12.75"/>
  <cols>
    <col min="1" max="1" width="19.28515625" style="10" customWidth="1"/>
    <col min="2" max="3" width="9.42578125" style="10" customWidth="1"/>
    <col min="4" max="4" width="9.42578125" style="73" customWidth="1"/>
    <col min="5" max="7" width="9.42578125" style="10" customWidth="1"/>
    <col min="8" max="8" width="21.140625" style="10" customWidth="1"/>
    <col min="9" max="16384" width="9.140625" style="10"/>
  </cols>
  <sheetData>
    <row r="1" spans="1:8" ht="18">
      <c r="A1" s="404" t="s">
        <v>118</v>
      </c>
      <c r="B1" s="404"/>
      <c r="C1" s="404"/>
      <c r="D1" s="404"/>
      <c r="E1" s="404"/>
      <c r="F1" s="404"/>
      <c r="G1" s="404"/>
      <c r="H1" s="404"/>
    </row>
    <row r="2" spans="1:8" ht="20.25">
      <c r="A2" s="418" t="s">
        <v>90</v>
      </c>
      <c r="B2" s="418"/>
      <c r="C2" s="418"/>
      <c r="D2" s="418"/>
      <c r="E2" s="418"/>
      <c r="F2" s="418"/>
      <c r="G2" s="418"/>
      <c r="H2" s="418"/>
    </row>
    <row r="3" spans="1:8" ht="15.75">
      <c r="A3" s="405" t="s">
        <v>119</v>
      </c>
      <c r="B3" s="405"/>
      <c r="C3" s="405"/>
      <c r="D3" s="405"/>
      <c r="E3" s="405"/>
      <c r="F3" s="405"/>
      <c r="G3" s="405"/>
      <c r="H3" s="405"/>
    </row>
    <row r="4" spans="1:8" ht="15.75">
      <c r="A4" s="406" t="s">
        <v>90</v>
      </c>
      <c r="B4" s="406"/>
      <c r="C4" s="406"/>
      <c r="D4" s="406"/>
      <c r="E4" s="406"/>
      <c r="F4" s="406"/>
      <c r="G4" s="406"/>
      <c r="H4" s="406"/>
    </row>
    <row r="5" spans="1:8" s="5" customFormat="1" ht="24.95" customHeight="1">
      <c r="A5" s="67" t="s">
        <v>192</v>
      </c>
      <c r="B5" s="76"/>
      <c r="C5" s="76"/>
      <c r="D5" s="72"/>
      <c r="E5" s="4"/>
      <c r="F5" s="4"/>
      <c r="G5" s="4"/>
      <c r="H5" s="64" t="s">
        <v>191</v>
      </c>
    </row>
    <row r="6" spans="1:8" s="13" customFormat="1" ht="26.25" customHeight="1">
      <c r="A6" s="447" t="s">
        <v>148</v>
      </c>
      <c r="B6" s="159" t="s">
        <v>107</v>
      </c>
      <c r="C6" s="159" t="s">
        <v>108</v>
      </c>
      <c r="D6" s="159" t="s">
        <v>109</v>
      </c>
      <c r="E6" s="159" t="s">
        <v>110</v>
      </c>
      <c r="F6" s="159" t="s">
        <v>111</v>
      </c>
      <c r="G6" s="159" t="s">
        <v>2</v>
      </c>
      <c r="H6" s="461" t="s">
        <v>149</v>
      </c>
    </row>
    <row r="7" spans="1:8" ht="42" customHeight="1">
      <c r="A7" s="448"/>
      <c r="B7" s="160" t="s">
        <v>112</v>
      </c>
      <c r="C7" s="160" t="s">
        <v>113</v>
      </c>
      <c r="D7" s="160" t="s">
        <v>114</v>
      </c>
      <c r="E7" s="160" t="s">
        <v>115</v>
      </c>
      <c r="F7" s="160" t="s">
        <v>116</v>
      </c>
      <c r="G7" s="160" t="s">
        <v>117</v>
      </c>
      <c r="H7" s="463"/>
    </row>
    <row r="8" spans="1:8" ht="33" customHeight="1" thickBot="1">
      <c r="A8" s="270">
        <v>2009</v>
      </c>
      <c r="B8" s="210">
        <v>8</v>
      </c>
      <c r="C8" s="210">
        <v>4</v>
      </c>
      <c r="D8" s="217">
        <v>1</v>
      </c>
      <c r="E8" s="210">
        <v>0</v>
      </c>
      <c r="F8" s="210">
        <v>7</v>
      </c>
      <c r="G8" s="217">
        <f>SUM(B8:F8)</f>
        <v>20</v>
      </c>
      <c r="H8" s="271">
        <v>2009</v>
      </c>
    </row>
    <row r="9" spans="1:8" ht="33" customHeight="1">
      <c r="A9" s="256">
        <v>2010</v>
      </c>
      <c r="B9" s="152">
        <v>8</v>
      </c>
      <c r="C9" s="152">
        <v>1</v>
      </c>
      <c r="D9" s="153">
        <v>1</v>
      </c>
      <c r="E9" s="152">
        <v>6</v>
      </c>
      <c r="F9" s="152">
        <v>5</v>
      </c>
      <c r="G9" s="153">
        <f t="shared" ref="G9:G10" si="0">SUM(B9:F9)</f>
        <v>21</v>
      </c>
      <c r="H9" s="255">
        <v>2010</v>
      </c>
    </row>
    <row r="10" spans="1:8" ht="33" customHeight="1">
      <c r="A10" s="272">
        <v>2011</v>
      </c>
      <c r="B10" s="273">
        <v>9</v>
      </c>
      <c r="C10" s="273">
        <v>1</v>
      </c>
      <c r="D10" s="274">
        <v>1</v>
      </c>
      <c r="E10" s="273">
        <v>6</v>
      </c>
      <c r="F10" s="273">
        <v>5</v>
      </c>
      <c r="G10" s="274">
        <f t="shared" si="0"/>
        <v>22</v>
      </c>
      <c r="H10" s="275">
        <v>2011</v>
      </c>
    </row>
  </sheetData>
  <mergeCells count="6">
    <mergeCell ref="A1:H1"/>
    <mergeCell ref="A2:H2"/>
    <mergeCell ref="A3:H3"/>
    <mergeCell ref="A4:H4"/>
    <mergeCell ref="A6:A7"/>
    <mergeCell ref="H6:H7"/>
  </mergeCells>
  <printOptions horizontalCentered="1" verticalCentered="1"/>
  <pageMargins left="0" right="0" top="0" bottom="0" header="0" footer="0"/>
  <pageSetup paperSize="9" scale="9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M24"/>
  <sheetViews>
    <sheetView rightToLeft="1" view="pageBreakPreview" zoomScale="98" zoomScaleNormal="100" zoomScaleSheetLayoutView="98" workbookViewId="0">
      <selection activeCell="J15" sqref="J15"/>
    </sheetView>
  </sheetViews>
  <sheetFormatPr defaultColWidth="9.140625" defaultRowHeight="15"/>
  <cols>
    <col min="1" max="1" width="22.7109375" style="7" customWidth="1"/>
    <col min="2" max="10" width="8.7109375" style="7" customWidth="1"/>
    <col min="11" max="11" width="24.42578125" style="7" customWidth="1"/>
    <col min="12" max="16384" width="9.140625" style="6"/>
  </cols>
  <sheetData>
    <row r="1" spans="1:13" ht="23.25" customHeight="1" thickBot="1">
      <c r="A1" s="308" t="s">
        <v>161</v>
      </c>
      <c r="B1" s="309"/>
      <c r="C1" s="309"/>
      <c r="D1" s="309"/>
      <c r="E1" s="309"/>
      <c r="F1" s="309"/>
      <c r="G1" s="309"/>
      <c r="H1" s="309"/>
      <c r="I1" s="309"/>
      <c r="J1" s="309"/>
      <c r="K1" s="310"/>
    </row>
    <row r="2" spans="1:13" ht="23.25" customHeight="1" thickBot="1">
      <c r="A2" s="325">
        <v>2011</v>
      </c>
      <c r="B2" s="326"/>
      <c r="C2" s="326"/>
      <c r="D2" s="326"/>
      <c r="E2" s="326"/>
      <c r="F2" s="326"/>
      <c r="G2" s="326"/>
      <c r="H2" s="326"/>
      <c r="I2" s="326"/>
      <c r="J2" s="326"/>
      <c r="K2" s="327"/>
    </row>
    <row r="3" spans="1:13" ht="35.25" customHeight="1">
      <c r="A3" s="311" t="s">
        <v>188</v>
      </c>
      <c r="B3" s="312"/>
      <c r="C3" s="312"/>
      <c r="D3" s="312"/>
      <c r="E3" s="312"/>
      <c r="F3" s="312"/>
      <c r="G3" s="312"/>
      <c r="H3" s="312"/>
      <c r="I3" s="312"/>
      <c r="J3" s="312"/>
      <c r="K3" s="313"/>
    </row>
    <row r="4" spans="1:13" ht="18" customHeight="1">
      <c r="A4" s="314">
        <v>2011</v>
      </c>
      <c r="B4" s="315"/>
      <c r="C4" s="315"/>
      <c r="D4" s="315"/>
      <c r="E4" s="315"/>
      <c r="F4" s="315"/>
      <c r="G4" s="315"/>
      <c r="H4" s="315"/>
      <c r="I4" s="315"/>
      <c r="J4" s="315"/>
      <c r="K4" s="316"/>
    </row>
    <row r="5" spans="1:13" s="23" customFormat="1" ht="16.899999999999999" customHeight="1">
      <c r="A5" s="25" t="s">
        <v>189</v>
      </c>
      <c r="B5" s="51"/>
      <c r="C5" s="51"/>
      <c r="D5" s="51"/>
      <c r="E5" s="51"/>
      <c r="F5" s="51"/>
      <c r="G5" s="51"/>
      <c r="H5" s="51"/>
      <c r="I5" s="51"/>
      <c r="K5" s="24" t="s">
        <v>190</v>
      </c>
    </row>
    <row r="6" spans="1:13" ht="20.100000000000001" customHeight="1" thickBot="1">
      <c r="A6" s="317" t="s">
        <v>125</v>
      </c>
      <c r="B6" s="320" t="s">
        <v>1</v>
      </c>
      <c r="C6" s="320"/>
      <c r="D6" s="320"/>
      <c r="E6" s="320" t="s">
        <v>31</v>
      </c>
      <c r="F6" s="320"/>
      <c r="G6" s="320"/>
      <c r="H6" s="320" t="s">
        <v>2</v>
      </c>
      <c r="I6" s="320"/>
      <c r="J6" s="320"/>
      <c r="K6" s="321" t="s">
        <v>126</v>
      </c>
    </row>
    <row r="7" spans="1:13" ht="20.100000000000001" customHeight="1" thickBot="1">
      <c r="A7" s="318"/>
      <c r="B7" s="324" t="s">
        <v>3</v>
      </c>
      <c r="C7" s="324"/>
      <c r="D7" s="324"/>
      <c r="E7" s="324" t="s">
        <v>4</v>
      </c>
      <c r="F7" s="324"/>
      <c r="G7" s="324"/>
      <c r="H7" s="324" t="s">
        <v>5</v>
      </c>
      <c r="I7" s="324"/>
      <c r="J7" s="324"/>
      <c r="K7" s="322"/>
    </row>
    <row r="8" spans="1:13" ht="20.100000000000001" customHeight="1" thickBot="1">
      <c r="A8" s="318"/>
      <c r="B8" s="48" t="s">
        <v>6</v>
      </c>
      <c r="C8" s="48" t="s">
        <v>7</v>
      </c>
      <c r="D8" s="48" t="s">
        <v>8</v>
      </c>
      <c r="E8" s="48" t="s">
        <v>6</v>
      </c>
      <c r="F8" s="48" t="s">
        <v>7</v>
      </c>
      <c r="G8" s="48" t="s">
        <v>8</v>
      </c>
      <c r="H8" s="48" t="s">
        <v>6</v>
      </c>
      <c r="I8" s="48" t="s">
        <v>7</v>
      </c>
      <c r="J8" s="48" t="s">
        <v>8</v>
      </c>
      <c r="K8" s="322"/>
    </row>
    <row r="9" spans="1:13" ht="20.100000000000001" customHeight="1">
      <c r="A9" s="319"/>
      <c r="B9" s="150" t="s">
        <v>22</v>
      </c>
      <c r="C9" s="150" t="s">
        <v>23</v>
      </c>
      <c r="D9" s="150" t="s">
        <v>5</v>
      </c>
      <c r="E9" s="150" t="s">
        <v>22</v>
      </c>
      <c r="F9" s="150" t="s">
        <v>23</v>
      </c>
      <c r="G9" s="150" t="s">
        <v>5</v>
      </c>
      <c r="H9" s="150" t="s">
        <v>22</v>
      </c>
      <c r="I9" s="150" t="s">
        <v>23</v>
      </c>
      <c r="J9" s="150" t="s">
        <v>5</v>
      </c>
      <c r="K9" s="323"/>
    </row>
    <row r="10" spans="1:13" ht="42" customHeight="1" thickBot="1">
      <c r="A10" s="166">
        <v>-15</v>
      </c>
      <c r="B10" s="80">
        <v>50</v>
      </c>
      <c r="C10" s="80">
        <v>35</v>
      </c>
      <c r="D10" s="113">
        <f>SUM(B10:C10)</f>
        <v>85</v>
      </c>
      <c r="E10" s="80">
        <v>40</v>
      </c>
      <c r="F10" s="80">
        <v>30</v>
      </c>
      <c r="G10" s="113">
        <f>SUM(E10:F10)</f>
        <v>70</v>
      </c>
      <c r="H10" s="113">
        <f>SUM(B10,E10)</f>
        <v>90</v>
      </c>
      <c r="I10" s="113">
        <f>SUM(C10,F10)</f>
        <v>65</v>
      </c>
      <c r="J10" s="113">
        <f>SUM(H10:I10)</f>
        <v>155</v>
      </c>
      <c r="K10" s="49">
        <v>-15</v>
      </c>
      <c r="M10" s="287">
        <f>J10/$J$15%</f>
        <v>1.9018404907975459</v>
      </c>
    </row>
    <row r="11" spans="1:13" ht="42" customHeight="1" thickBot="1">
      <c r="A11" s="167" t="s">
        <v>120</v>
      </c>
      <c r="B11" s="81">
        <v>190</v>
      </c>
      <c r="C11" s="81">
        <v>183</v>
      </c>
      <c r="D11" s="296">
        <f t="shared" ref="D11:D14" si="0">SUM(B11:C11)</f>
        <v>373</v>
      </c>
      <c r="E11" s="81">
        <v>95</v>
      </c>
      <c r="F11" s="81">
        <v>101</v>
      </c>
      <c r="G11" s="296">
        <f t="shared" ref="G11:G14" si="1">SUM(E11:F11)</f>
        <v>196</v>
      </c>
      <c r="H11" s="296">
        <f t="shared" ref="H11:H14" si="2">SUM(B11,E11)</f>
        <v>285</v>
      </c>
      <c r="I11" s="296">
        <f>SUM(C11,F11)</f>
        <v>284</v>
      </c>
      <c r="J11" s="296">
        <f t="shared" ref="J11:J14" si="3">SUM(H11:I11)</f>
        <v>569</v>
      </c>
      <c r="K11" s="47" t="s">
        <v>120</v>
      </c>
      <c r="M11" s="287">
        <f t="shared" ref="M11:M14" si="4">J11/$J$15%</f>
        <v>6.9815950920245395</v>
      </c>
    </row>
    <row r="12" spans="1:13" ht="42" customHeight="1" thickBot="1">
      <c r="A12" s="168" t="s">
        <v>121</v>
      </c>
      <c r="B12" s="82">
        <v>263</v>
      </c>
      <c r="C12" s="82">
        <v>271</v>
      </c>
      <c r="D12" s="113">
        <f t="shared" si="0"/>
        <v>534</v>
      </c>
      <c r="E12" s="82">
        <v>278</v>
      </c>
      <c r="F12" s="82">
        <v>280</v>
      </c>
      <c r="G12" s="113">
        <f t="shared" si="1"/>
        <v>558</v>
      </c>
      <c r="H12" s="113">
        <f t="shared" si="2"/>
        <v>541</v>
      </c>
      <c r="I12" s="113">
        <f t="shared" ref="I12:I14" si="5">SUM(C12,F12)</f>
        <v>551</v>
      </c>
      <c r="J12" s="113">
        <f t="shared" si="3"/>
        <v>1092</v>
      </c>
      <c r="K12" s="46" t="s">
        <v>121</v>
      </c>
      <c r="M12" s="287">
        <f t="shared" si="4"/>
        <v>13.39877300613497</v>
      </c>
    </row>
    <row r="13" spans="1:13" ht="42" customHeight="1" thickBot="1">
      <c r="A13" s="167" t="s">
        <v>122</v>
      </c>
      <c r="B13" s="81">
        <v>290</v>
      </c>
      <c r="C13" s="81">
        <v>264</v>
      </c>
      <c r="D13" s="296">
        <f t="shared" si="0"/>
        <v>554</v>
      </c>
      <c r="E13" s="81">
        <v>733</v>
      </c>
      <c r="F13" s="81">
        <v>291</v>
      </c>
      <c r="G13" s="296">
        <f t="shared" si="1"/>
        <v>1024</v>
      </c>
      <c r="H13" s="296">
        <f t="shared" si="2"/>
        <v>1023</v>
      </c>
      <c r="I13" s="296">
        <f t="shared" si="5"/>
        <v>555</v>
      </c>
      <c r="J13" s="296">
        <f t="shared" si="3"/>
        <v>1578</v>
      </c>
      <c r="K13" s="47" t="s">
        <v>123</v>
      </c>
      <c r="M13" s="287">
        <f t="shared" si="4"/>
        <v>19.361963190184049</v>
      </c>
    </row>
    <row r="14" spans="1:13" ht="42" customHeight="1">
      <c r="A14" s="169" t="s">
        <v>124</v>
      </c>
      <c r="B14" s="161">
        <v>759</v>
      </c>
      <c r="C14" s="161">
        <v>733</v>
      </c>
      <c r="D14" s="303">
        <f t="shared" si="0"/>
        <v>1492</v>
      </c>
      <c r="E14" s="161">
        <v>2327</v>
      </c>
      <c r="F14" s="161">
        <v>937</v>
      </c>
      <c r="G14" s="303">
        <f t="shared" si="1"/>
        <v>3264</v>
      </c>
      <c r="H14" s="303">
        <f t="shared" si="2"/>
        <v>3086</v>
      </c>
      <c r="I14" s="303">
        <f t="shared" si="5"/>
        <v>1670</v>
      </c>
      <c r="J14" s="303">
        <f t="shared" si="3"/>
        <v>4756</v>
      </c>
      <c r="K14" s="162" t="s">
        <v>124</v>
      </c>
      <c r="M14" s="287">
        <f t="shared" si="4"/>
        <v>58.355828220858896</v>
      </c>
    </row>
    <row r="15" spans="1:13" ht="42" customHeight="1">
      <c r="A15" s="163" t="s">
        <v>2</v>
      </c>
      <c r="B15" s="164">
        <f>SUM(B10:B14)</f>
        <v>1552</v>
      </c>
      <c r="C15" s="164">
        <f t="shared" ref="C15:J15" si="6">SUM(C10:C14)</f>
        <v>1486</v>
      </c>
      <c r="D15" s="164">
        <f t="shared" si="6"/>
        <v>3038</v>
      </c>
      <c r="E15" s="164">
        <f t="shared" si="6"/>
        <v>3473</v>
      </c>
      <c r="F15" s="164">
        <f t="shared" si="6"/>
        <v>1639</v>
      </c>
      <c r="G15" s="164">
        <f t="shared" si="6"/>
        <v>5112</v>
      </c>
      <c r="H15" s="164">
        <f t="shared" si="6"/>
        <v>5025</v>
      </c>
      <c r="I15" s="164">
        <f t="shared" si="6"/>
        <v>3125</v>
      </c>
      <c r="J15" s="164">
        <f t="shared" si="6"/>
        <v>8150</v>
      </c>
      <c r="K15" s="165" t="s">
        <v>5</v>
      </c>
      <c r="M15" s="287">
        <f>SUM(M10:M14)</f>
        <v>100</v>
      </c>
    </row>
    <row r="19" spans="1:10" ht="38.25">
      <c r="B19" s="109" t="s">
        <v>73</v>
      </c>
      <c r="C19" s="109" t="s">
        <v>74</v>
      </c>
      <c r="J19" s="287">
        <f>I15/J15%</f>
        <v>38.343558282208591</v>
      </c>
    </row>
    <row r="20" spans="1:10" ht="15.75" thickBot="1">
      <c r="A20" s="166">
        <v>-15</v>
      </c>
      <c r="B20" s="170">
        <f>D10</f>
        <v>85</v>
      </c>
      <c r="C20" s="170">
        <f>G10</f>
        <v>70</v>
      </c>
    </row>
    <row r="21" spans="1:10" ht="15.75" thickBot="1">
      <c r="A21" s="167" t="s">
        <v>120</v>
      </c>
      <c r="B21" s="170">
        <f t="shared" ref="B21:B24" si="7">D11</f>
        <v>373</v>
      </c>
      <c r="C21" s="170">
        <f t="shared" ref="C21:C24" si="8">G11</f>
        <v>196</v>
      </c>
    </row>
    <row r="22" spans="1:10" ht="15.75" thickBot="1">
      <c r="A22" s="168" t="s">
        <v>121</v>
      </c>
      <c r="B22" s="170">
        <f t="shared" si="7"/>
        <v>534</v>
      </c>
      <c r="C22" s="170">
        <f t="shared" si="8"/>
        <v>558</v>
      </c>
    </row>
    <row r="23" spans="1:10" ht="15.75" thickBot="1">
      <c r="A23" s="167" t="s">
        <v>122</v>
      </c>
      <c r="B23" s="170">
        <f t="shared" si="7"/>
        <v>554</v>
      </c>
      <c r="C23" s="170">
        <f t="shared" si="8"/>
        <v>1024</v>
      </c>
    </row>
    <row r="24" spans="1:10">
      <c r="A24" s="169" t="s">
        <v>124</v>
      </c>
      <c r="B24" s="170">
        <f t="shared" si="7"/>
        <v>1492</v>
      </c>
      <c r="C24" s="170">
        <f t="shared" si="8"/>
        <v>3264</v>
      </c>
    </row>
  </sheetData>
  <mergeCells count="12">
    <mergeCell ref="E7:G7"/>
    <mergeCell ref="H7:J7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7"/>
  <sheetViews>
    <sheetView rightToLeft="1" view="pageBreakPreview" zoomScaleNormal="100" zoomScaleSheetLayoutView="100" workbookViewId="0">
      <selection activeCell="A14" sqref="A14"/>
    </sheetView>
  </sheetViews>
  <sheetFormatPr defaultColWidth="8.85546875" defaultRowHeight="15.75"/>
  <cols>
    <col min="1" max="1" width="45.7109375" style="28" customWidth="1"/>
    <col min="2" max="2" width="3.7109375" style="26" customWidth="1"/>
    <col min="3" max="3" width="45.7109375" style="27" customWidth="1"/>
    <col min="4" max="16384" width="8.85546875" style="26"/>
  </cols>
  <sheetData>
    <row r="1" spans="1:8" ht="48.75" customHeight="1"/>
    <row r="2" spans="1:8" s="37" customFormat="1" ht="24.6" customHeight="1">
      <c r="A2" s="293" t="s">
        <v>55</v>
      </c>
      <c r="B2" s="294"/>
      <c r="C2" s="295" t="s">
        <v>54</v>
      </c>
      <c r="D2" s="38"/>
      <c r="E2" s="38"/>
      <c r="F2" s="38"/>
      <c r="G2" s="38"/>
      <c r="H2" s="38"/>
    </row>
    <row r="3" spans="1:8" ht="9.75" customHeight="1">
      <c r="A3" s="33"/>
      <c r="C3" s="36"/>
    </row>
    <row r="4" spans="1:8" ht="62.25" customHeight="1">
      <c r="A4" s="33" t="s">
        <v>67</v>
      </c>
      <c r="C4" s="31" t="s">
        <v>68</v>
      </c>
    </row>
    <row r="5" spans="1:8" ht="27" customHeight="1">
      <c r="A5" s="33" t="s">
        <v>53</v>
      </c>
      <c r="C5" s="32" t="s">
        <v>52</v>
      </c>
    </row>
    <row r="6" spans="1:8" ht="98.25" customHeight="1">
      <c r="A6" s="35" t="s">
        <v>156</v>
      </c>
      <c r="C6" s="34" t="s">
        <v>157</v>
      </c>
    </row>
    <row r="7" spans="1:8" ht="18">
      <c r="A7" s="30"/>
      <c r="B7" s="29"/>
      <c r="D7" s="29"/>
      <c r="E7" s="29"/>
    </row>
  </sheetData>
  <printOptions horizontalCentered="1"/>
  <pageMargins left="0" right="0" top="0.98425196850393704" bottom="0" header="0" footer="0"/>
  <pageSetup paperSize="9" scale="9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D15"/>
  <sheetViews>
    <sheetView rightToLeft="1" tabSelected="1" view="pageBreakPreview" zoomScaleNormal="100" zoomScaleSheetLayoutView="100" workbookViewId="0">
      <selection activeCell="A8" sqref="A8:A10"/>
    </sheetView>
  </sheetViews>
  <sheetFormatPr defaultColWidth="8.85546875" defaultRowHeight="12.75"/>
  <cols>
    <col min="1" max="1" width="25.7109375" style="22" customWidth="1"/>
    <col min="2" max="3" width="15.28515625" style="22" customWidth="1"/>
    <col min="4" max="4" width="25.7109375" style="22" customWidth="1"/>
    <col min="5" max="16384" width="8.85546875" style="22"/>
  </cols>
  <sheetData>
    <row r="1" spans="1:4" ht="57" customHeight="1">
      <c r="A1" s="307" t="s">
        <v>163</v>
      </c>
      <c r="B1" s="307"/>
      <c r="C1" s="307"/>
      <c r="D1" s="307"/>
    </row>
    <row r="2" spans="1:4" ht="18">
      <c r="A2" s="304" t="s">
        <v>71</v>
      </c>
      <c r="B2" s="304"/>
      <c r="C2" s="304"/>
      <c r="D2" s="304"/>
    </row>
    <row r="3" spans="1:4" ht="43.5" customHeight="1">
      <c r="A3" s="305" t="s">
        <v>162</v>
      </c>
      <c r="B3" s="305"/>
      <c r="C3" s="305"/>
      <c r="D3" s="305"/>
    </row>
    <row r="4" spans="1:4" ht="17.45" customHeight="1">
      <c r="A4" s="306" t="s">
        <v>71</v>
      </c>
      <c r="B4" s="306"/>
      <c r="C4" s="306"/>
      <c r="D4" s="306"/>
    </row>
    <row r="5" spans="1:4" s="23" customFormat="1" ht="16.899999999999999" customHeight="1">
      <c r="A5" s="218" t="s">
        <v>164</v>
      </c>
      <c r="B5" s="45"/>
      <c r="C5" s="45"/>
      <c r="D5" s="219" t="s">
        <v>165</v>
      </c>
    </row>
    <row r="6" spans="1:4" ht="49.5" customHeight="1">
      <c r="A6" s="95" t="s">
        <v>0</v>
      </c>
      <c r="B6" s="77" t="s">
        <v>69</v>
      </c>
      <c r="C6" s="77" t="s">
        <v>70</v>
      </c>
      <c r="D6" s="77" t="s">
        <v>24</v>
      </c>
    </row>
    <row r="7" spans="1:4" ht="30" customHeight="1" thickBot="1">
      <c r="A7" s="100">
        <v>2006</v>
      </c>
      <c r="B7" s="78">
        <v>63</v>
      </c>
      <c r="C7" s="78">
        <v>2062</v>
      </c>
      <c r="D7" s="103">
        <v>2006</v>
      </c>
    </row>
    <row r="8" spans="1:4" ht="30" customHeight="1" thickTop="1" thickBot="1">
      <c r="A8" s="101">
        <v>2007</v>
      </c>
      <c r="B8" s="79">
        <v>103</v>
      </c>
      <c r="C8" s="79">
        <v>3695</v>
      </c>
      <c r="D8" s="104">
        <v>2007</v>
      </c>
    </row>
    <row r="9" spans="1:4" ht="30" customHeight="1" thickTop="1" thickBot="1">
      <c r="A9" s="100">
        <v>2008</v>
      </c>
      <c r="B9" s="78">
        <v>139</v>
      </c>
      <c r="C9" s="78">
        <v>6393</v>
      </c>
      <c r="D9" s="103">
        <v>2008</v>
      </c>
    </row>
    <row r="10" spans="1:4" ht="30" customHeight="1" thickTop="1" thickBot="1">
      <c r="A10" s="101">
        <v>2009</v>
      </c>
      <c r="B10" s="79">
        <v>139</v>
      </c>
      <c r="C10" s="79">
        <v>7094</v>
      </c>
      <c r="D10" s="104">
        <v>2009</v>
      </c>
    </row>
    <row r="11" spans="1:4" ht="30" customHeight="1" thickTop="1" thickBot="1">
      <c r="A11" s="100">
        <v>2010</v>
      </c>
      <c r="B11" s="78">
        <v>142</v>
      </c>
      <c r="C11" s="78">
        <v>14030</v>
      </c>
      <c r="D11" s="103">
        <v>2010</v>
      </c>
    </row>
    <row r="12" spans="1:4" ht="30" customHeight="1" thickTop="1">
      <c r="A12" s="102">
        <v>2011</v>
      </c>
      <c r="B12" s="94">
        <v>193</v>
      </c>
      <c r="C12" s="94">
        <v>26023</v>
      </c>
      <c r="D12" s="105">
        <v>2011</v>
      </c>
    </row>
    <row r="15" spans="1:4">
      <c r="C15" s="283">
        <f>C12-C11</f>
        <v>11993</v>
      </c>
      <c r="D15" s="22">
        <f>C15/C11%</f>
        <v>85.481111903064857</v>
      </c>
    </row>
  </sheetData>
  <mergeCells count="4">
    <mergeCell ref="A2:D2"/>
    <mergeCell ref="A3:D3"/>
    <mergeCell ref="A4:D4"/>
    <mergeCell ref="A1:D1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 tint="0.39997558519241921"/>
  </sheetPr>
  <dimension ref="A1:K20"/>
  <sheetViews>
    <sheetView rightToLeft="1" view="pageBreakPreview" zoomScale="98" zoomScaleNormal="100" zoomScaleSheetLayoutView="98" workbookViewId="0">
      <selection activeCell="J17" sqref="J17"/>
    </sheetView>
  </sheetViews>
  <sheetFormatPr defaultColWidth="9.140625" defaultRowHeight="15"/>
  <cols>
    <col min="1" max="1" width="22.7109375" style="7" customWidth="1"/>
    <col min="2" max="10" width="8.7109375" style="7" customWidth="1"/>
    <col min="11" max="11" width="24.42578125" style="7" customWidth="1"/>
    <col min="12" max="16384" width="9.140625" style="6"/>
  </cols>
  <sheetData>
    <row r="1" spans="1:11" ht="23.25" customHeight="1" thickBot="1">
      <c r="A1" s="308" t="s">
        <v>57</v>
      </c>
      <c r="B1" s="309"/>
      <c r="C1" s="309"/>
      <c r="D1" s="309"/>
      <c r="E1" s="309"/>
      <c r="F1" s="309"/>
      <c r="G1" s="309"/>
      <c r="H1" s="309"/>
      <c r="I1" s="309"/>
      <c r="J1" s="309"/>
      <c r="K1" s="310"/>
    </row>
    <row r="2" spans="1:11" ht="23.25" customHeight="1" thickBot="1">
      <c r="A2" s="325" t="s">
        <v>71</v>
      </c>
      <c r="B2" s="326"/>
      <c r="C2" s="326"/>
      <c r="D2" s="326"/>
      <c r="E2" s="326"/>
      <c r="F2" s="326"/>
      <c r="G2" s="326"/>
      <c r="H2" s="326"/>
      <c r="I2" s="326"/>
      <c r="J2" s="326"/>
      <c r="K2" s="327"/>
    </row>
    <row r="3" spans="1:11" ht="35.25" customHeight="1">
      <c r="A3" s="311" t="s">
        <v>72</v>
      </c>
      <c r="B3" s="312"/>
      <c r="C3" s="312"/>
      <c r="D3" s="312"/>
      <c r="E3" s="312"/>
      <c r="F3" s="312"/>
      <c r="G3" s="312"/>
      <c r="H3" s="312"/>
      <c r="I3" s="312"/>
      <c r="J3" s="312"/>
      <c r="K3" s="313"/>
    </row>
    <row r="4" spans="1:11" ht="18" customHeight="1">
      <c r="A4" s="314" t="s">
        <v>71</v>
      </c>
      <c r="B4" s="315"/>
      <c r="C4" s="315"/>
      <c r="D4" s="315"/>
      <c r="E4" s="315"/>
      <c r="F4" s="315"/>
      <c r="G4" s="315"/>
      <c r="H4" s="315"/>
      <c r="I4" s="315"/>
      <c r="J4" s="315"/>
      <c r="K4" s="316"/>
    </row>
    <row r="5" spans="1:11" s="23" customFormat="1" ht="16.899999999999999" customHeight="1">
      <c r="A5" s="25" t="s">
        <v>166</v>
      </c>
      <c r="B5" s="51"/>
      <c r="C5" s="51"/>
      <c r="D5" s="51"/>
      <c r="E5" s="51"/>
      <c r="F5" s="51"/>
      <c r="G5" s="51"/>
      <c r="H5" s="51"/>
      <c r="I5" s="51"/>
      <c r="K5" s="24" t="s">
        <v>167</v>
      </c>
    </row>
    <row r="6" spans="1:11" ht="20.100000000000001" customHeight="1" thickBot="1">
      <c r="A6" s="317" t="s">
        <v>58</v>
      </c>
      <c r="B6" s="320" t="s">
        <v>1</v>
      </c>
      <c r="C6" s="320"/>
      <c r="D6" s="320"/>
      <c r="E6" s="320" t="s">
        <v>31</v>
      </c>
      <c r="F6" s="320"/>
      <c r="G6" s="320"/>
      <c r="H6" s="320" t="s">
        <v>2</v>
      </c>
      <c r="I6" s="320"/>
      <c r="J6" s="320"/>
      <c r="K6" s="321" t="s">
        <v>66</v>
      </c>
    </row>
    <row r="7" spans="1:11" ht="20.100000000000001" customHeight="1" thickBot="1">
      <c r="A7" s="318"/>
      <c r="B7" s="324" t="s">
        <v>3</v>
      </c>
      <c r="C7" s="324"/>
      <c r="D7" s="324"/>
      <c r="E7" s="324" t="s">
        <v>4</v>
      </c>
      <c r="F7" s="324"/>
      <c r="G7" s="324"/>
      <c r="H7" s="324" t="s">
        <v>5</v>
      </c>
      <c r="I7" s="324"/>
      <c r="J7" s="324"/>
      <c r="K7" s="322"/>
    </row>
    <row r="8" spans="1:11" ht="20.100000000000001" customHeight="1" thickBot="1">
      <c r="A8" s="318"/>
      <c r="B8" s="48" t="s">
        <v>6</v>
      </c>
      <c r="C8" s="48" t="s">
        <v>7</v>
      </c>
      <c r="D8" s="48" t="s">
        <v>8</v>
      </c>
      <c r="E8" s="48" t="s">
        <v>6</v>
      </c>
      <c r="F8" s="48" t="s">
        <v>7</v>
      </c>
      <c r="G8" s="48" t="s">
        <v>8</v>
      </c>
      <c r="H8" s="48" t="s">
        <v>6</v>
      </c>
      <c r="I8" s="48" t="s">
        <v>7</v>
      </c>
      <c r="J8" s="48" t="s">
        <v>8</v>
      </c>
      <c r="K8" s="322"/>
    </row>
    <row r="9" spans="1:11" ht="20.100000000000001" customHeight="1">
      <c r="A9" s="319"/>
      <c r="B9" s="93" t="s">
        <v>22</v>
      </c>
      <c r="C9" s="93" t="s">
        <v>23</v>
      </c>
      <c r="D9" s="93" t="s">
        <v>5</v>
      </c>
      <c r="E9" s="93" t="s">
        <v>22</v>
      </c>
      <c r="F9" s="93" t="s">
        <v>23</v>
      </c>
      <c r="G9" s="93" t="s">
        <v>5</v>
      </c>
      <c r="H9" s="93" t="s">
        <v>22</v>
      </c>
      <c r="I9" s="93" t="s">
        <v>23</v>
      </c>
      <c r="J9" s="93" t="s">
        <v>5</v>
      </c>
      <c r="K9" s="323"/>
    </row>
    <row r="10" spans="1:11" ht="42" customHeight="1" thickBot="1">
      <c r="A10" s="96">
        <v>2006</v>
      </c>
      <c r="B10" s="80">
        <v>93</v>
      </c>
      <c r="C10" s="80">
        <v>85</v>
      </c>
      <c r="D10" s="113">
        <f>SUM(B10:C10)</f>
        <v>178</v>
      </c>
      <c r="E10" s="80">
        <v>33</v>
      </c>
      <c r="F10" s="80">
        <v>38</v>
      </c>
      <c r="G10" s="113">
        <f>SUM(E10:F10)</f>
        <v>71</v>
      </c>
      <c r="H10" s="113">
        <f>SUM(B10,E10)</f>
        <v>126</v>
      </c>
      <c r="I10" s="113">
        <f>SUM(C10,F10)</f>
        <v>123</v>
      </c>
      <c r="J10" s="113">
        <f>SUM(H10:I10)</f>
        <v>249</v>
      </c>
      <c r="K10" s="49">
        <v>2006</v>
      </c>
    </row>
    <row r="11" spans="1:11" ht="42" customHeight="1" thickBot="1">
      <c r="A11" s="97">
        <v>2007</v>
      </c>
      <c r="B11" s="81">
        <v>121</v>
      </c>
      <c r="C11" s="81">
        <v>115</v>
      </c>
      <c r="D11" s="296">
        <f t="shared" ref="D11:D15" si="0">SUM(B11:C11)</f>
        <v>236</v>
      </c>
      <c r="E11" s="81">
        <v>31</v>
      </c>
      <c r="F11" s="81">
        <v>45</v>
      </c>
      <c r="G11" s="296">
        <f t="shared" ref="G11:G15" si="1">SUM(E11:F11)</f>
        <v>76</v>
      </c>
      <c r="H11" s="296">
        <f t="shared" ref="H11:H15" si="2">SUM(B11,E11)</f>
        <v>152</v>
      </c>
      <c r="I11" s="296">
        <f>SUM(C11,F11)</f>
        <v>160</v>
      </c>
      <c r="J11" s="296">
        <f>SUM(H11:I11)</f>
        <v>312</v>
      </c>
      <c r="K11" s="47">
        <v>2007</v>
      </c>
    </row>
    <row r="12" spans="1:11" ht="42" customHeight="1" thickBot="1">
      <c r="A12" s="98">
        <v>2008</v>
      </c>
      <c r="B12" s="82">
        <v>98</v>
      </c>
      <c r="C12" s="82">
        <v>100</v>
      </c>
      <c r="D12" s="113">
        <f t="shared" si="0"/>
        <v>198</v>
      </c>
      <c r="E12" s="82">
        <v>38</v>
      </c>
      <c r="F12" s="82">
        <v>42</v>
      </c>
      <c r="G12" s="113">
        <f t="shared" si="1"/>
        <v>80</v>
      </c>
      <c r="H12" s="113">
        <f t="shared" si="2"/>
        <v>136</v>
      </c>
      <c r="I12" s="113">
        <f>SUM(C12,F12)</f>
        <v>142</v>
      </c>
      <c r="J12" s="113">
        <f t="shared" ref="J12" si="3">SUM(H12:I12)</f>
        <v>278</v>
      </c>
      <c r="K12" s="46">
        <v>2008</v>
      </c>
    </row>
    <row r="13" spans="1:11" ht="42" customHeight="1" thickBot="1">
      <c r="A13" s="97">
        <v>2009</v>
      </c>
      <c r="B13" s="81">
        <v>152</v>
      </c>
      <c r="C13" s="81">
        <v>139</v>
      </c>
      <c r="D13" s="296">
        <f t="shared" si="0"/>
        <v>291</v>
      </c>
      <c r="E13" s="81">
        <v>50</v>
      </c>
      <c r="F13" s="81">
        <v>57</v>
      </c>
      <c r="G13" s="296">
        <f t="shared" si="1"/>
        <v>107</v>
      </c>
      <c r="H13" s="296">
        <f t="shared" si="2"/>
        <v>202</v>
      </c>
      <c r="I13" s="296">
        <f>SUM(C13,F13)</f>
        <v>196</v>
      </c>
      <c r="J13" s="296">
        <f>SUM(H13:I13)</f>
        <v>398</v>
      </c>
      <c r="K13" s="47">
        <v>2009</v>
      </c>
    </row>
    <row r="14" spans="1:11" ht="42" customHeight="1" thickBot="1">
      <c r="A14" s="99">
        <v>2010</v>
      </c>
      <c r="B14" s="83">
        <v>219</v>
      </c>
      <c r="C14" s="83">
        <v>193</v>
      </c>
      <c r="D14" s="113">
        <f t="shared" si="0"/>
        <v>412</v>
      </c>
      <c r="E14" s="83">
        <v>67</v>
      </c>
      <c r="F14" s="83">
        <v>88</v>
      </c>
      <c r="G14" s="113">
        <f t="shared" si="1"/>
        <v>155</v>
      </c>
      <c r="H14" s="113">
        <f t="shared" si="2"/>
        <v>286</v>
      </c>
      <c r="I14" s="113">
        <f>SUM(C14,F14)</f>
        <v>281</v>
      </c>
      <c r="J14" s="113">
        <f>SUM(H14:I14)</f>
        <v>567</v>
      </c>
      <c r="K14" s="50">
        <v>2010</v>
      </c>
    </row>
    <row r="15" spans="1:11" ht="42" customHeight="1" thickBot="1">
      <c r="A15" s="106">
        <v>2011</v>
      </c>
      <c r="B15" s="107">
        <v>251</v>
      </c>
      <c r="C15" s="107">
        <v>241</v>
      </c>
      <c r="D15" s="296">
        <f t="shared" si="0"/>
        <v>492</v>
      </c>
      <c r="E15" s="107">
        <v>102</v>
      </c>
      <c r="F15" s="107">
        <v>112</v>
      </c>
      <c r="G15" s="296">
        <f t="shared" si="1"/>
        <v>214</v>
      </c>
      <c r="H15" s="296">
        <f t="shared" si="2"/>
        <v>353</v>
      </c>
      <c r="I15" s="296">
        <f>SUM(C15,F15)</f>
        <v>353</v>
      </c>
      <c r="J15" s="296">
        <f>SUM(H15:I15)</f>
        <v>706</v>
      </c>
      <c r="K15" s="108">
        <v>2011</v>
      </c>
    </row>
    <row r="19" spans="1:1" ht="25.5">
      <c r="A19" s="109" t="s">
        <v>73</v>
      </c>
    </row>
    <row r="20" spans="1:1" ht="25.5">
      <c r="A20" s="109" t="s">
        <v>74</v>
      </c>
    </row>
  </sheetData>
  <mergeCells count="12">
    <mergeCell ref="A1:K1"/>
    <mergeCell ref="A3:K3"/>
    <mergeCell ref="A4:K4"/>
    <mergeCell ref="A6:A9"/>
    <mergeCell ref="B6:D6"/>
    <mergeCell ref="E6:G6"/>
    <mergeCell ref="H6:J6"/>
    <mergeCell ref="K6:K9"/>
    <mergeCell ref="B7:D7"/>
    <mergeCell ref="E7:G7"/>
    <mergeCell ref="A2:K2"/>
    <mergeCell ref="H7:J7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3" tint="0.39997558519241921"/>
  </sheetPr>
  <dimension ref="A1:S36"/>
  <sheetViews>
    <sheetView rightToLeft="1" view="pageBreakPreview" topLeftCell="A3" zoomScale="98" zoomScaleNormal="100" zoomScaleSheetLayoutView="98" workbookViewId="0">
      <selection activeCell="R23" sqref="R23"/>
    </sheetView>
  </sheetViews>
  <sheetFormatPr defaultColWidth="9.140625" defaultRowHeight="15"/>
  <cols>
    <col min="1" max="1" width="14.85546875" style="8" customWidth="1"/>
    <col min="2" max="2" width="7.7109375" style="9" customWidth="1"/>
    <col min="3" max="4" width="7.5703125" style="8" customWidth="1"/>
    <col min="5" max="5" width="7.5703125" style="54" customWidth="1"/>
    <col min="6" max="7" width="7.5703125" style="8" customWidth="1"/>
    <col min="8" max="8" width="7.5703125" style="54" customWidth="1"/>
    <col min="9" max="10" width="7.5703125" style="8" customWidth="1"/>
    <col min="11" max="11" width="7.5703125" style="58" customWidth="1"/>
    <col min="12" max="13" width="7.5703125" style="8" customWidth="1"/>
    <col min="14" max="14" width="7.5703125" style="58" customWidth="1"/>
    <col min="15" max="16" width="7.5703125" style="8" customWidth="1"/>
    <col min="17" max="17" width="7.5703125" style="58" customWidth="1"/>
    <col min="18" max="18" width="9.140625" style="8" customWidth="1"/>
    <col min="19" max="19" width="21.85546875" style="1" customWidth="1"/>
    <col min="20" max="16384" width="9.140625" style="1"/>
  </cols>
  <sheetData>
    <row r="1" spans="1:19" ht="22.5" customHeight="1">
      <c r="A1" s="336" t="s">
        <v>209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19" ht="22.5" customHeight="1">
      <c r="A2" s="352" t="s">
        <v>79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</row>
    <row r="3" spans="1:19" ht="33" customHeight="1">
      <c r="A3" s="337" t="s">
        <v>211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</row>
    <row r="4" spans="1:19" ht="21.75" customHeight="1">
      <c r="A4" s="338" t="s">
        <v>79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</row>
    <row r="5" spans="1:19" s="23" customFormat="1" ht="16.899999999999999" customHeight="1">
      <c r="A5" s="61" t="s">
        <v>168</v>
      </c>
      <c r="B5" s="45"/>
      <c r="C5" s="45"/>
      <c r="D5" s="45"/>
      <c r="E5" s="62"/>
      <c r="F5" s="45"/>
      <c r="G5" s="45"/>
      <c r="H5" s="62"/>
      <c r="I5" s="45"/>
      <c r="J5" s="45"/>
      <c r="K5" s="62"/>
      <c r="L5" s="45"/>
      <c r="M5" s="45"/>
      <c r="N5" s="62"/>
      <c r="O5" s="45"/>
      <c r="P5" s="45"/>
      <c r="Q5" s="62"/>
      <c r="R5" s="63"/>
      <c r="S5" s="64" t="s">
        <v>169</v>
      </c>
    </row>
    <row r="6" spans="1:19" ht="41.25" customHeight="1" thickBot="1">
      <c r="A6" s="339" t="s">
        <v>159</v>
      </c>
      <c r="B6" s="340"/>
      <c r="C6" s="345" t="s">
        <v>131</v>
      </c>
      <c r="D6" s="345"/>
      <c r="E6" s="345"/>
      <c r="F6" s="345" t="s">
        <v>134</v>
      </c>
      <c r="G6" s="345"/>
      <c r="H6" s="345"/>
      <c r="I6" s="345" t="s">
        <v>133</v>
      </c>
      <c r="J6" s="345"/>
      <c r="K6" s="345"/>
      <c r="L6" s="345" t="s">
        <v>132</v>
      </c>
      <c r="M6" s="345"/>
      <c r="N6" s="345"/>
      <c r="O6" s="345" t="s">
        <v>136</v>
      </c>
      <c r="P6" s="345"/>
      <c r="Q6" s="345"/>
      <c r="R6" s="346" t="s">
        <v>158</v>
      </c>
      <c r="S6" s="347"/>
    </row>
    <row r="7" spans="1:19" ht="18.75" customHeight="1" thickBot="1">
      <c r="A7" s="341" t="s">
        <v>9</v>
      </c>
      <c r="B7" s="342"/>
      <c r="C7" s="60" t="s">
        <v>6</v>
      </c>
      <c r="D7" s="60" t="s">
        <v>15</v>
      </c>
      <c r="E7" s="60" t="s">
        <v>8</v>
      </c>
      <c r="F7" s="60" t="s">
        <v>6</v>
      </c>
      <c r="G7" s="60" t="s">
        <v>15</v>
      </c>
      <c r="H7" s="60" t="s">
        <v>8</v>
      </c>
      <c r="I7" s="60" t="s">
        <v>6</v>
      </c>
      <c r="J7" s="60" t="s">
        <v>15</v>
      </c>
      <c r="K7" s="60" t="s">
        <v>8</v>
      </c>
      <c r="L7" s="60" t="s">
        <v>6</v>
      </c>
      <c r="M7" s="60" t="s">
        <v>15</v>
      </c>
      <c r="N7" s="60" t="s">
        <v>8</v>
      </c>
      <c r="O7" s="60" t="s">
        <v>6</v>
      </c>
      <c r="P7" s="60" t="s">
        <v>15</v>
      </c>
      <c r="Q7" s="60" t="s">
        <v>8</v>
      </c>
      <c r="R7" s="348" t="s">
        <v>12</v>
      </c>
      <c r="S7" s="349"/>
    </row>
    <row r="8" spans="1:19" ht="34.5" customHeight="1">
      <c r="A8" s="343"/>
      <c r="B8" s="344"/>
      <c r="C8" s="59" t="s">
        <v>22</v>
      </c>
      <c r="D8" s="59" t="s">
        <v>23</v>
      </c>
      <c r="E8" s="59" t="s">
        <v>5</v>
      </c>
      <c r="F8" s="59" t="s">
        <v>22</v>
      </c>
      <c r="G8" s="59" t="s">
        <v>23</v>
      </c>
      <c r="H8" s="59" t="s">
        <v>5</v>
      </c>
      <c r="I8" s="59" t="s">
        <v>22</v>
      </c>
      <c r="J8" s="59" t="s">
        <v>23</v>
      </c>
      <c r="K8" s="59" t="s">
        <v>5</v>
      </c>
      <c r="L8" s="59" t="s">
        <v>22</v>
      </c>
      <c r="M8" s="59" t="s">
        <v>23</v>
      </c>
      <c r="N8" s="59" t="s">
        <v>5</v>
      </c>
      <c r="O8" s="59" t="s">
        <v>22</v>
      </c>
      <c r="P8" s="59" t="s">
        <v>23</v>
      </c>
      <c r="Q8" s="59" t="s">
        <v>5</v>
      </c>
      <c r="R8" s="350"/>
      <c r="S8" s="351"/>
    </row>
    <row r="9" spans="1:19" ht="24" customHeight="1" thickBot="1">
      <c r="A9" s="334">
        <v>2007</v>
      </c>
      <c r="B9" s="209" t="s">
        <v>10</v>
      </c>
      <c r="C9" s="210">
        <v>55</v>
      </c>
      <c r="D9" s="210">
        <v>414</v>
      </c>
      <c r="E9" s="210">
        <f>C9+D9</f>
        <v>469</v>
      </c>
      <c r="F9" s="210">
        <v>69</v>
      </c>
      <c r="G9" s="210">
        <v>673</v>
      </c>
      <c r="H9" s="210">
        <f>F9+G9</f>
        <v>742</v>
      </c>
      <c r="I9" s="210">
        <v>18</v>
      </c>
      <c r="J9" s="210">
        <v>101</v>
      </c>
      <c r="K9" s="210">
        <f>I9+J9</f>
        <v>119</v>
      </c>
      <c r="L9" s="210">
        <v>7</v>
      </c>
      <c r="M9" s="210">
        <v>46</v>
      </c>
      <c r="N9" s="210">
        <f>L9+M9</f>
        <v>53</v>
      </c>
      <c r="O9" s="217">
        <f>C9+F9+I9+L9</f>
        <v>149</v>
      </c>
      <c r="P9" s="217">
        <f>D9+G9+J9+M9</f>
        <v>1234</v>
      </c>
      <c r="Q9" s="217">
        <f>E9+H9+K9+N9</f>
        <v>1383</v>
      </c>
      <c r="R9" s="211" t="s">
        <v>127</v>
      </c>
      <c r="S9" s="335">
        <v>2007</v>
      </c>
    </row>
    <row r="10" spans="1:19" ht="24" customHeight="1" thickBot="1">
      <c r="A10" s="330"/>
      <c r="B10" s="52" t="s">
        <v>11</v>
      </c>
      <c r="C10" s="85">
        <v>22</v>
      </c>
      <c r="D10" s="85">
        <v>135</v>
      </c>
      <c r="E10" s="85">
        <f t="shared" ref="E10:E22" si="0">C10+D10</f>
        <v>157</v>
      </c>
      <c r="F10" s="85">
        <v>28</v>
      </c>
      <c r="G10" s="85">
        <v>243</v>
      </c>
      <c r="H10" s="85">
        <f t="shared" ref="H10:H22" si="1">F10+G10</f>
        <v>271</v>
      </c>
      <c r="I10" s="85">
        <v>8</v>
      </c>
      <c r="J10" s="85">
        <v>45</v>
      </c>
      <c r="K10" s="85">
        <f t="shared" ref="K10:K22" si="2">I10+J10</f>
        <v>53</v>
      </c>
      <c r="L10" s="85">
        <v>5</v>
      </c>
      <c r="M10" s="85">
        <v>12</v>
      </c>
      <c r="N10" s="85">
        <f t="shared" ref="N10" si="3">L10+M10</f>
        <v>17</v>
      </c>
      <c r="O10" s="217">
        <f t="shared" ref="O10:O14" si="4">C10+F10+I10+L10</f>
        <v>63</v>
      </c>
      <c r="P10" s="217">
        <f t="shared" ref="P10:Q23" si="5">D10+G10+J10+M10</f>
        <v>435</v>
      </c>
      <c r="Q10" s="217">
        <f t="shared" si="5"/>
        <v>498</v>
      </c>
      <c r="R10" s="53" t="s">
        <v>128</v>
      </c>
      <c r="S10" s="332"/>
    </row>
    <row r="11" spans="1:19" ht="24" customHeight="1" thickBot="1">
      <c r="A11" s="330"/>
      <c r="B11" s="52" t="s">
        <v>8</v>
      </c>
      <c r="C11" s="111">
        <f>C9+C10</f>
        <v>77</v>
      </c>
      <c r="D11" s="111">
        <f t="shared" ref="D11:K11" si="6">D9+D10</f>
        <v>549</v>
      </c>
      <c r="E11" s="111">
        <f t="shared" si="6"/>
        <v>626</v>
      </c>
      <c r="F11" s="111">
        <f t="shared" si="6"/>
        <v>97</v>
      </c>
      <c r="G11" s="111">
        <f t="shared" si="6"/>
        <v>916</v>
      </c>
      <c r="H11" s="111">
        <f t="shared" si="6"/>
        <v>1013</v>
      </c>
      <c r="I11" s="111">
        <f t="shared" si="6"/>
        <v>26</v>
      </c>
      <c r="J11" s="111">
        <f t="shared" si="6"/>
        <v>146</v>
      </c>
      <c r="K11" s="111">
        <f t="shared" si="6"/>
        <v>172</v>
      </c>
      <c r="L11" s="111">
        <f t="shared" ref="L11:N11" si="7">L9+L10</f>
        <v>12</v>
      </c>
      <c r="M11" s="111">
        <f t="shared" si="7"/>
        <v>58</v>
      </c>
      <c r="N11" s="111">
        <f t="shared" si="7"/>
        <v>70</v>
      </c>
      <c r="O11" s="217">
        <f t="shared" si="4"/>
        <v>212</v>
      </c>
      <c r="P11" s="217">
        <f t="shared" si="5"/>
        <v>1669</v>
      </c>
      <c r="Q11" s="217">
        <f t="shared" si="5"/>
        <v>1881</v>
      </c>
      <c r="R11" s="53" t="s">
        <v>5</v>
      </c>
      <c r="S11" s="332"/>
    </row>
    <row r="12" spans="1:19" ht="24" customHeight="1" thickBot="1">
      <c r="A12" s="328">
        <v>2008</v>
      </c>
      <c r="B12" s="55" t="s">
        <v>10</v>
      </c>
      <c r="C12" s="86">
        <v>37</v>
      </c>
      <c r="D12" s="86">
        <v>39</v>
      </c>
      <c r="E12" s="86">
        <f t="shared" si="0"/>
        <v>76</v>
      </c>
      <c r="F12" s="86">
        <v>68</v>
      </c>
      <c r="G12" s="86">
        <v>727</v>
      </c>
      <c r="H12" s="86">
        <f t="shared" si="1"/>
        <v>795</v>
      </c>
      <c r="I12" s="86">
        <v>43</v>
      </c>
      <c r="J12" s="86">
        <v>204</v>
      </c>
      <c r="K12" s="86">
        <f t="shared" si="2"/>
        <v>247</v>
      </c>
      <c r="L12" s="86">
        <v>2</v>
      </c>
      <c r="M12" s="86">
        <v>35</v>
      </c>
      <c r="N12" s="86">
        <f t="shared" ref="N12:N13" si="8">L12+M12</f>
        <v>37</v>
      </c>
      <c r="O12" s="112">
        <f t="shared" si="4"/>
        <v>150</v>
      </c>
      <c r="P12" s="112">
        <f t="shared" si="5"/>
        <v>1005</v>
      </c>
      <c r="Q12" s="112">
        <f t="shared" si="5"/>
        <v>1155</v>
      </c>
      <c r="R12" s="56" t="s">
        <v>127</v>
      </c>
      <c r="S12" s="329">
        <v>2008</v>
      </c>
    </row>
    <row r="13" spans="1:19" ht="24" customHeight="1" thickBot="1">
      <c r="A13" s="328"/>
      <c r="B13" s="55" t="s">
        <v>11</v>
      </c>
      <c r="C13" s="86">
        <v>18</v>
      </c>
      <c r="D13" s="86">
        <v>20</v>
      </c>
      <c r="E13" s="86">
        <f t="shared" si="0"/>
        <v>38</v>
      </c>
      <c r="F13" s="86">
        <v>22</v>
      </c>
      <c r="G13" s="86">
        <v>243</v>
      </c>
      <c r="H13" s="86">
        <f t="shared" si="1"/>
        <v>265</v>
      </c>
      <c r="I13" s="86">
        <v>7</v>
      </c>
      <c r="J13" s="86">
        <v>84</v>
      </c>
      <c r="K13" s="86">
        <f t="shared" si="2"/>
        <v>91</v>
      </c>
      <c r="L13" s="86">
        <v>4</v>
      </c>
      <c r="M13" s="86">
        <v>10</v>
      </c>
      <c r="N13" s="86">
        <f t="shared" si="8"/>
        <v>14</v>
      </c>
      <c r="O13" s="112">
        <f t="shared" si="4"/>
        <v>51</v>
      </c>
      <c r="P13" s="112">
        <f t="shared" si="5"/>
        <v>357</v>
      </c>
      <c r="Q13" s="112">
        <f t="shared" si="5"/>
        <v>408</v>
      </c>
      <c r="R13" s="56" t="s">
        <v>128</v>
      </c>
      <c r="S13" s="329"/>
    </row>
    <row r="14" spans="1:19" ht="24" customHeight="1" thickBot="1">
      <c r="A14" s="328"/>
      <c r="B14" s="55" t="s">
        <v>8</v>
      </c>
      <c r="C14" s="112">
        <f>C12+C13</f>
        <v>55</v>
      </c>
      <c r="D14" s="112">
        <f t="shared" ref="D14" si="9">D12+D13</f>
        <v>59</v>
      </c>
      <c r="E14" s="112">
        <f t="shared" ref="E14" si="10">E12+E13</f>
        <v>114</v>
      </c>
      <c r="F14" s="112">
        <f t="shared" ref="F14" si="11">F12+F13</f>
        <v>90</v>
      </c>
      <c r="G14" s="112">
        <f t="shared" ref="G14" si="12">G12+G13</f>
        <v>970</v>
      </c>
      <c r="H14" s="112">
        <f t="shared" ref="H14" si="13">H12+H13</f>
        <v>1060</v>
      </c>
      <c r="I14" s="112">
        <f t="shared" ref="I14" si="14">I12+I13</f>
        <v>50</v>
      </c>
      <c r="J14" s="112">
        <f t="shared" ref="J14" si="15">J12+J13</f>
        <v>288</v>
      </c>
      <c r="K14" s="112">
        <f t="shared" ref="K14:N14" si="16">K12+K13</f>
        <v>338</v>
      </c>
      <c r="L14" s="112">
        <f t="shared" si="16"/>
        <v>6</v>
      </c>
      <c r="M14" s="112">
        <f t="shared" si="16"/>
        <v>45</v>
      </c>
      <c r="N14" s="112">
        <f t="shared" si="16"/>
        <v>51</v>
      </c>
      <c r="O14" s="112">
        <f t="shared" si="4"/>
        <v>201</v>
      </c>
      <c r="P14" s="112">
        <f t="shared" si="5"/>
        <v>1362</v>
      </c>
      <c r="Q14" s="112">
        <f t="shared" si="5"/>
        <v>1563</v>
      </c>
      <c r="R14" s="56" t="s">
        <v>5</v>
      </c>
      <c r="S14" s="329"/>
    </row>
    <row r="15" spans="1:19" ht="24" customHeight="1" thickBot="1">
      <c r="A15" s="330">
        <v>2009</v>
      </c>
      <c r="B15" s="52" t="s">
        <v>10</v>
      </c>
      <c r="C15" s="85">
        <v>65</v>
      </c>
      <c r="D15" s="85">
        <v>403</v>
      </c>
      <c r="E15" s="85">
        <f t="shared" si="0"/>
        <v>468</v>
      </c>
      <c r="F15" s="85">
        <v>125</v>
      </c>
      <c r="G15" s="85">
        <v>929</v>
      </c>
      <c r="H15" s="85">
        <f t="shared" si="1"/>
        <v>1054</v>
      </c>
      <c r="I15" s="85">
        <v>39</v>
      </c>
      <c r="J15" s="85">
        <v>132</v>
      </c>
      <c r="K15" s="85">
        <f t="shared" si="2"/>
        <v>171</v>
      </c>
      <c r="L15" s="85">
        <v>1</v>
      </c>
      <c r="M15" s="85">
        <v>14</v>
      </c>
      <c r="N15" s="85">
        <f t="shared" ref="N15:N16" si="17">L15+M15</f>
        <v>15</v>
      </c>
      <c r="O15" s="217">
        <f>C15+F15+I15+L15</f>
        <v>230</v>
      </c>
      <c r="P15" s="217">
        <f t="shared" si="5"/>
        <v>1478</v>
      </c>
      <c r="Q15" s="217">
        <f t="shared" si="5"/>
        <v>1708</v>
      </c>
      <c r="R15" s="53" t="s">
        <v>127</v>
      </c>
      <c r="S15" s="332">
        <v>2009</v>
      </c>
    </row>
    <row r="16" spans="1:19" ht="24" customHeight="1" thickBot="1">
      <c r="A16" s="330"/>
      <c r="B16" s="52" t="s">
        <v>11</v>
      </c>
      <c r="C16" s="85">
        <v>35</v>
      </c>
      <c r="D16" s="85">
        <v>169</v>
      </c>
      <c r="E16" s="85">
        <f t="shared" si="0"/>
        <v>204</v>
      </c>
      <c r="F16" s="85">
        <v>67</v>
      </c>
      <c r="G16" s="85">
        <v>379</v>
      </c>
      <c r="H16" s="85">
        <f t="shared" si="1"/>
        <v>446</v>
      </c>
      <c r="I16" s="85">
        <v>19</v>
      </c>
      <c r="J16" s="85">
        <v>60</v>
      </c>
      <c r="K16" s="85">
        <f t="shared" si="2"/>
        <v>79</v>
      </c>
      <c r="L16" s="85">
        <v>3</v>
      </c>
      <c r="M16" s="85">
        <v>4</v>
      </c>
      <c r="N16" s="85">
        <f t="shared" si="17"/>
        <v>7</v>
      </c>
      <c r="O16" s="217">
        <f t="shared" ref="O16:O20" si="18">C16+F16+I16+L16</f>
        <v>124</v>
      </c>
      <c r="P16" s="217">
        <f t="shared" si="5"/>
        <v>612</v>
      </c>
      <c r="Q16" s="217">
        <f t="shared" si="5"/>
        <v>736</v>
      </c>
      <c r="R16" s="53" t="s">
        <v>128</v>
      </c>
      <c r="S16" s="332"/>
    </row>
    <row r="17" spans="1:19" ht="24" customHeight="1" thickBot="1">
      <c r="A17" s="330"/>
      <c r="B17" s="52" t="s">
        <v>8</v>
      </c>
      <c r="C17" s="111">
        <f>C15+C16</f>
        <v>100</v>
      </c>
      <c r="D17" s="111">
        <f t="shared" ref="D17" si="19">D15+D16</f>
        <v>572</v>
      </c>
      <c r="E17" s="111">
        <f t="shared" ref="E17" si="20">E15+E16</f>
        <v>672</v>
      </c>
      <c r="F17" s="111">
        <f t="shared" ref="F17" si="21">F15+F16</f>
        <v>192</v>
      </c>
      <c r="G17" s="111">
        <f t="shared" ref="G17" si="22">G15+G16</f>
        <v>1308</v>
      </c>
      <c r="H17" s="111">
        <f t="shared" ref="H17" si="23">H15+H16</f>
        <v>1500</v>
      </c>
      <c r="I17" s="111">
        <f t="shared" ref="I17" si="24">I15+I16</f>
        <v>58</v>
      </c>
      <c r="J17" s="111">
        <f t="shared" ref="J17" si="25">J15+J16</f>
        <v>192</v>
      </c>
      <c r="K17" s="111">
        <f t="shared" ref="K17:N17" si="26">K15+K16</f>
        <v>250</v>
      </c>
      <c r="L17" s="111">
        <f t="shared" si="26"/>
        <v>4</v>
      </c>
      <c r="M17" s="111">
        <f t="shared" si="26"/>
        <v>18</v>
      </c>
      <c r="N17" s="111">
        <f t="shared" si="26"/>
        <v>22</v>
      </c>
      <c r="O17" s="217">
        <f t="shared" si="18"/>
        <v>354</v>
      </c>
      <c r="P17" s="217">
        <f t="shared" si="5"/>
        <v>2090</v>
      </c>
      <c r="Q17" s="217">
        <f t="shared" si="5"/>
        <v>2444</v>
      </c>
      <c r="R17" s="53" t="s">
        <v>5</v>
      </c>
      <c r="S17" s="332"/>
    </row>
    <row r="18" spans="1:19" ht="24" customHeight="1" thickBot="1">
      <c r="A18" s="328">
        <v>2010</v>
      </c>
      <c r="B18" s="55" t="s">
        <v>10</v>
      </c>
      <c r="C18" s="86">
        <v>52</v>
      </c>
      <c r="D18" s="86">
        <v>333</v>
      </c>
      <c r="E18" s="86">
        <f t="shared" si="0"/>
        <v>385</v>
      </c>
      <c r="F18" s="86">
        <v>86</v>
      </c>
      <c r="G18" s="86">
        <v>692</v>
      </c>
      <c r="H18" s="86">
        <f t="shared" si="1"/>
        <v>778</v>
      </c>
      <c r="I18" s="86">
        <v>34</v>
      </c>
      <c r="J18" s="86">
        <v>147</v>
      </c>
      <c r="K18" s="86">
        <f t="shared" si="2"/>
        <v>181</v>
      </c>
      <c r="L18" s="86">
        <v>1</v>
      </c>
      <c r="M18" s="86">
        <v>12</v>
      </c>
      <c r="N18" s="86">
        <f t="shared" ref="N18:N19" si="27">L18+M18</f>
        <v>13</v>
      </c>
      <c r="O18" s="112">
        <f t="shared" si="18"/>
        <v>173</v>
      </c>
      <c r="P18" s="112">
        <f t="shared" si="5"/>
        <v>1184</v>
      </c>
      <c r="Q18" s="112">
        <f t="shared" si="5"/>
        <v>1357</v>
      </c>
      <c r="R18" s="56" t="s">
        <v>127</v>
      </c>
      <c r="S18" s="329">
        <v>2010</v>
      </c>
    </row>
    <row r="19" spans="1:19" ht="24" customHeight="1" thickBot="1">
      <c r="A19" s="328"/>
      <c r="B19" s="55" t="s">
        <v>11</v>
      </c>
      <c r="C19" s="86">
        <v>35</v>
      </c>
      <c r="D19" s="86">
        <v>173</v>
      </c>
      <c r="E19" s="86">
        <f t="shared" si="0"/>
        <v>208</v>
      </c>
      <c r="F19" s="86">
        <v>50</v>
      </c>
      <c r="G19" s="86">
        <v>299</v>
      </c>
      <c r="H19" s="86">
        <f t="shared" si="1"/>
        <v>349</v>
      </c>
      <c r="I19" s="86">
        <v>16</v>
      </c>
      <c r="J19" s="86">
        <v>61</v>
      </c>
      <c r="K19" s="86">
        <f t="shared" si="2"/>
        <v>77</v>
      </c>
      <c r="L19" s="86">
        <v>9</v>
      </c>
      <c r="M19" s="86">
        <v>7</v>
      </c>
      <c r="N19" s="86">
        <f t="shared" si="27"/>
        <v>16</v>
      </c>
      <c r="O19" s="112">
        <f t="shared" si="18"/>
        <v>110</v>
      </c>
      <c r="P19" s="112">
        <f t="shared" si="5"/>
        <v>540</v>
      </c>
      <c r="Q19" s="112">
        <f t="shared" si="5"/>
        <v>650</v>
      </c>
      <c r="R19" s="56" t="s">
        <v>128</v>
      </c>
      <c r="S19" s="329"/>
    </row>
    <row r="20" spans="1:19" ht="24" customHeight="1" thickBot="1">
      <c r="A20" s="328"/>
      <c r="B20" s="55" t="s">
        <v>8</v>
      </c>
      <c r="C20" s="112">
        <f>C18+C19</f>
        <v>87</v>
      </c>
      <c r="D20" s="112">
        <f t="shared" ref="D20" si="28">D18+D19</f>
        <v>506</v>
      </c>
      <c r="E20" s="112">
        <f t="shared" ref="E20" si="29">E18+E19</f>
        <v>593</v>
      </c>
      <c r="F20" s="112">
        <f t="shared" ref="F20" si="30">F18+F19</f>
        <v>136</v>
      </c>
      <c r="G20" s="112">
        <f t="shared" ref="G20" si="31">G18+G19</f>
        <v>991</v>
      </c>
      <c r="H20" s="112">
        <f t="shared" ref="H20" si="32">H18+H19</f>
        <v>1127</v>
      </c>
      <c r="I20" s="112">
        <f t="shared" ref="I20" si="33">I18+I19</f>
        <v>50</v>
      </c>
      <c r="J20" s="112">
        <f t="shared" ref="J20" si="34">J18+J19</f>
        <v>208</v>
      </c>
      <c r="K20" s="112">
        <f t="shared" ref="K20:N20" si="35">K18+K19</f>
        <v>258</v>
      </c>
      <c r="L20" s="112">
        <f t="shared" si="35"/>
        <v>10</v>
      </c>
      <c r="M20" s="112">
        <f t="shared" si="35"/>
        <v>19</v>
      </c>
      <c r="N20" s="112">
        <f t="shared" si="35"/>
        <v>29</v>
      </c>
      <c r="O20" s="112">
        <f t="shared" si="18"/>
        <v>283</v>
      </c>
      <c r="P20" s="112">
        <f t="shared" si="5"/>
        <v>1724</v>
      </c>
      <c r="Q20" s="112">
        <f t="shared" si="5"/>
        <v>2007</v>
      </c>
      <c r="R20" s="56" t="s">
        <v>5</v>
      </c>
      <c r="S20" s="329"/>
    </row>
    <row r="21" spans="1:19" ht="24" customHeight="1" thickBot="1">
      <c r="A21" s="330">
        <v>2011</v>
      </c>
      <c r="B21" s="52" t="s">
        <v>10</v>
      </c>
      <c r="C21" s="85">
        <v>37</v>
      </c>
      <c r="D21" s="85">
        <v>239</v>
      </c>
      <c r="E21" s="85">
        <f t="shared" si="0"/>
        <v>276</v>
      </c>
      <c r="F21" s="85">
        <v>55</v>
      </c>
      <c r="G21" s="85">
        <v>466</v>
      </c>
      <c r="H21" s="85">
        <f t="shared" si="1"/>
        <v>521</v>
      </c>
      <c r="I21" s="85">
        <v>0</v>
      </c>
      <c r="J21" s="85">
        <v>15</v>
      </c>
      <c r="K21" s="85">
        <f t="shared" si="2"/>
        <v>15</v>
      </c>
      <c r="L21" s="85">
        <v>21</v>
      </c>
      <c r="M21" s="85">
        <v>104</v>
      </c>
      <c r="N21" s="85">
        <f t="shared" ref="N21:N22" si="36">L21+M21</f>
        <v>125</v>
      </c>
      <c r="O21" s="217">
        <f>C21+F21+I21+L21</f>
        <v>113</v>
      </c>
      <c r="P21" s="217">
        <f t="shared" si="5"/>
        <v>824</v>
      </c>
      <c r="Q21" s="217">
        <f t="shared" si="5"/>
        <v>937</v>
      </c>
      <c r="R21" s="53" t="s">
        <v>127</v>
      </c>
      <c r="S21" s="332">
        <v>2011</v>
      </c>
    </row>
    <row r="22" spans="1:19" ht="24" customHeight="1" thickBot="1">
      <c r="A22" s="330"/>
      <c r="B22" s="52" t="s">
        <v>11</v>
      </c>
      <c r="C22" s="85">
        <v>27</v>
      </c>
      <c r="D22" s="85">
        <v>179</v>
      </c>
      <c r="E22" s="85">
        <f t="shared" si="0"/>
        <v>206</v>
      </c>
      <c r="F22" s="85">
        <v>34</v>
      </c>
      <c r="G22" s="85">
        <v>237</v>
      </c>
      <c r="H22" s="85">
        <f t="shared" si="1"/>
        <v>271</v>
      </c>
      <c r="I22" s="85">
        <v>1</v>
      </c>
      <c r="J22" s="85">
        <v>5</v>
      </c>
      <c r="K22" s="85">
        <f t="shared" si="2"/>
        <v>6</v>
      </c>
      <c r="L22" s="85">
        <v>12</v>
      </c>
      <c r="M22" s="85">
        <v>54</v>
      </c>
      <c r="N22" s="85">
        <f t="shared" si="36"/>
        <v>66</v>
      </c>
      <c r="O22" s="217">
        <f t="shared" ref="O22:O23" si="37">C22+F22+I22+L22</f>
        <v>74</v>
      </c>
      <c r="P22" s="217">
        <f t="shared" si="5"/>
        <v>475</v>
      </c>
      <c r="Q22" s="217">
        <f t="shared" si="5"/>
        <v>549</v>
      </c>
      <c r="R22" s="53" t="s">
        <v>128</v>
      </c>
      <c r="S22" s="332"/>
    </row>
    <row r="23" spans="1:19" ht="24" customHeight="1">
      <c r="A23" s="331"/>
      <c r="B23" s="276" t="s">
        <v>8</v>
      </c>
      <c r="C23" s="277">
        <f>C21+C22</f>
        <v>64</v>
      </c>
      <c r="D23" s="277">
        <f t="shared" ref="D23" si="38">D21+D22</f>
        <v>418</v>
      </c>
      <c r="E23" s="277">
        <f t="shared" ref="E23" si="39">E21+E22</f>
        <v>482</v>
      </c>
      <c r="F23" s="277">
        <f t="shared" ref="F23" si="40">F21+F22</f>
        <v>89</v>
      </c>
      <c r="G23" s="277">
        <f t="shared" ref="G23" si="41">G21+G22</f>
        <v>703</v>
      </c>
      <c r="H23" s="277">
        <f t="shared" ref="H23" si="42">H21+H22</f>
        <v>792</v>
      </c>
      <c r="I23" s="277">
        <f t="shared" ref="I23" si="43">I21+I22</f>
        <v>1</v>
      </c>
      <c r="J23" s="277">
        <f t="shared" ref="J23" si="44">J21+J22</f>
        <v>20</v>
      </c>
      <c r="K23" s="277">
        <f t="shared" ref="K23:N23" si="45">K21+K22</f>
        <v>21</v>
      </c>
      <c r="L23" s="277">
        <f t="shared" si="45"/>
        <v>33</v>
      </c>
      <c r="M23" s="277">
        <f t="shared" si="45"/>
        <v>158</v>
      </c>
      <c r="N23" s="277">
        <f t="shared" si="45"/>
        <v>191</v>
      </c>
      <c r="O23" s="281">
        <f t="shared" si="37"/>
        <v>187</v>
      </c>
      <c r="P23" s="281">
        <f t="shared" si="5"/>
        <v>1299</v>
      </c>
      <c r="Q23" s="281">
        <f t="shared" si="5"/>
        <v>1486</v>
      </c>
      <c r="R23" s="278" t="s">
        <v>5</v>
      </c>
      <c r="S23" s="333"/>
    </row>
    <row r="24" spans="1:19">
      <c r="K24" s="57"/>
      <c r="N24" s="57"/>
      <c r="Q24" s="57"/>
    </row>
    <row r="25" spans="1:19">
      <c r="K25" s="57"/>
      <c r="N25" s="57"/>
      <c r="Q25" s="57"/>
    </row>
    <row r="26" spans="1:19">
      <c r="K26" s="57"/>
      <c r="N26" s="57"/>
      <c r="Q26" s="57"/>
    </row>
    <row r="27" spans="1:19">
      <c r="K27" s="57"/>
      <c r="N27" s="57"/>
      <c r="Q27" s="57"/>
    </row>
    <row r="28" spans="1:19" ht="15.75" thickBot="1"/>
    <row r="29" spans="1:19" ht="99.75">
      <c r="D29" s="109"/>
      <c r="E29" s="114" t="s">
        <v>75</v>
      </c>
      <c r="F29" s="115" t="s">
        <v>76</v>
      </c>
      <c r="G29" s="116" t="s">
        <v>77</v>
      </c>
      <c r="H29" s="114" t="s">
        <v>78</v>
      </c>
      <c r="I29" s="117"/>
      <c r="K29" s="8"/>
      <c r="L29" s="58"/>
      <c r="N29" s="8"/>
      <c r="O29" s="58"/>
      <c r="Q29" s="8"/>
      <c r="R29" s="1"/>
    </row>
    <row r="30" spans="1:19" ht="15.75" thickBot="1">
      <c r="D30" s="109"/>
      <c r="E30" s="114"/>
      <c r="F30" s="118"/>
      <c r="G30" s="119"/>
      <c r="H30" s="118"/>
      <c r="I30" s="117"/>
      <c r="K30" s="8"/>
      <c r="L30" s="58"/>
      <c r="N30" s="8"/>
      <c r="O30" s="58"/>
      <c r="Q30" s="8"/>
      <c r="R30" s="1"/>
    </row>
    <row r="31" spans="1:19">
      <c r="D31" s="109">
        <v>2007</v>
      </c>
      <c r="E31" s="120">
        <f>E11</f>
        <v>626</v>
      </c>
      <c r="F31" s="120">
        <f>H11</f>
        <v>1013</v>
      </c>
      <c r="G31" s="120">
        <f>K11</f>
        <v>172</v>
      </c>
      <c r="H31" s="120">
        <f>Q11</f>
        <v>1881</v>
      </c>
      <c r="I31" s="117"/>
      <c r="K31" s="8"/>
      <c r="L31" s="58"/>
      <c r="N31" s="8"/>
      <c r="O31" s="58"/>
      <c r="Q31" s="8"/>
      <c r="R31" s="1"/>
    </row>
    <row r="32" spans="1:19">
      <c r="D32" s="109">
        <v>2008</v>
      </c>
      <c r="E32" s="120">
        <f>E14</f>
        <v>114</v>
      </c>
      <c r="F32" s="120">
        <f>H14</f>
        <v>1060</v>
      </c>
      <c r="G32" s="120">
        <f>K14</f>
        <v>338</v>
      </c>
      <c r="H32" s="120">
        <f>Q14</f>
        <v>1563</v>
      </c>
      <c r="I32" s="117"/>
      <c r="K32" s="8"/>
      <c r="L32" s="58"/>
      <c r="N32" s="8"/>
      <c r="O32" s="58"/>
      <c r="Q32" s="8"/>
      <c r="R32" s="1"/>
    </row>
    <row r="33" spans="4:18">
      <c r="D33" s="109">
        <v>2009</v>
      </c>
      <c r="E33" s="120">
        <f>E17</f>
        <v>672</v>
      </c>
      <c r="F33" s="120">
        <f>H17</f>
        <v>1500</v>
      </c>
      <c r="G33" s="120">
        <f>K17</f>
        <v>250</v>
      </c>
      <c r="H33" s="120">
        <f>Q17</f>
        <v>2444</v>
      </c>
      <c r="I33" s="117"/>
      <c r="K33" s="8"/>
      <c r="L33" s="58"/>
      <c r="N33" s="8"/>
      <c r="O33" s="58"/>
      <c r="Q33" s="8"/>
      <c r="R33" s="1"/>
    </row>
    <row r="34" spans="4:18">
      <c r="D34" s="109">
        <v>2010</v>
      </c>
      <c r="E34" s="120">
        <f>E20</f>
        <v>593</v>
      </c>
      <c r="F34" s="120">
        <f>H20</f>
        <v>1127</v>
      </c>
      <c r="G34" s="120">
        <f>K20</f>
        <v>258</v>
      </c>
      <c r="H34" s="120">
        <f>Q20</f>
        <v>2007</v>
      </c>
      <c r="I34" s="117"/>
      <c r="K34" s="8"/>
      <c r="L34" s="58"/>
      <c r="N34" s="8"/>
      <c r="O34" s="58"/>
      <c r="Q34" s="8"/>
      <c r="R34" s="1"/>
    </row>
    <row r="35" spans="4:18">
      <c r="D35" s="109">
        <v>2011</v>
      </c>
      <c r="E35" s="120">
        <f>E23</f>
        <v>482</v>
      </c>
      <c r="F35" s="120">
        <f>H23</f>
        <v>792</v>
      </c>
      <c r="G35" s="120">
        <f>K23</f>
        <v>21</v>
      </c>
      <c r="H35" s="120">
        <f>Q23</f>
        <v>1486</v>
      </c>
      <c r="I35" s="117"/>
      <c r="K35" s="8"/>
      <c r="L35" s="58"/>
      <c r="N35" s="8"/>
      <c r="O35" s="58"/>
      <c r="Q35" s="8"/>
      <c r="R35" s="1"/>
    </row>
    <row r="36" spans="4:18">
      <c r="I36" s="58"/>
      <c r="K36" s="8"/>
      <c r="L36" s="58"/>
      <c r="N36" s="8"/>
      <c r="O36" s="58"/>
      <c r="Q36" s="8"/>
      <c r="R36" s="1"/>
    </row>
  </sheetData>
  <mergeCells count="21">
    <mergeCell ref="A1:S1"/>
    <mergeCell ref="A3:S3"/>
    <mergeCell ref="A4:S4"/>
    <mergeCell ref="A6:B8"/>
    <mergeCell ref="C6:E6"/>
    <mergeCell ref="F6:H6"/>
    <mergeCell ref="R6:S8"/>
    <mergeCell ref="A2:S2"/>
    <mergeCell ref="I6:K6"/>
    <mergeCell ref="O6:Q6"/>
    <mergeCell ref="L6:N6"/>
    <mergeCell ref="A18:A20"/>
    <mergeCell ref="S18:S20"/>
    <mergeCell ref="A21:A23"/>
    <mergeCell ref="S21:S23"/>
    <mergeCell ref="A9:A11"/>
    <mergeCell ref="S9:S11"/>
    <mergeCell ref="A12:A14"/>
    <mergeCell ref="A15:A17"/>
    <mergeCell ref="S12:S14"/>
    <mergeCell ref="S15:S17"/>
  </mergeCells>
  <printOptions horizontalCentered="1" verticalCentered="1"/>
  <pageMargins left="0" right="0" top="0" bottom="0" header="0" footer="0"/>
  <pageSetup paperSize="9" scale="7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S36"/>
  <sheetViews>
    <sheetView rightToLeft="1" view="pageBreakPreview" topLeftCell="A2" zoomScale="98" zoomScaleNormal="100" zoomScaleSheetLayoutView="98" workbookViewId="0">
      <selection activeCell="R23" sqref="R23"/>
    </sheetView>
  </sheetViews>
  <sheetFormatPr defaultColWidth="9.140625" defaultRowHeight="15"/>
  <cols>
    <col min="1" max="1" width="14.85546875" style="8" customWidth="1"/>
    <col min="2" max="2" width="7.7109375" style="9" customWidth="1"/>
    <col min="3" max="3" width="5.7109375" style="8" bestFit="1" customWidth="1"/>
    <col min="4" max="4" width="7.7109375" style="8" customWidth="1"/>
    <col min="5" max="5" width="9.85546875" style="54" bestFit="1" customWidth="1"/>
    <col min="6" max="7" width="7.7109375" style="8" customWidth="1"/>
    <col min="8" max="8" width="8.140625" style="54" bestFit="1" customWidth="1"/>
    <col min="9" max="9" width="5.7109375" style="8" bestFit="1" customWidth="1"/>
    <col min="10" max="10" width="7.7109375" style="8" customWidth="1"/>
    <col min="11" max="11" width="5.42578125" style="58" bestFit="1" customWidth="1"/>
    <col min="12" max="12" width="5.7109375" style="8" bestFit="1" customWidth="1"/>
    <col min="13" max="13" width="7.7109375" style="8" customWidth="1"/>
    <col min="14" max="14" width="5.42578125" style="58" bestFit="1" customWidth="1"/>
    <col min="15" max="15" width="7" style="8" bestFit="1" customWidth="1"/>
    <col min="16" max="16" width="7.7109375" style="8" customWidth="1"/>
    <col min="17" max="17" width="7" style="58" bestFit="1" customWidth="1"/>
    <col min="18" max="18" width="9.140625" style="8" customWidth="1"/>
    <col min="19" max="19" width="21.85546875" style="1" customWidth="1"/>
    <col min="20" max="16384" width="9.140625" style="1"/>
  </cols>
  <sheetData>
    <row r="1" spans="1:19" ht="22.5" customHeight="1">
      <c r="A1" s="336" t="s">
        <v>200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19" ht="22.5" customHeight="1">
      <c r="A2" s="352" t="s">
        <v>79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</row>
    <row r="3" spans="1:19" ht="33.75" customHeight="1">
      <c r="A3" s="337" t="s">
        <v>201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</row>
    <row r="4" spans="1:19" ht="21.75" customHeight="1">
      <c r="A4" s="338" t="s">
        <v>79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</row>
    <row r="5" spans="1:19" s="23" customFormat="1" ht="16.899999999999999" customHeight="1">
      <c r="A5" s="61" t="s">
        <v>170</v>
      </c>
      <c r="B5" s="45"/>
      <c r="C5" s="45"/>
      <c r="D5" s="45"/>
      <c r="E5" s="62"/>
      <c r="F5" s="45"/>
      <c r="G5" s="45"/>
      <c r="H5" s="62"/>
      <c r="I5" s="45"/>
      <c r="J5" s="45"/>
      <c r="K5" s="62"/>
      <c r="L5" s="45"/>
      <c r="M5" s="45"/>
      <c r="N5" s="62"/>
      <c r="O5" s="45"/>
      <c r="P5" s="45"/>
      <c r="Q5" s="62"/>
      <c r="R5" s="63"/>
      <c r="S5" s="64" t="s">
        <v>171</v>
      </c>
    </row>
    <row r="6" spans="1:19" ht="51.75" customHeight="1" thickBot="1">
      <c r="A6" s="339" t="s">
        <v>202</v>
      </c>
      <c r="B6" s="340"/>
      <c r="C6" s="345" t="s">
        <v>131</v>
      </c>
      <c r="D6" s="345"/>
      <c r="E6" s="345"/>
      <c r="F6" s="345" t="s">
        <v>134</v>
      </c>
      <c r="G6" s="345"/>
      <c r="H6" s="345"/>
      <c r="I6" s="345" t="s">
        <v>133</v>
      </c>
      <c r="J6" s="345"/>
      <c r="K6" s="345"/>
      <c r="L6" s="345" t="s">
        <v>132</v>
      </c>
      <c r="M6" s="345"/>
      <c r="N6" s="345"/>
      <c r="O6" s="345" t="s">
        <v>136</v>
      </c>
      <c r="P6" s="345"/>
      <c r="Q6" s="345"/>
      <c r="R6" s="346" t="s">
        <v>203</v>
      </c>
      <c r="S6" s="347"/>
    </row>
    <row r="7" spans="1:19" ht="18.75" customHeight="1" thickBot="1">
      <c r="A7" s="341" t="s">
        <v>9</v>
      </c>
      <c r="B7" s="342"/>
      <c r="C7" s="60" t="s">
        <v>6</v>
      </c>
      <c r="D7" s="60" t="s">
        <v>15</v>
      </c>
      <c r="E7" s="60" t="s">
        <v>8</v>
      </c>
      <c r="F7" s="60" t="s">
        <v>6</v>
      </c>
      <c r="G7" s="60" t="s">
        <v>15</v>
      </c>
      <c r="H7" s="60" t="s">
        <v>8</v>
      </c>
      <c r="I7" s="60" t="s">
        <v>6</v>
      </c>
      <c r="J7" s="60" t="s">
        <v>15</v>
      </c>
      <c r="K7" s="60" t="s">
        <v>8</v>
      </c>
      <c r="L7" s="60" t="s">
        <v>6</v>
      </c>
      <c r="M7" s="60" t="s">
        <v>15</v>
      </c>
      <c r="N7" s="60" t="s">
        <v>8</v>
      </c>
      <c r="O7" s="60" t="s">
        <v>6</v>
      </c>
      <c r="P7" s="60" t="s">
        <v>15</v>
      </c>
      <c r="Q7" s="60" t="s">
        <v>8</v>
      </c>
      <c r="R7" s="348" t="s">
        <v>12</v>
      </c>
      <c r="S7" s="349"/>
    </row>
    <row r="8" spans="1:19" ht="14.25" customHeight="1">
      <c r="A8" s="343"/>
      <c r="B8" s="344"/>
      <c r="C8" s="59" t="s">
        <v>22</v>
      </c>
      <c r="D8" s="59" t="s">
        <v>23</v>
      </c>
      <c r="E8" s="59" t="s">
        <v>5</v>
      </c>
      <c r="F8" s="59" t="s">
        <v>22</v>
      </c>
      <c r="G8" s="59" t="s">
        <v>23</v>
      </c>
      <c r="H8" s="59" t="s">
        <v>5</v>
      </c>
      <c r="I8" s="59" t="s">
        <v>22</v>
      </c>
      <c r="J8" s="59" t="s">
        <v>23</v>
      </c>
      <c r="K8" s="59" t="s">
        <v>5</v>
      </c>
      <c r="L8" s="59" t="s">
        <v>22</v>
      </c>
      <c r="M8" s="59" t="s">
        <v>23</v>
      </c>
      <c r="N8" s="59" t="s">
        <v>5</v>
      </c>
      <c r="O8" s="59" t="s">
        <v>22</v>
      </c>
      <c r="P8" s="59" t="s">
        <v>23</v>
      </c>
      <c r="Q8" s="59" t="s">
        <v>5</v>
      </c>
      <c r="R8" s="350"/>
      <c r="S8" s="351"/>
    </row>
    <row r="9" spans="1:19" ht="24" customHeight="1" thickBot="1">
      <c r="A9" s="334">
        <v>2007</v>
      </c>
      <c r="B9" s="209" t="s">
        <v>10</v>
      </c>
      <c r="C9" s="210">
        <v>151</v>
      </c>
      <c r="D9" s="210">
        <v>223</v>
      </c>
      <c r="E9" s="217">
        <f>C9+D9</f>
        <v>374</v>
      </c>
      <c r="F9" s="210">
        <v>675</v>
      </c>
      <c r="G9" s="210">
        <v>665</v>
      </c>
      <c r="H9" s="217">
        <f>F9+G9</f>
        <v>1340</v>
      </c>
      <c r="I9" s="210">
        <v>28</v>
      </c>
      <c r="J9" s="210">
        <v>29</v>
      </c>
      <c r="K9" s="217">
        <f>I9+J9</f>
        <v>57</v>
      </c>
      <c r="L9" s="210">
        <v>23</v>
      </c>
      <c r="M9" s="210">
        <v>21</v>
      </c>
      <c r="N9" s="217">
        <f>L9+M9</f>
        <v>44</v>
      </c>
      <c r="O9" s="217">
        <f>C9+F9+I9+L9</f>
        <v>877</v>
      </c>
      <c r="P9" s="217">
        <f t="shared" ref="P9" si="0">D9+G9+J9+M9</f>
        <v>938</v>
      </c>
      <c r="Q9" s="217">
        <f>E9+H9+K9+N9</f>
        <v>1815</v>
      </c>
      <c r="R9" s="211" t="s">
        <v>127</v>
      </c>
      <c r="S9" s="335">
        <v>2007</v>
      </c>
    </row>
    <row r="10" spans="1:19" ht="24" customHeight="1" thickBot="1">
      <c r="A10" s="330"/>
      <c r="B10" s="52" t="s">
        <v>11</v>
      </c>
      <c r="C10" s="85">
        <v>95</v>
      </c>
      <c r="D10" s="85">
        <v>131</v>
      </c>
      <c r="E10" s="111">
        <f t="shared" ref="E10:E22" si="1">C10+D10</f>
        <v>226</v>
      </c>
      <c r="F10" s="85">
        <v>327</v>
      </c>
      <c r="G10" s="85">
        <v>386</v>
      </c>
      <c r="H10" s="111">
        <f t="shared" ref="H10:H22" si="2">F10+G10</f>
        <v>713</v>
      </c>
      <c r="I10" s="85">
        <v>23</v>
      </c>
      <c r="J10" s="85">
        <v>24</v>
      </c>
      <c r="K10" s="111">
        <f t="shared" ref="K10:K22" si="3">I10+J10</f>
        <v>47</v>
      </c>
      <c r="L10" s="85">
        <v>9</v>
      </c>
      <c r="M10" s="85">
        <v>12</v>
      </c>
      <c r="N10" s="111">
        <f t="shared" ref="N10" si="4">L10+M10</f>
        <v>21</v>
      </c>
      <c r="O10" s="217">
        <f t="shared" ref="O10:O14" si="5">C10+F10+I10+L10</f>
        <v>454</v>
      </c>
      <c r="P10" s="217">
        <f t="shared" ref="P10:P15" si="6">D10+G10+J10+M10</f>
        <v>553</v>
      </c>
      <c r="Q10" s="217">
        <f t="shared" ref="Q10:Q15" si="7">E10+H10+K10+N10</f>
        <v>1007</v>
      </c>
      <c r="R10" s="53" t="s">
        <v>128</v>
      </c>
      <c r="S10" s="332"/>
    </row>
    <row r="11" spans="1:19" ht="24" customHeight="1" thickBot="1">
      <c r="A11" s="330"/>
      <c r="B11" s="52" t="s">
        <v>8</v>
      </c>
      <c r="C11" s="111">
        <f>C9+C10</f>
        <v>246</v>
      </c>
      <c r="D11" s="111">
        <f t="shared" ref="D11:K11" si="8">D9+D10</f>
        <v>354</v>
      </c>
      <c r="E11" s="111">
        <f t="shared" si="8"/>
        <v>600</v>
      </c>
      <c r="F11" s="111">
        <f t="shared" si="8"/>
        <v>1002</v>
      </c>
      <c r="G11" s="111">
        <f t="shared" si="8"/>
        <v>1051</v>
      </c>
      <c r="H11" s="111">
        <f t="shared" si="8"/>
        <v>2053</v>
      </c>
      <c r="I11" s="111">
        <f t="shared" si="8"/>
        <v>51</v>
      </c>
      <c r="J11" s="111">
        <f t="shared" si="8"/>
        <v>53</v>
      </c>
      <c r="K11" s="111">
        <f t="shared" si="8"/>
        <v>104</v>
      </c>
      <c r="L11" s="111">
        <f t="shared" ref="L11:N11" si="9">L9+L10</f>
        <v>32</v>
      </c>
      <c r="M11" s="111">
        <f t="shared" si="9"/>
        <v>33</v>
      </c>
      <c r="N11" s="111">
        <f t="shared" si="9"/>
        <v>65</v>
      </c>
      <c r="O11" s="217">
        <f t="shared" si="5"/>
        <v>1331</v>
      </c>
      <c r="P11" s="217">
        <f t="shared" si="6"/>
        <v>1491</v>
      </c>
      <c r="Q11" s="217">
        <f t="shared" si="7"/>
        <v>2822</v>
      </c>
      <c r="R11" s="53" t="s">
        <v>5</v>
      </c>
      <c r="S11" s="332"/>
    </row>
    <row r="12" spans="1:19" ht="24" customHeight="1" thickBot="1">
      <c r="A12" s="328">
        <v>2008</v>
      </c>
      <c r="B12" s="55" t="s">
        <v>10</v>
      </c>
      <c r="C12" s="86">
        <v>162</v>
      </c>
      <c r="D12" s="86">
        <v>293</v>
      </c>
      <c r="E12" s="112">
        <f t="shared" si="1"/>
        <v>455</v>
      </c>
      <c r="F12" s="86">
        <v>801</v>
      </c>
      <c r="G12" s="86">
        <v>800</v>
      </c>
      <c r="H12" s="112">
        <f t="shared" si="2"/>
        <v>1601</v>
      </c>
      <c r="I12" s="86">
        <v>41</v>
      </c>
      <c r="J12" s="86">
        <v>51</v>
      </c>
      <c r="K12" s="112">
        <f t="shared" si="3"/>
        <v>92</v>
      </c>
      <c r="L12" s="86">
        <v>23</v>
      </c>
      <c r="M12" s="86">
        <v>23</v>
      </c>
      <c r="N12" s="112">
        <f t="shared" ref="N12:N13" si="10">L12+M12</f>
        <v>46</v>
      </c>
      <c r="O12" s="112">
        <f t="shared" si="5"/>
        <v>1027</v>
      </c>
      <c r="P12" s="112">
        <f t="shared" si="6"/>
        <v>1167</v>
      </c>
      <c r="Q12" s="112">
        <f t="shared" si="7"/>
        <v>2194</v>
      </c>
      <c r="R12" s="56" t="s">
        <v>127</v>
      </c>
      <c r="S12" s="329">
        <v>2008</v>
      </c>
    </row>
    <row r="13" spans="1:19" ht="24" customHeight="1" thickBot="1">
      <c r="A13" s="328"/>
      <c r="B13" s="55" t="s">
        <v>11</v>
      </c>
      <c r="C13" s="86">
        <v>101</v>
      </c>
      <c r="D13" s="86">
        <v>156</v>
      </c>
      <c r="E13" s="112">
        <f t="shared" si="1"/>
        <v>257</v>
      </c>
      <c r="F13" s="86">
        <v>394</v>
      </c>
      <c r="G13" s="86">
        <v>433</v>
      </c>
      <c r="H13" s="112">
        <f t="shared" si="2"/>
        <v>827</v>
      </c>
      <c r="I13" s="86">
        <v>36</v>
      </c>
      <c r="J13" s="86">
        <v>31</v>
      </c>
      <c r="K13" s="112">
        <f t="shared" si="3"/>
        <v>67</v>
      </c>
      <c r="L13" s="86">
        <v>16</v>
      </c>
      <c r="M13" s="86">
        <v>10</v>
      </c>
      <c r="N13" s="112">
        <f t="shared" si="10"/>
        <v>26</v>
      </c>
      <c r="O13" s="112">
        <f t="shared" si="5"/>
        <v>547</v>
      </c>
      <c r="P13" s="112">
        <f t="shared" si="6"/>
        <v>630</v>
      </c>
      <c r="Q13" s="112">
        <f t="shared" si="7"/>
        <v>1177</v>
      </c>
      <c r="R13" s="56" t="s">
        <v>128</v>
      </c>
      <c r="S13" s="329"/>
    </row>
    <row r="14" spans="1:19" ht="24" customHeight="1" thickBot="1">
      <c r="A14" s="328"/>
      <c r="B14" s="55" t="s">
        <v>8</v>
      </c>
      <c r="C14" s="112">
        <f>C12+C13</f>
        <v>263</v>
      </c>
      <c r="D14" s="112">
        <f t="shared" ref="D14" si="11">D12+D13</f>
        <v>449</v>
      </c>
      <c r="E14" s="112">
        <f t="shared" ref="E14" si="12">E12+E13</f>
        <v>712</v>
      </c>
      <c r="F14" s="112">
        <f t="shared" ref="F14" si="13">F12+F13</f>
        <v>1195</v>
      </c>
      <c r="G14" s="112">
        <f t="shared" ref="G14" si="14">G12+G13</f>
        <v>1233</v>
      </c>
      <c r="H14" s="112">
        <f t="shared" ref="H14" si="15">H12+H13</f>
        <v>2428</v>
      </c>
      <c r="I14" s="112">
        <f t="shared" ref="I14" si="16">I12+I13</f>
        <v>77</v>
      </c>
      <c r="J14" s="112">
        <f t="shared" ref="J14" si="17">J12+J13</f>
        <v>82</v>
      </c>
      <c r="K14" s="112">
        <f t="shared" ref="K14:N14" si="18">K12+K13</f>
        <v>159</v>
      </c>
      <c r="L14" s="112">
        <f t="shared" si="18"/>
        <v>39</v>
      </c>
      <c r="M14" s="112">
        <f t="shared" si="18"/>
        <v>33</v>
      </c>
      <c r="N14" s="112">
        <f t="shared" si="18"/>
        <v>72</v>
      </c>
      <c r="O14" s="112">
        <f t="shared" si="5"/>
        <v>1574</v>
      </c>
      <c r="P14" s="112">
        <f t="shared" si="6"/>
        <v>1797</v>
      </c>
      <c r="Q14" s="112">
        <f t="shared" si="7"/>
        <v>3371</v>
      </c>
      <c r="R14" s="56" t="s">
        <v>5</v>
      </c>
      <c r="S14" s="329"/>
    </row>
    <row r="15" spans="1:19" ht="24" customHeight="1" thickBot="1">
      <c r="A15" s="330">
        <v>2009</v>
      </c>
      <c r="B15" s="52" t="s">
        <v>10</v>
      </c>
      <c r="C15" s="85">
        <v>97</v>
      </c>
      <c r="D15" s="85">
        <v>237</v>
      </c>
      <c r="E15" s="111">
        <f t="shared" si="1"/>
        <v>334</v>
      </c>
      <c r="F15" s="85">
        <v>793</v>
      </c>
      <c r="G15" s="85">
        <v>793</v>
      </c>
      <c r="H15" s="111">
        <f t="shared" si="2"/>
        <v>1586</v>
      </c>
      <c r="I15" s="85">
        <v>55</v>
      </c>
      <c r="J15" s="85">
        <v>59</v>
      </c>
      <c r="K15" s="111">
        <f t="shared" si="3"/>
        <v>114</v>
      </c>
      <c r="L15" s="85">
        <v>26</v>
      </c>
      <c r="M15" s="85">
        <v>24</v>
      </c>
      <c r="N15" s="111">
        <f t="shared" ref="N15:N16" si="19">L15+M15</f>
        <v>50</v>
      </c>
      <c r="O15" s="217">
        <f>C15+F15+I15+L15</f>
        <v>971</v>
      </c>
      <c r="P15" s="217">
        <f t="shared" si="6"/>
        <v>1113</v>
      </c>
      <c r="Q15" s="217">
        <f t="shared" si="7"/>
        <v>2084</v>
      </c>
      <c r="R15" s="53" t="s">
        <v>127</v>
      </c>
      <c r="S15" s="332">
        <v>2009</v>
      </c>
    </row>
    <row r="16" spans="1:19" ht="24" customHeight="1" thickBot="1">
      <c r="A16" s="330"/>
      <c r="B16" s="52" t="s">
        <v>11</v>
      </c>
      <c r="C16" s="85">
        <v>64</v>
      </c>
      <c r="D16" s="85">
        <v>170</v>
      </c>
      <c r="E16" s="111">
        <f t="shared" si="1"/>
        <v>234</v>
      </c>
      <c r="F16" s="85">
        <v>383</v>
      </c>
      <c r="G16" s="85">
        <v>453</v>
      </c>
      <c r="H16" s="111">
        <f t="shared" si="2"/>
        <v>836</v>
      </c>
      <c r="I16" s="85">
        <v>37</v>
      </c>
      <c r="J16" s="85">
        <v>43</v>
      </c>
      <c r="K16" s="111">
        <f t="shared" si="3"/>
        <v>80</v>
      </c>
      <c r="L16" s="85">
        <v>14</v>
      </c>
      <c r="M16" s="85">
        <v>13</v>
      </c>
      <c r="N16" s="111">
        <f t="shared" si="19"/>
        <v>27</v>
      </c>
      <c r="O16" s="217">
        <f t="shared" ref="O16:O20" si="20">C16+F16+I16+L16</f>
        <v>498</v>
      </c>
      <c r="P16" s="217">
        <f t="shared" ref="P16:P23" si="21">D16+G16+J16+M16</f>
        <v>679</v>
      </c>
      <c r="Q16" s="217">
        <f t="shared" ref="Q16:Q23" si="22">E16+H16+K16+N16</f>
        <v>1177</v>
      </c>
      <c r="R16" s="53" t="s">
        <v>128</v>
      </c>
      <c r="S16" s="332"/>
    </row>
    <row r="17" spans="1:19" ht="24" customHeight="1" thickBot="1">
      <c r="A17" s="330"/>
      <c r="B17" s="52" t="s">
        <v>8</v>
      </c>
      <c r="C17" s="111">
        <f>C15+C16</f>
        <v>161</v>
      </c>
      <c r="D17" s="111">
        <f t="shared" ref="D17" si="23">D15+D16</f>
        <v>407</v>
      </c>
      <c r="E17" s="111">
        <f>E15+E16</f>
        <v>568</v>
      </c>
      <c r="F17" s="111">
        <f t="shared" ref="F17" si="24">F15+F16</f>
        <v>1176</v>
      </c>
      <c r="G17" s="111">
        <f t="shared" ref="G17" si="25">G15+G16</f>
        <v>1246</v>
      </c>
      <c r="H17" s="111">
        <f t="shared" ref="H17" si="26">H15+H16</f>
        <v>2422</v>
      </c>
      <c r="I17" s="111">
        <f t="shared" ref="I17" si="27">I15+I16</f>
        <v>92</v>
      </c>
      <c r="J17" s="111">
        <f t="shared" ref="J17" si="28">J15+J16</f>
        <v>102</v>
      </c>
      <c r="K17" s="111">
        <f t="shared" ref="K17:N17" si="29">K15+K16</f>
        <v>194</v>
      </c>
      <c r="L17" s="111">
        <f t="shared" si="29"/>
        <v>40</v>
      </c>
      <c r="M17" s="111">
        <f t="shared" si="29"/>
        <v>37</v>
      </c>
      <c r="N17" s="111">
        <f t="shared" si="29"/>
        <v>77</v>
      </c>
      <c r="O17" s="217">
        <f t="shared" si="20"/>
        <v>1469</v>
      </c>
      <c r="P17" s="217">
        <f t="shared" si="21"/>
        <v>1792</v>
      </c>
      <c r="Q17" s="217">
        <f t="shared" si="22"/>
        <v>3261</v>
      </c>
      <c r="R17" s="53" t="s">
        <v>5</v>
      </c>
      <c r="S17" s="332"/>
    </row>
    <row r="18" spans="1:19" ht="24" customHeight="1" thickBot="1">
      <c r="A18" s="328">
        <v>2010</v>
      </c>
      <c r="B18" s="55" t="s">
        <v>10</v>
      </c>
      <c r="C18" s="86">
        <v>154</v>
      </c>
      <c r="D18" s="86">
        <v>189</v>
      </c>
      <c r="E18" s="112">
        <f t="shared" si="1"/>
        <v>343</v>
      </c>
      <c r="F18" s="86">
        <v>903</v>
      </c>
      <c r="G18" s="86">
        <v>913</v>
      </c>
      <c r="H18" s="112">
        <f t="shared" si="2"/>
        <v>1816</v>
      </c>
      <c r="I18" s="86">
        <v>207</v>
      </c>
      <c r="J18" s="86">
        <v>195</v>
      </c>
      <c r="K18" s="112">
        <f t="shared" si="3"/>
        <v>402</v>
      </c>
      <c r="L18" s="86">
        <v>47</v>
      </c>
      <c r="M18" s="86">
        <v>45</v>
      </c>
      <c r="N18" s="112">
        <f t="shared" ref="N18:N19" si="30">L18+M18</f>
        <v>92</v>
      </c>
      <c r="O18" s="112">
        <f t="shared" si="20"/>
        <v>1311</v>
      </c>
      <c r="P18" s="112">
        <f t="shared" si="21"/>
        <v>1342</v>
      </c>
      <c r="Q18" s="112">
        <f t="shared" si="22"/>
        <v>2653</v>
      </c>
      <c r="R18" s="56" t="s">
        <v>127</v>
      </c>
      <c r="S18" s="329">
        <v>2010</v>
      </c>
    </row>
    <row r="19" spans="1:19" ht="24" customHeight="1" thickBot="1">
      <c r="A19" s="328"/>
      <c r="B19" s="55" t="s">
        <v>11</v>
      </c>
      <c r="C19" s="86">
        <v>137</v>
      </c>
      <c r="D19" s="86">
        <v>138</v>
      </c>
      <c r="E19" s="112">
        <f t="shared" si="1"/>
        <v>275</v>
      </c>
      <c r="F19" s="86">
        <v>480</v>
      </c>
      <c r="G19" s="86">
        <v>568</v>
      </c>
      <c r="H19" s="112">
        <f t="shared" si="2"/>
        <v>1048</v>
      </c>
      <c r="I19" s="86">
        <v>111</v>
      </c>
      <c r="J19" s="86">
        <v>136</v>
      </c>
      <c r="K19" s="112">
        <f t="shared" si="3"/>
        <v>247</v>
      </c>
      <c r="L19" s="86">
        <v>27</v>
      </c>
      <c r="M19" s="86">
        <v>30</v>
      </c>
      <c r="N19" s="112">
        <f t="shared" si="30"/>
        <v>57</v>
      </c>
      <c r="O19" s="112">
        <f t="shared" si="20"/>
        <v>755</v>
      </c>
      <c r="P19" s="112">
        <f t="shared" si="21"/>
        <v>872</v>
      </c>
      <c r="Q19" s="112">
        <f t="shared" si="22"/>
        <v>1627</v>
      </c>
      <c r="R19" s="56" t="s">
        <v>128</v>
      </c>
      <c r="S19" s="329"/>
    </row>
    <row r="20" spans="1:19" ht="24" customHeight="1" thickBot="1">
      <c r="A20" s="328"/>
      <c r="B20" s="55" t="s">
        <v>8</v>
      </c>
      <c r="C20" s="112">
        <f>C18+C19</f>
        <v>291</v>
      </c>
      <c r="D20" s="112">
        <f t="shared" ref="D20" si="31">D18+D19</f>
        <v>327</v>
      </c>
      <c r="E20" s="112">
        <f t="shared" ref="E20" si="32">E18+E19</f>
        <v>618</v>
      </c>
      <c r="F20" s="112">
        <f t="shared" ref="F20" si="33">F18+F19</f>
        <v>1383</v>
      </c>
      <c r="G20" s="112">
        <f t="shared" ref="G20" si="34">G18+G19</f>
        <v>1481</v>
      </c>
      <c r="H20" s="112">
        <f t="shared" ref="H20" si="35">H18+H19</f>
        <v>2864</v>
      </c>
      <c r="I20" s="112">
        <f t="shared" ref="I20" si="36">I18+I19</f>
        <v>318</v>
      </c>
      <c r="J20" s="112">
        <f t="shared" ref="J20" si="37">J18+J19</f>
        <v>331</v>
      </c>
      <c r="K20" s="112">
        <f t="shared" ref="K20:N20" si="38">K18+K19</f>
        <v>649</v>
      </c>
      <c r="L20" s="112">
        <f t="shared" si="38"/>
        <v>74</v>
      </c>
      <c r="M20" s="112">
        <f t="shared" si="38"/>
        <v>75</v>
      </c>
      <c r="N20" s="112">
        <f t="shared" si="38"/>
        <v>149</v>
      </c>
      <c r="O20" s="112">
        <f t="shared" si="20"/>
        <v>2066</v>
      </c>
      <c r="P20" s="112">
        <f t="shared" si="21"/>
        <v>2214</v>
      </c>
      <c r="Q20" s="112">
        <f t="shared" si="22"/>
        <v>4280</v>
      </c>
      <c r="R20" s="56" t="s">
        <v>5</v>
      </c>
      <c r="S20" s="329"/>
    </row>
    <row r="21" spans="1:19" ht="24" customHeight="1" thickBot="1">
      <c r="A21" s="330">
        <v>2011</v>
      </c>
      <c r="B21" s="52" t="s">
        <v>10</v>
      </c>
      <c r="C21" s="85">
        <v>146</v>
      </c>
      <c r="D21" s="85">
        <v>145</v>
      </c>
      <c r="E21" s="111">
        <f t="shared" si="1"/>
        <v>291</v>
      </c>
      <c r="F21" s="85">
        <v>867</v>
      </c>
      <c r="G21" s="85">
        <v>887</v>
      </c>
      <c r="H21" s="111">
        <f t="shared" si="2"/>
        <v>1754</v>
      </c>
      <c r="I21" s="85">
        <v>99</v>
      </c>
      <c r="J21" s="85">
        <v>108</v>
      </c>
      <c r="K21" s="111">
        <f t="shared" si="3"/>
        <v>207</v>
      </c>
      <c r="L21" s="85">
        <v>16</v>
      </c>
      <c r="M21" s="85">
        <v>21</v>
      </c>
      <c r="N21" s="111">
        <f t="shared" ref="N21:N22" si="39">L21+M21</f>
        <v>37</v>
      </c>
      <c r="O21" s="217">
        <f>C21+F21+I21+L21</f>
        <v>1128</v>
      </c>
      <c r="P21" s="217">
        <f t="shared" si="21"/>
        <v>1161</v>
      </c>
      <c r="Q21" s="217">
        <f t="shared" si="22"/>
        <v>2289</v>
      </c>
      <c r="R21" s="53" t="s">
        <v>127</v>
      </c>
      <c r="S21" s="332">
        <v>2011</v>
      </c>
    </row>
    <row r="22" spans="1:19" ht="24" customHeight="1" thickBot="1">
      <c r="A22" s="330"/>
      <c r="B22" s="52" t="s">
        <v>11</v>
      </c>
      <c r="C22" s="85">
        <v>144</v>
      </c>
      <c r="D22" s="85">
        <v>172</v>
      </c>
      <c r="E22" s="111">
        <f t="shared" si="1"/>
        <v>316</v>
      </c>
      <c r="F22" s="85">
        <v>590</v>
      </c>
      <c r="G22" s="85">
        <v>677</v>
      </c>
      <c r="H22" s="111">
        <f t="shared" si="2"/>
        <v>1267</v>
      </c>
      <c r="I22" s="85">
        <v>73</v>
      </c>
      <c r="J22" s="85">
        <v>76</v>
      </c>
      <c r="K22" s="111">
        <f t="shared" si="3"/>
        <v>149</v>
      </c>
      <c r="L22" s="85">
        <v>7</v>
      </c>
      <c r="M22" s="85">
        <v>9</v>
      </c>
      <c r="N22" s="111">
        <f t="shared" si="39"/>
        <v>16</v>
      </c>
      <c r="O22" s="217">
        <f t="shared" ref="O22:O23" si="40">C22+F22+I22+L22</f>
        <v>814</v>
      </c>
      <c r="P22" s="217">
        <f t="shared" si="21"/>
        <v>934</v>
      </c>
      <c r="Q22" s="217">
        <f t="shared" si="22"/>
        <v>1748</v>
      </c>
      <c r="R22" s="53" t="s">
        <v>128</v>
      </c>
      <c r="S22" s="332"/>
    </row>
    <row r="23" spans="1:19" ht="24" customHeight="1">
      <c r="A23" s="331"/>
      <c r="B23" s="276" t="s">
        <v>8</v>
      </c>
      <c r="C23" s="277">
        <f>C21+C22</f>
        <v>290</v>
      </c>
      <c r="D23" s="277">
        <f t="shared" ref="D23" si="41">D21+D22</f>
        <v>317</v>
      </c>
      <c r="E23" s="277">
        <f t="shared" ref="E23" si="42">E21+E22</f>
        <v>607</v>
      </c>
      <c r="F23" s="277">
        <f t="shared" ref="F23" si="43">F21+F22</f>
        <v>1457</v>
      </c>
      <c r="G23" s="277">
        <f t="shared" ref="G23" si="44">G21+G22</f>
        <v>1564</v>
      </c>
      <c r="H23" s="277">
        <f t="shared" ref="H23" si="45">H21+H22</f>
        <v>3021</v>
      </c>
      <c r="I23" s="277">
        <f t="shared" ref="I23" si="46">I21+I22</f>
        <v>172</v>
      </c>
      <c r="J23" s="277">
        <f t="shared" ref="J23" si="47">J21+J22</f>
        <v>184</v>
      </c>
      <c r="K23" s="277">
        <f t="shared" ref="K23:N23" si="48">K21+K22</f>
        <v>356</v>
      </c>
      <c r="L23" s="277">
        <f t="shared" si="48"/>
        <v>23</v>
      </c>
      <c r="M23" s="277">
        <f t="shared" si="48"/>
        <v>30</v>
      </c>
      <c r="N23" s="277">
        <f t="shared" si="48"/>
        <v>53</v>
      </c>
      <c r="O23" s="281">
        <f t="shared" si="40"/>
        <v>1942</v>
      </c>
      <c r="P23" s="281">
        <f t="shared" si="21"/>
        <v>2095</v>
      </c>
      <c r="Q23" s="281">
        <f t="shared" si="22"/>
        <v>4037</v>
      </c>
      <c r="R23" s="278" t="s">
        <v>5</v>
      </c>
      <c r="S23" s="333"/>
    </row>
    <row r="24" spans="1:19">
      <c r="K24" s="57"/>
      <c r="N24" s="57"/>
      <c r="Q24" s="57"/>
    </row>
    <row r="25" spans="1:19">
      <c r="K25" s="57"/>
      <c r="N25" s="57"/>
      <c r="Q25" s="57"/>
    </row>
    <row r="26" spans="1:19">
      <c r="K26" s="57"/>
      <c r="N26" s="57"/>
      <c r="Q26" s="57"/>
    </row>
    <row r="27" spans="1:19">
      <c r="K27" s="57"/>
      <c r="N27" s="57"/>
      <c r="Q27" s="57"/>
    </row>
    <row r="28" spans="1:19" ht="15.75" thickBot="1"/>
    <row r="29" spans="1:19" ht="85.5">
      <c r="D29" s="109"/>
      <c r="E29" s="114" t="s">
        <v>75</v>
      </c>
      <c r="F29" s="115" t="s">
        <v>76</v>
      </c>
      <c r="G29" s="116" t="s">
        <v>77</v>
      </c>
      <c r="H29" s="114" t="s">
        <v>78</v>
      </c>
      <c r="I29" s="117"/>
      <c r="K29" s="8"/>
      <c r="L29" s="58"/>
      <c r="N29" s="8"/>
      <c r="O29" s="58"/>
      <c r="Q29" s="8"/>
      <c r="R29" s="1"/>
    </row>
    <row r="30" spans="1:19" ht="15.75" thickBot="1">
      <c r="D30" s="109"/>
      <c r="E30" s="114"/>
      <c r="F30" s="118"/>
      <c r="G30" s="119"/>
      <c r="H30" s="118"/>
      <c r="I30" s="117"/>
      <c r="K30" s="8"/>
      <c r="L30" s="58"/>
      <c r="N30" s="8"/>
      <c r="O30" s="58"/>
      <c r="Q30" s="8"/>
      <c r="R30" s="1"/>
    </row>
    <row r="31" spans="1:19">
      <c r="D31" s="109">
        <v>2007</v>
      </c>
      <c r="E31" s="120">
        <f>E11</f>
        <v>600</v>
      </c>
      <c r="F31" s="120">
        <f>E14</f>
        <v>712</v>
      </c>
      <c r="G31" s="120">
        <f>E17</f>
        <v>568</v>
      </c>
      <c r="H31" s="120">
        <f>E20</f>
        <v>618</v>
      </c>
      <c r="I31" s="117"/>
      <c r="K31" s="8"/>
      <c r="L31" s="58"/>
      <c r="N31" s="8"/>
      <c r="O31" s="58"/>
      <c r="Q31" s="8"/>
      <c r="R31" s="1"/>
    </row>
    <row r="32" spans="1:19">
      <c r="D32" s="109">
        <v>2008</v>
      </c>
      <c r="E32" s="120">
        <f>H11</f>
        <v>2053</v>
      </c>
      <c r="F32" s="120">
        <f>H14</f>
        <v>2428</v>
      </c>
      <c r="G32" s="120">
        <f>H17</f>
        <v>2422</v>
      </c>
      <c r="H32" s="120">
        <f>H20</f>
        <v>2864</v>
      </c>
      <c r="I32" s="117"/>
      <c r="K32" s="8"/>
      <c r="L32" s="58"/>
      <c r="N32" s="8"/>
      <c r="O32" s="58"/>
      <c r="Q32" s="8"/>
      <c r="R32" s="1"/>
    </row>
    <row r="33" spans="4:18">
      <c r="D33" s="109">
        <v>2009</v>
      </c>
      <c r="E33" s="120">
        <f>K11</f>
        <v>104</v>
      </c>
      <c r="F33" s="120">
        <f>K14</f>
        <v>159</v>
      </c>
      <c r="G33" s="120">
        <f>K17</f>
        <v>194</v>
      </c>
      <c r="H33" s="120">
        <f>K20</f>
        <v>649</v>
      </c>
      <c r="I33" s="117"/>
      <c r="K33" s="8"/>
      <c r="L33" s="58"/>
      <c r="N33" s="8"/>
      <c r="O33" s="58"/>
      <c r="Q33" s="8"/>
      <c r="R33" s="1"/>
    </row>
    <row r="34" spans="4:18">
      <c r="D34" s="109">
        <v>2010</v>
      </c>
      <c r="E34" s="120">
        <f>Q11</f>
        <v>2822</v>
      </c>
      <c r="F34" s="120">
        <f>Q14</f>
        <v>3371</v>
      </c>
      <c r="G34" s="120">
        <f>Q17</f>
        <v>3261</v>
      </c>
      <c r="H34" s="120">
        <f>Q20</f>
        <v>4280</v>
      </c>
      <c r="I34" s="117"/>
      <c r="K34" s="8"/>
      <c r="L34" s="58"/>
      <c r="N34" s="8"/>
      <c r="O34" s="58"/>
      <c r="Q34" s="8"/>
      <c r="R34" s="1"/>
    </row>
    <row r="35" spans="4:18">
      <c r="D35" s="109">
        <v>2011</v>
      </c>
      <c r="E35" s="120" t="e">
        <f>#REF!</f>
        <v>#REF!</v>
      </c>
      <c r="F35" s="120" t="e">
        <f>#REF!</f>
        <v>#REF!</v>
      </c>
      <c r="G35" s="120" t="e">
        <f>#REF!</f>
        <v>#REF!</v>
      </c>
      <c r="H35" s="120" t="e">
        <f>#REF!</f>
        <v>#REF!</v>
      </c>
      <c r="I35" s="117"/>
      <c r="K35" s="8"/>
      <c r="L35" s="58"/>
      <c r="N35" s="8"/>
      <c r="O35" s="58"/>
      <c r="Q35" s="8"/>
      <c r="R35" s="1"/>
    </row>
    <row r="36" spans="4:18">
      <c r="I36" s="58"/>
      <c r="K36" s="8"/>
      <c r="L36" s="58"/>
      <c r="N36" s="8"/>
      <c r="O36" s="58"/>
      <c r="Q36" s="8"/>
      <c r="R36" s="1"/>
    </row>
  </sheetData>
  <mergeCells count="21">
    <mergeCell ref="A18:A20"/>
    <mergeCell ref="S18:S20"/>
    <mergeCell ref="A21:A23"/>
    <mergeCell ref="S21:S23"/>
    <mergeCell ref="A9:A11"/>
    <mergeCell ref="S9:S11"/>
    <mergeCell ref="A12:A14"/>
    <mergeCell ref="S12:S14"/>
    <mergeCell ref="A15:A17"/>
    <mergeCell ref="S15:S17"/>
    <mergeCell ref="A1:S1"/>
    <mergeCell ref="A2:S2"/>
    <mergeCell ref="A3:S3"/>
    <mergeCell ref="A4:S4"/>
    <mergeCell ref="A6:B8"/>
    <mergeCell ref="C6:E6"/>
    <mergeCell ref="F6:H6"/>
    <mergeCell ref="I6:K6"/>
    <mergeCell ref="O6:Q6"/>
    <mergeCell ref="R6:S8"/>
    <mergeCell ref="L6:N6"/>
  </mergeCells>
  <printOptions horizontalCentered="1" verticalCentered="1"/>
  <pageMargins left="0" right="0" top="0" bottom="0" header="0" footer="0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26"/>
  <sheetViews>
    <sheetView showGridLines="0" rightToLeft="1" view="pageBreakPreview" topLeftCell="A3" zoomScaleNormal="100" zoomScaleSheetLayoutView="100" workbookViewId="0">
      <selection activeCell="D18" sqref="D18"/>
    </sheetView>
  </sheetViews>
  <sheetFormatPr defaultColWidth="9.140625" defaultRowHeight="15.75"/>
  <cols>
    <col min="1" max="1" width="16" style="11" customWidth="1"/>
    <col min="2" max="2" width="6.28515625" style="11" bestFit="1" customWidth="1"/>
    <col min="3" max="3" width="6" style="11" bestFit="1" customWidth="1"/>
    <col min="4" max="4" width="6.85546875" style="11" bestFit="1" customWidth="1"/>
    <col min="5" max="5" width="6.28515625" style="11" bestFit="1" customWidth="1"/>
    <col min="6" max="6" width="6" style="11" bestFit="1" customWidth="1"/>
    <col min="7" max="7" width="6.140625" style="11" bestFit="1" customWidth="1"/>
    <col min="8" max="8" width="9.140625" style="11" bestFit="1" customWidth="1"/>
    <col min="9" max="9" width="6.28515625" style="11" bestFit="1" customWidth="1"/>
    <col min="10" max="10" width="6" style="11" bestFit="1" customWidth="1"/>
    <col min="11" max="11" width="6.85546875" style="11" bestFit="1" customWidth="1"/>
    <col min="12" max="12" width="6.28515625" style="11" bestFit="1" customWidth="1"/>
    <col min="13" max="13" width="6" style="11" bestFit="1" customWidth="1"/>
    <col min="14" max="14" width="6.140625" style="11" bestFit="1" customWidth="1"/>
    <col min="15" max="15" width="6.28515625" style="11" bestFit="1" customWidth="1"/>
    <col min="16" max="16" width="6" style="11" bestFit="1" customWidth="1"/>
    <col min="17" max="20" width="6.85546875" style="11" bestFit="1" customWidth="1"/>
    <col min="21" max="21" width="15.140625" style="12" customWidth="1"/>
    <col min="22" max="16384" width="9.140625" style="11"/>
  </cols>
  <sheetData>
    <row r="1" spans="1:21" s="5" customFormat="1" ht="21.95" customHeight="1">
      <c r="A1" s="359" t="s">
        <v>204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</row>
    <row r="2" spans="1:21" s="5" customFormat="1" ht="21.95" customHeight="1">
      <c r="A2" s="358" t="s">
        <v>89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</row>
    <row r="3" spans="1:21" s="5" customFormat="1" ht="28.5" customHeight="1">
      <c r="A3" s="360" t="s">
        <v>205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360"/>
      <c r="U3" s="360"/>
    </row>
    <row r="4" spans="1:21" s="5" customFormat="1" ht="18" customHeight="1">
      <c r="A4" s="360" t="s">
        <v>89</v>
      </c>
      <c r="B4" s="360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  <c r="Q4" s="360"/>
      <c r="R4" s="360"/>
      <c r="S4" s="360"/>
      <c r="T4" s="360"/>
      <c r="U4" s="360"/>
    </row>
    <row r="5" spans="1:21" s="5" customFormat="1" ht="24.95" customHeight="1">
      <c r="A5" s="67" t="s">
        <v>183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64" t="s">
        <v>182</v>
      </c>
    </row>
    <row r="6" spans="1:21" s="13" customFormat="1" ht="67.5" customHeight="1">
      <c r="A6" s="361" t="s">
        <v>20</v>
      </c>
      <c r="B6" s="363" t="s">
        <v>85</v>
      </c>
      <c r="C6" s="364"/>
      <c r="D6" s="365"/>
      <c r="E6" s="363" t="s">
        <v>84</v>
      </c>
      <c r="F6" s="364"/>
      <c r="G6" s="365"/>
      <c r="H6" s="213" t="s">
        <v>83</v>
      </c>
      <c r="I6" s="353" t="s">
        <v>88</v>
      </c>
      <c r="J6" s="354"/>
      <c r="K6" s="355"/>
      <c r="L6" s="353" t="s">
        <v>86</v>
      </c>
      <c r="M6" s="354"/>
      <c r="N6" s="355"/>
      <c r="O6" s="353" t="s">
        <v>87</v>
      </c>
      <c r="P6" s="354"/>
      <c r="Q6" s="355"/>
      <c r="R6" s="353" t="s">
        <v>136</v>
      </c>
      <c r="S6" s="354"/>
      <c r="T6" s="355"/>
      <c r="U6" s="356" t="s">
        <v>21</v>
      </c>
    </row>
    <row r="7" spans="1:21" s="14" customFormat="1" ht="54" customHeight="1">
      <c r="A7" s="362"/>
      <c r="B7" s="228" t="s">
        <v>80</v>
      </c>
      <c r="C7" s="228" t="s">
        <v>81</v>
      </c>
      <c r="D7" s="228" t="s">
        <v>82</v>
      </c>
      <c r="E7" s="228" t="s">
        <v>80</v>
      </c>
      <c r="F7" s="228" t="s">
        <v>81</v>
      </c>
      <c r="G7" s="228" t="s">
        <v>82</v>
      </c>
      <c r="H7" s="228" t="s">
        <v>81</v>
      </c>
      <c r="I7" s="127" t="s">
        <v>80</v>
      </c>
      <c r="J7" s="127" t="s">
        <v>81</v>
      </c>
      <c r="K7" s="127" t="s">
        <v>82</v>
      </c>
      <c r="L7" s="127" t="s">
        <v>80</v>
      </c>
      <c r="M7" s="127" t="s">
        <v>81</v>
      </c>
      <c r="N7" s="127" t="s">
        <v>82</v>
      </c>
      <c r="O7" s="127" t="s">
        <v>80</v>
      </c>
      <c r="P7" s="127" t="s">
        <v>81</v>
      </c>
      <c r="Q7" s="127" t="s">
        <v>82</v>
      </c>
      <c r="R7" s="127" t="s">
        <v>80</v>
      </c>
      <c r="S7" s="127" t="s">
        <v>81</v>
      </c>
      <c r="T7" s="127" t="s">
        <v>82</v>
      </c>
      <c r="U7" s="357"/>
    </row>
    <row r="8" spans="1:21" ht="30.75" customHeight="1" thickBot="1">
      <c r="A8" s="132">
        <v>2002</v>
      </c>
      <c r="B8" s="133">
        <v>0</v>
      </c>
      <c r="C8" s="133">
        <v>37</v>
      </c>
      <c r="D8" s="134">
        <f>SUM(B8:C8)</f>
        <v>37</v>
      </c>
      <c r="E8" s="133">
        <v>1</v>
      </c>
      <c r="F8" s="133">
        <v>2</v>
      </c>
      <c r="G8" s="134">
        <f>SUM(E8:F8)</f>
        <v>3</v>
      </c>
      <c r="H8" s="133">
        <v>429</v>
      </c>
      <c r="I8" s="133">
        <v>32</v>
      </c>
      <c r="J8" s="133">
        <v>41</v>
      </c>
      <c r="K8" s="134">
        <f>SUM(I8:J8)</f>
        <v>73</v>
      </c>
      <c r="L8" s="133">
        <v>0</v>
      </c>
      <c r="M8" s="133">
        <v>0</v>
      </c>
      <c r="N8" s="134">
        <f>SUM(L8:M8)</f>
        <v>0</v>
      </c>
      <c r="O8" s="135">
        <v>289</v>
      </c>
      <c r="P8" s="135">
        <v>457</v>
      </c>
      <c r="Q8" s="136">
        <f>SUM(O8:P8)</f>
        <v>746</v>
      </c>
      <c r="R8" s="135">
        <f>B8+E8+I8+L8+O8</f>
        <v>322</v>
      </c>
      <c r="S8" s="135">
        <f>C8+F8+H8+J8+M8+P8</f>
        <v>966</v>
      </c>
      <c r="T8" s="136">
        <f>R8+S8</f>
        <v>1288</v>
      </c>
      <c r="U8" s="137">
        <v>2002</v>
      </c>
    </row>
    <row r="9" spans="1:21" ht="30.75" customHeight="1" thickBot="1">
      <c r="A9" s="122">
        <v>2003</v>
      </c>
      <c r="B9" s="123">
        <v>0</v>
      </c>
      <c r="C9" s="123">
        <v>35</v>
      </c>
      <c r="D9" s="297">
        <f t="shared" ref="D9:D17" si="0">SUM(B9:C9)</f>
        <v>35</v>
      </c>
      <c r="E9" s="123">
        <v>2</v>
      </c>
      <c r="F9" s="123">
        <v>1</v>
      </c>
      <c r="G9" s="297">
        <f t="shared" ref="G9:G17" si="1">SUM(E9:F9)</f>
        <v>3</v>
      </c>
      <c r="H9" s="123">
        <v>457</v>
      </c>
      <c r="I9" s="123">
        <v>50</v>
      </c>
      <c r="J9" s="123">
        <v>56</v>
      </c>
      <c r="K9" s="297">
        <f t="shared" ref="K9:K17" si="2">SUM(I9:J9)</f>
        <v>106</v>
      </c>
      <c r="L9" s="123">
        <v>0</v>
      </c>
      <c r="M9" s="123">
        <v>0</v>
      </c>
      <c r="N9" s="297">
        <f t="shared" ref="N9:N17" si="3">SUM(L9:M9)</f>
        <v>0</v>
      </c>
      <c r="O9" s="130">
        <v>323</v>
      </c>
      <c r="P9" s="130">
        <v>445</v>
      </c>
      <c r="Q9" s="298">
        <f t="shared" ref="Q9:Q17" si="4">SUM(O9:P9)</f>
        <v>768</v>
      </c>
      <c r="R9" s="130">
        <f t="shared" ref="R9:R16" si="5">B9+E9+I9+L9+O9</f>
        <v>375</v>
      </c>
      <c r="S9" s="130">
        <f t="shared" ref="S9:S16" si="6">C9+F9+H9+J9+M9+P9</f>
        <v>994</v>
      </c>
      <c r="T9" s="131">
        <f t="shared" ref="T9:T17" si="7">R9+S9</f>
        <v>1369</v>
      </c>
      <c r="U9" s="124">
        <v>2003</v>
      </c>
    </row>
    <row r="10" spans="1:21" ht="30.75" customHeight="1" thickBot="1">
      <c r="A10" s="125">
        <v>2004</v>
      </c>
      <c r="B10" s="121">
        <v>0</v>
      </c>
      <c r="C10" s="121">
        <v>15</v>
      </c>
      <c r="D10" s="134">
        <f t="shared" si="0"/>
        <v>15</v>
      </c>
      <c r="E10" s="121">
        <v>3</v>
      </c>
      <c r="F10" s="121">
        <v>0</v>
      </c>
      <c r="G10" s="134">
        <f t="shared" si="1"/>
        <v>3</v>
      </c>
      <c r="H10" s="121">
        <v>560</v>
      </c>
      <c r="I10" s="121">
        <v>63</v>
      </c>
      <c r="J10" s="121">
        <v>67</v>
      </c>
      <c r="K10" s="134">
        <f t="shared" si="2"/>
        <v>130</v>
      </c>
      <c r="L10" s="121">
        <v>0</v>
      </c>
      <c r="M10" s="121">
        <v>0</v>
      </c>
      <c r="N10" s="134">
        <f t="shared" si="3"/>
        <v>0</v>
      </c>
      <c r="O10" s="128">
        <v>327</v>
      </c>
      <c r="P10" s="128">
        <v>574</v>
      </c>
      <c r="Q10" s="136">
        <f t="shared" si="4"/>
        <v>901</v>
      </c>
      <c r="R10" s="128">
        <f t="shared" si="5"/>
        <v>393</v>
      </c>
      <c r="S10" s="128">
        <f t="shared" si="6"/>
        <v>1216</v>
      </c>
      <c r="T10" s="129">
        <f t="shared" si="7"/>
        <v>1609</v>
      </c>
      <c r="U10" s="126">
        <v>2004</v>
      </c>
    </row>
    <row r="11" spans="1:21" ht="30.75" customHeight="1" thickBot="1">
      <c r="A11" s="122">
        <v>2005</v>
      </c>
      <c r="B11" s="123">
        <v>0</v>
      </c>
      <c r="C11" s="123">
        <v>72</v>
      </c>
      <c r="D11" s="297">
        <f t="shared" si="0"/>
        <v>72</v>
      </c>
      <c r="E11" s="123">
        <v>6</v>
      </c>
      <c r="F11" s="123">
        <v>0</v>
      </c>
      <c r="G11" s="297">
        <f t="shared" si="1"/>
        <v>6</v>
      </c>
      <c r="H11" s="123">
        <v>746</v>
      </c>
      <c r="I11" s="123">
        <v>143</v>
      </c>
      <c r="J11" s="123">
        <v>184</v>
      </c>
      <c r="K11" s="297">
        <f t="shared" si="2"/>
        <v>327</v>
      </c>
      <c r="L11" s="123">
        <v>0</v>
      </c>
      <c r="M11" s="123">
        <v>0</v>
      </c>
      <c r="N11" s="297">
        <f t="shared" si="3"/>
        <v>0</v>
      </c>
      <c r="O11" s="130">
        <v>325</v>
      </c>
      <c r="P11" s="130">
        <v>564</v>
      </c>
      <c r="Q11" s="298">
        <f t="shared" si="4"/>
        <v>889</v>
      </c>
      <c r="R11" s="130">
        <f t="shared" si="5"/>
        <v>474</v>
      </c>
      <c r="S11" s="130">
        <f t="shared" si="6"/>
        <v>1566</v>
      </c>
      <c r="T11" s="131">
        <f t="shared" si="7"/>
        <v>2040</v>
      </c>
      <c r="U11" s="124">
        <v>2005</v>
      </c>
    </row>
    <row r="12" spans="1:21" ht="30.75" customHeight="1" thickBot="1">
      <c r="A12" s="125">
        <v>2006</v>
      </c>
      <c r="B12" s="121">
        <v>0</v>
      </c>
      <c r="C12" s="121">
        <v>122</v>
      </c>
      <c r="D12" s="134">
        <f t="shared" si="0"/>
        <v>122</v>
      </c>
      <c r="E12" s="121">
        <v>2</v>
      </c>
      <c r="F12" s="121">
        <v>4</v>
      </c>
      <c r="G12" s="134">
        <f t="shared" si="1"/>
        <v>6</v>
      </c>
      <c r="H12" s="121">
        <v>749</v>
      </c>
      <c r="I12" s="121">
        <v>237</v>
      </c>
      <c r="J12" s="121">
        <v>340</v>
      </c>
      <c r="K12" s="134">
        <f t="shared" si="2"/>
        <v>577</v>
      </c>
      <c r="L12" s="121">
        <v>0</v>
      </c>
      <c r="M12" s="121">
        <v>0</v>
      </c>
      <c r="N12" s="134">
        <f t="shared" si="3"/>
        <v>0</v>
      </c>
      <c r="O12" s="128">
        <v>666</v>
      </c>
      <c r="P12" s="128">
        <v>796</v>
      </c>
      <c r="Q12" s="136">
        <f t="shared" si="4"/>
        <v>1462</v>
      </c>
      <c r="R12" s="128">
        <f t="shared" si="5"/>
        <v>905</v>
      </c>
      <c r="S12" s="128">
        <f t="shared" si="6"/>
        <v>2011</v>
      </c>
      <c r="T12" s="129">
        <f t="shared" si="7"/>
        <v>2916</v>
      </c>
      <c r="U12" s="126">
        <v>2006</v>
      </c>
    </row>
    <row r="13" spans="1:21" ht="30.75" customHeight="1" thickBot="1">
      <c r="A13" s="122">
        <v>2007</v>
      </c>
      <c r="B13" s="123">
        <v>357</v>
      </c>
      <c r="C13" s="123">
        <v>633</v>
      </c>
      <c r="D13" s="297">
        <f t="shared" si="0"/>
        <v>990</v>
      </c>
      <c r="E13" s="123">
        <v>0</v>
      </c>
      <c r="F13" s="123">
        <v>1</v>
      </c>
      <c r="G13" s="297">
        <f t="shared" si="1"/>
        <v>1</v>
      </c>
      <c r="H13" s="123">
        <v>794</v>
      </c>
      <c r="I13" s="123">
        <v>194</v>
      </c>
      <c r="J13" s="123">
        <v>246</v>
      </c>
      <c r="K13" s="297">
        <f t="shared" si="2"/>
        <v>440</v>
      </c>
      <c r="L13" s="123">
        <v>0</v>
      </c>
      <c r="M13" s="123">
        <v>0</v>
      </c>
      <c r="N13" s="297">
        <f t="shared" si="3"/>
        <v>0</v>
      </c>
      <c r="O13" s="130">
        <v>348</v>
      </c>
      <c r="P13" s="130">
        <v>615</v>
      </c>
      <c r="Q13" s="298">
        <f t="shared" si="4"/>
        <v>963</v>
      </c>
      <c r="R13" s="130">
        <f t="shared" si="5"/>
        <v>899</v>
      </c>
      <c r="S13" s="130">
        <f t="shared" si="6"/>
        <v>2289</v>
      </c>
      <c r="T13" s="131">
        <f t="shared" si="7"/>
        <v>3188</v>
      </c>
      <c r="U13" s="124">
        <v>2007</v>
      </c>
    </row>
    <row r="14" spans="1:21" ht="30.75" customHeight="1" thickBot="1">
      <c r="A14" s="125">
        <v>2008</v>
      </c>
      <c r="B14" s="121">
        <v>168</v>
      </c>
      <c r="C14" s="121">
        <v>454</v>
      </c>
      <c r="D14" s="134">
        <f t="shared" si="0"/>
        <v>622</v>
      </c>
      <c r="E14" s="121">
        <v>0</v>
      </c>
      <c r="F14" s="121">
        <v>8</v>
      </c>
      <c r="G14" s="134">
        <f t="shared" si="1"/>
        <v>8</v>
      </c>
      <c r="H14" s="121">
        <v>855</v>
      </c>
      <c r="I14" s="121">
        <v>300</v>
      </c>
      <c r="J14" s="121">
        <v>410</v>
      </c>
      <c r="K14" s="134">
        <f t="shared" si="2"/>
        <v>710</v>
      </c>
      <c r="L14" s="121">
        <v>0</v>
      </c>
      <c r="M14" s="121">
        <v>0</v>
      </c>
      <c r="N14" s="134">
        <f t="shared" si="3"/>
        <v>0</v>
      </c>
      <c r="O14" s="128">
        <v>82</v>
      </c>
      <c r="P14" s="128">
        <v>159</v>
      </c>
      <c r="Q14" s="136">
        <f t="shared" si="4"/>
        <v>241</v>
      </c>
      <c r="R14" s="128">
        <f t="shared" si="5"/>
        <v>550</v>
      </c>
      <c r="S14" s="128">
        <f t="shared" si="6"/>
        <v>1886</v>
      </c>
      <c r="T14" s="129">
        <f t="shared" si="7"/>
        <v>2436</v>
      </c>
      <c r="U14" s="126">
        <v>2008</v>
      </c>
    </row>
    <row r="15" spans="1:21" ht="30.75" customHeight="1" thickBot="1">
      <c r="A15" s="122">
        <v>2009</v>
      </c>
      <c r="B15" s="123">
        <v>228</v>
      </c>
      <c r="C15" s="123">
        <v>434</v>
      </c>
      <c r="D15" s="297">
        <f t="shared" si="0"/>
        <v>662</v>
      </c>
      <c r="E15" s="123">
        <v>1</v>
      </c>
      <c r="F15" s="123">
        <v>13</v>
      </c>
      <c r="G15" s="297">
        <f t="shared" si="1"/>
        <v>14</v>
      </c>
      <c r="H15" s="123">
        <v>710</v>
      </c>
      <c r="I15" s="123">
        <v>226</v>
      </c>
      <c r="J15" s="123">
        <v>199</v>
      </c>
      <c r="K15" s="297">
        <f t="shared" si="2"/>
        <v>425</v>
      </c>
      <c r="L15" s="123">
        <v>21</v>
      </c>
      <c r="M15" s="123">
        <v>0</v>
      </c>
      <c r="N15" s="297">
        <f t="shared" si="3"/>
        <v>21</v>
      </c>
      <c r="O15" s="130">
        <v>482</v>
      </c>
      <c r="P15" s="130">
        <v>727</v>
      </c>
      <c r="Q15" s="298">
        <f t="shared" si="4"/>
        <v>1209</v>
      </c>
      <c r="R15" s="130">
        <f t="shared" si="5"/>
        <v>958</v>
      </c>
      <c r="S15" s="130">
        <f t="shared" si="6"/>
        <v>2083</v>
      </c>
      <c r="T15" s="131">
        <f t="shared" si="7"/>
        <v>3041</v>
      </c>
      <c r="U15" s="124">
        <v>2009</v>
      </c>
    </row>
    <row r="16" spans="1:21" ht="30.75" customHeight="1" thickBot="1">
      <c r="A16" s="125">
        <v>2010</v>
      </c>
      <c r="B16" s="121">
        <v>234</v>
      </c>
      <c r="C16" s="121">
        <v>221</v>
      </c>
      <c r="D16" s="134">
        <f t="shared" si="0"/>
        <v>455</v>
      </c>
      <c r="E16" s="121">
        <v>2</v>
      </c>
      <c r="F16" s="121">
        <v>13</v>
      </c>
      <c r="G16" s="134">
        <f t="shared" si="1"/>
        <v>15</v>
      </c>
      <c r="H16" s="121">
        <v>862</v>
      </c>
      <c r="I16" s="121">
        <v>345</v>
      </c>
      <c r="J16" s="121">
        <v>545</v>
      </c>
      <c r="K16" s="134">
        <f t="shared" si="2"/>
        <v>890</v>
      </c>
      <c r="L16" s="121">
        <v>504</v>
      </c>
      <c r="M16" s="121">
        <v>172</v>
      </c>
      <c r="N16" s="134">
        <f t="shared" si="3"/>
        <v>676</v>
      </c>
      <c r="O16" s="128">
        <v>261</v>
      </c>
      <c r="P16" s="128">
        <v>418</v>
      </c>
      <c r="Q16" s="136">
        <f t="shared" si="4"/>
        <v>679</v>
      </c>
      <c r="R16" s="128">
        <f t="shared" si="5"/>
        <v>1346</v>
      </c>
      <c r="S16" s="128">
        <f t="shared" si="6"/>
        <v>2231</v>
      </c>
      <c r="T16" s="129">
        <f t="shared" si="7"/>
        <v>3577</v>
      </c>
      <c r="U16" s="126">
        <v>2010</v>
      </c>
    </row>
    <row r="17" spans="1:21" ht="30.75" customHeight="1" thickBot="1">
      <c r="A17" s="138">
        <v>2011</v>
      </c>
      <c r="B17" s="139">
        <v>636</v>
      </c>
      <c r="C17" s="139">
        <v>510</v>
      </c>
      <c r="D17" s="297">
        <f t="shared" si="0"/>
        <v>1146</v>
      </c>
      <c r="E17" s="139">
        <v>28</v>
      </c>
      <c r="F17" s="139">
        <v>79</v>
      </c>
      <c r="G17" s="297">
        <f t="shared" si="1"/>
        <v>107</v>
      </c>
      <c r="H17" s="139">
        <v>841</v>
      </c>
      <c r="I17" s="139">
        <v>901</v>
      </c>
      <c r="J17" s="139">
        <v>994</v>
      </c>
      <c r="K17" s="297">
        <f t="shared" si="2"/>
        <v>1895</v>
      </c>
      <c r="L17" s="139">
        <v>588</v>
      </c>
      <c r="M17" s="139">
        <v>303</v>
      </c>
      <c r="N17" s="297">
        <f t="shared" si="3"/>
        <v>891</v>
      </c>
      <c r="O17" s="140">
        <v>263</v>
      </c>
      <c r="P17" s="140">
        <v>129</v>
      </c>
      <c r="Q17" s="298">
        <f t="shared" si="4"/>
        <v>392</v>
      </c>
      <c r="R17" s="299">
        <f>B17+E17+I17+L17+O17</f>
        <v>2416</v>
      </c>
      <c r="S17" s="299">
        <f>C17+F17+H17+J17+M17+P17</f>
        <v>2856</v>
      </c>
      <c r="T17" s="464">
        <f>R17+S17</f>
        <v>5272</v>
      </c>
      <c r="U17" s="141">
        <v>2011</v>
      </c>
    </row>
    <row r="19" spans="1:21" ht="51">
      <c r="F19" s="228" t="s">
        <v>80</v>
      </c>
      <c r="G19" s="228" t="s">
        <v>81</v>
      </c>
    </row>
    <row r="20" spans="1:21" ht="15.75" customHeight="1">
      <c r="D20" s="288" t="s">
        <v>88</v>
      </c>
      <c r="E20" s="289"/>
      <c r="F20" s="282">
        <f>I17</f>
        <v>901</v>
      </c>
      <c r="G20" s="282">
        <v>994</v>
      </c>
      <c r="T20" s="12"/>
      <c r="U20" s="11"/>
    </row>
    <row r="21" spans="1:21" ht="114.75">
      <c r="D21" s="213" t="s">
        <v>83</v>
      </c>
      <c r="F21" s="11">
        <v>0</v>
      </c>
      <c r="G21" s="282">
        <v>841</v>
      </c>
      <c r="T21" s="12"/>
      <c r="U21" s="11"/>
    </row>
    <row r="22" spans="1:21" ht="15.75" customHeight="1">
      <c r="D22" s="288" t="s">
        <v>85</v>
      </c>
      <c r="E22" s="289"/>
      <c r="F22" s="282">
        <f>B17</f>
        <v>636</v>
      </c>
      <c r="G22" s="282">
        <v>510</v>
      </c>
      <c r="T22" s="12"/>
      <c r="U22" s="11"/>
    </row>
    <row r="23" spans="1:21" ht="15.75" customHeight="1">
      <c r="D23" s="288" t="s">
        <v>86</v>
      </c>
      <c r="E23" s="289"/>
      <c r="F23" s="282">
        <f>L17</f>
        <v>588</v>
      </c>
      <c r="G23" s="282">
        <v>303</v>
      </c>
      <c r="T23" s="12"/>
      <c r="U23" s="11"/>
    </row>
    <row r="24" spans="1:21" ht="15.75" customHeight="1">
      <c r="D24" s="288" t="s">
        <v>87</v>
      </c>
      <c r="E24" s="289"/>
      <c r="F24" s="282">
        <f>O17</f>
        <v>263</v>
      </c>
      <c r="G24" s="282">
        <v>129</v>
      </c>
      <c r="T24" s="12"/>
      <c r="U24" s="11"/>
    </row>
    <row r="25" spans="1:21" ht="15.75" customHeight="1">
      <c r="D25" s="290" t="s">
        <v>84</v>
      </c>
      <c r="E25" s="291"/>
      <c r="F25" s="282">
        <f>E17</f>
        <v>28</v>
      </c>
      <c r="G25" s="282">
        <v>79</v>
      </c>
      <c r="T25" s="12"/>
      <c r="U25" s="11"/>
    </row>
    <row r="26" spans="1:21">
      <c r="G26" s="282"/>
    </row>
  </sheetData>
  <sortState ref="E20:F25">
    <sortCondition descending="1" ref="F20"/>
  </sortState>
  <mergeCells count="12">
    <mergeCell ref="L6:N6"/>
    <mergeCell ref="R6:T6"/>
    <mergeCell ref="U6:U7"/>
    <mergeCell ref="A2:U2"/>
    <mergeCell ref="A1:U1"/>
    <mergeCell ref="A3:U3"/>
    <mergeCell ref="A4:U4"/>
    <mergeCell ref="A6:A7"/>
    <mergeCell ref="B6:D6"/>
    <mergeCell ref="E6:G6"/>
    <mergeCell ref="I6:K6"/>
    <mergeCell ref="O6:Q6"/>
  </mergeCells>
  <printOptions horizontalCentered="1" verticalCentered="1"/>
  <pageMargins left="0" right="0" top="0" bottom="0" header="0" footer="0"/>
  <pageSetup paperSize="9" scale="80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3" tint="0.39997558519241921"/>
  </sheetPr>
  <dimension ref="A1:F12"/>
  <sheetViews>
    <sheetView showGridLines="0" rightToLeft="1" view="pageBreakPreview" zoomScaleNormal="100" zoomScaleSheetLayoutView="100" workbookViewId="0">
      <selection activeCell="D13" sqref="D13"/>
    </sheetView>
  </sheetViews>
  <sheetFormatPr defaultColWidth="8.7109375" defaultRowHeight="15.75"/>
  <cols>
    <col min="1" max="1" width="28.7109375" style="11" customWidth="1"/>
    <col min="2" max="3" width="10.7109375" style="11" customWidth="1"/>
    <col min="4" max="4" width="10.7109375" style="70" customWidth="1"/>
    <col min="5" max="5" width="28.7109375" style="12" customWidth="1"/>
    <col min="6" max="250" width="9.140625" style="11" customWidth="1"/>
    <col min="251" max="251" width="22.7109375" style="11" customWidth="1"/>
    <col min="252" max="252" width="10.7109375" style="11" customWidth="1"/>
    <col min="253" max="16384" width="8.7109375" style="11"/>
  </cols>
  <sheetData>
    <row r="1" spans="1:6" s="5" customFormat="1" ht="58.5" customHeight="1">
      <c r="A1" s="366" t="s">
        <v>172</v>
      </c>
      <c r="B1" s="367"/>
      <c r="C1" s="367"/>
      <c r="D1" s="367"/>
      <c r="E1" s="367"/>
    </row>
    <row r="2" spans="1:6" s="5" customFormat="1" ht="21.95" customHeight="1">
      <c r="A2" s="375" t="s">
        <v>79</v>
      </c>
      <c r="B2" s="375"/>
      <c r="C2" s="375"/>
      <c r="D2" s="375"/>
      <c r="E2" s="375"/>
    </row>
    <row r="3" spans="1:6" s="5" customFormat="1" ht="42" customHeight="1">
      <c r="A3" s="360" t="s">
        <v>160</v>
      </c>
      <c r="B3" s="360"/>
      <c r="C3" s="360"/>
      <c r="D3" s="360"/>
      <c r="E3" s="360"/>
    </row>
    <row r="4" spans="1:6" s="5" customFormat="1" ht="18" customHeight="1">
      <c r="A4" s="360" t="s">
        <v>79</v>
      </c>
      <c r="B4" s="360"/>
      <c r="C4" s="360"/>
      <c r="D4" s="360"/>
      <c r="E4" s="360"/>
    </row>
    <row r="5" spans="1:6" s="5" customFormat="1" ht="24.95" customHeight="1">
      <c r="A5" s="61" t="s">
        <v>181</v>
      </c>
      <c r="B5" s="4"/>
      <c r="C5" s="4"/>
      <c r="D5" s="71"/>
      <c r="E5" s="64" t="s">
        <v>180</v>
      </c>
      <c r="F5" s="4"/>
    </row>
    <row r="6" spans="1:6" s="10" customFormat="1" ht="32.25" customHeight="1" thickBot="1">
      <c r="A6" s="368" t="s">
        <v>20</v>
      </c>
      <c r="B6" s="370" t="s">
        <v>173</v>
      </c>
      <c r="C6" s="371"/>
      <c r="D6" s="372"/>
      <c r="E6" s="373" t="s">
        <v>24</v>
      </c>
    </row>
    <row r="7" spans="1:6" s="10" customFormat="1" ht="37.5" customHeight="1">
      <c r="A7" s="369"/>
      <c r="B7" s="292" t="s">
        <v>174</v>
      </c>
      <c r="C7" s="292" t="s">
        <v>175</v>
      </c>
      <c r="D7" s="292" t="s">
        <v>91</v>
      </c>
      <c r="E7" s="374"/>
    </row>
    <row r="8" spans="1:6" ht="29.25" customHeight="1" thickBot="1">
      <c r="A8" s="232">
        <v>2007</v>
      </c>
      <c r="B8" s="233">
        <v>166</v>
      </c>
      <c r="C8" s="233">
        <v>30</v>
      </c>
      <c r="D8" s="279">
        <f>SUM(B8:C8)</f>
        <v>196</v>
      </c>
      <c r="E8" s="234">
        <v>2007</v>
      </c>
    </row>
    <row r="9" spans="1:6" ht="29.25" customHeight="1" thickBot="1">
      <c r="A9" s="68">
        <v>2008</v>
      </c>
      <c r="B9" s="87">
        <v>219</v>
      </c>
      <c r="C9" s="87">
        <v>242</v>
      </c>
      <c r="D9" s="300">
        <f t="shared" ref="D9:D12" si="0">SUM(B9:C9)</f>
        <v>461</v>
      </c>
      <c r="E9" s="69">
        <v>2008</v>
      </c>
    </row>
    <row r="10" spans="1:6" ht="29.25" customHeight="1" thickBot="1">
      <c r="A10" s="229">
        <v>2009</v>
      </c>
      <c r="B10" s="230">
        <v>321</v>
      </c>
      <c r="C10" s="230">
        <v>247</v>
      </c>
      <c r="D10" s="279">
        <f t="shared" si="0"/>
        <v>568</v>
      </c>
      <c r="E10" s="231">
        <v>2009</v>
      </c>
    </row>
    <row r="11" spans="1:6" ht="29.25" customHeight="1" thickBot="1">
      <c r="A11" s="68">
        <v>2010</v>
      </c>
      <c r="B11" s="87">
        <v>450</v>
      </c>
      <c r="C11" s="87">
        <v>260</v>
      </c>
      <c r="D11" s="300">
        <f t="shared" si="0"/>
        <v>710</v>
      </c>
      <c r="E11" s="69">
        <v>2010</v>
      </c>
    </row>
    <row r="12" spans="1:6" ht="29.25" customHeight="1" thickBot="1">
      <c r="A12" s="257">
        <v>2011</v>
      </c>
      <c r="B12" s="258">
        <v>470</v>
      </c>
      <c r="C12" s="258">
        <v>412</v>
      </c>
      <c r="D12" s="279">
        <f t="shared" si="0"/>
        <v>882</v>
      </c>
      <c r="E12" s="259">
        <v>2011</v>
      </c>
    </row>
  </sheetData>
  <mergeCells count="7">
    <mergeCell ref="A1:E1"/>
    <mergeCell ref="A3:E3"/>
    <mergeCell ref="A4:E4"/>
    <mergeCell ref="A6:A7"/>
    <mergeCell ref="B6:D6"/>
    <mergeCell ref="E6:E7"/>
    <mergeCell ref="A2:E2"/>
  </mergeCells>
  <printOptions horizontalCentered="1" verticalCentered="1"/>
  <pageMargins left="0" right="0" top="0" bottom="0" header="0" footer="0"/>
  <pageSetup paperSize="9" scale="95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M18"/>
  <sheetViews>
    <sheetView rightToLeft="1" view="pageBreakPreview" zoomScale="98" zoomScaleNormal="100" zoomScaleSheetLayoutView="98" workbookViewId="0">
      <selection activeCell="L12" sqref="L12"/>
    </sheetView>
  </sheetViews>
  <sheetFormatPr defaultColWidth="9.140625" defaultRowHeight="15"/>
  <cols>
    <col min="1" max="1" width="14.140625" style="7" customWidth="1"/>
    <col min="2" max="2" width="12.5703125" style="7" bestFit="1" customWidth="1"/>
    <col min="3" max="11" width="8.7109375" style="7" customWidth="1"/>
    <col min="12" max="12" width="19.42578125" style="7" customWidth="1"/>
    <col min="13" max="13" width="13.140625" style="7" customWidth="1"/>
    <col min="14" max="16384" width="9.140625" style="6"/>
  </cols>
  <sheetData>
    <row r="1" spans="1:13" ht="46.5" customHeight="1" thickBot="1">
      <c r="A1" s="395" t="s">
        <v>176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10"/>
    </row>
    <row r="2" spans="1:13" ht="23.25" customHeight="1" thickBot="1">
      <c r="A2" s="325" t="s">
        <v>90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7"/>
    </row>
    <row r="3" spans="1:13" ht="35.25" customHeight="1">
      <c r="A3" s="311" t="s">
        <v>177</v>
      </c>
      <c r="B3" s="396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3"/>
    </row>
    <row r="4" spans="1:13" ht="18" customHeight="1">
      <c r="A4" s="314" t="s">
        <v>90</v>
      </c>
      <c r="B4" s="315"/>
      <c r="C4" s="315"/>
      <c r="D4" s="315"/>
      <c r="E4" s="315"/>
      <c r="F4" s="315"/>
      <c r="G4" s="315"/>
      <c r="H4" s="315"/>
      <c r="I4" s="315"/>
      <c r="J4" s="315"/>
      <c r="K4" s="315"/>
      <c r="L4" s="315"/>
      <c r="M4" s="316"/>
    </row>
    <row r="5" spans="1:13" s="23" customFormat="1" ht="16.899999999999999" customHeight="1">
      <c r="A5" s="25" t="s">
        <v>179</v>
      </c>
      <c r="B5" s="25"/>
      <c r="C5" s="51"/>
      <c r="D5" s="51"/>
      <c r="E5" s="51"/>
      <c r="F5" s="51"/>
      <c r="G5" s="51"/>
      <c r="H5" s="51"/>
      <c r="I5" s="51"/>
      <c r="J5" s="51"/>
      <c r="M5" s="24" t="s">
        <v>178</v>
      </c>
    </row>
    <row r="6" spans="1:13" ht="20.100000000000001" customHeight="1">
      <c r="A6" s="389" t="s">
        <v>151</v>
      </c>
      <c r="B6" s="390"/>
      <c r="C6" s="397" t="s">
        <v>1</v>
      </c>
      <c r="D6" s="397"/>
      <c r="E6" s="397"/>
      <c r="F6" s="397" t="s">
        <v>31</v>
      </c>
      <c r="G6" s="397"/>
      <c r="H6" s="397"/>
      <c r="I6" s="397" t="s">
        <v>2</v>
      </c>
      <c r="J6" s="397"/>
      <c r="K6" s="397"/>
      <c r="L6" s="398" t="s">
        <v>152</v>
      </c>
      <c r="M6" s="399"/>
    </row>
    <row r="7" spans="1:13" ht="20.100000000000001" customHeight="1">
      <c r="A7" s="391"/>
      <c r="B7" s="392"/>
      <c r="C7" s="387" t="s">
        <v>3</v>
      </c>
      <c r="D7" s="387"/>
      <c r="E7" s="387"/>
      <c r="F7" s="387" t="s">
        <v>4</v>
      </c>
      <c r="G7" s="387"/>
      <c r="H7" s="387"/>
      <c r="I7" s="387" t="s">
        <v>5</v>
      </c>
      <c r="J7" s="387"/>
      <c r="K7" s="387"/>
      <c r="L7" s="400"/>
      <c r="M7" s="401"/>
    </row>
    <row r="8" spans="1:13" ht="20.100000000000001" customHeight="1">
      <c r="A8" s="391"/>
      <c r="B8" s="392"/>
      <c r="C8" s="48" t="s">
        <v>6</v>
      </c>
      <c r="D8" s="48" t="s">
        <v>7</v>
      </c>
      <c r="E8" s="48" t="s">
        <v>8</v>
      </c>
      <c r="F8" s="48" t="s">
        <v>6</v>
      </c>
      <c r="G8" s="48" t="s">
        <v>7</v>
      </c>
      <c r="H8" s="48" t="s">
        <v>8</v>
      </c>
      <c r="I8" s="48" t="s">
        <v>6</v>
      </c>
      <c r="J8" s="48" t="s">
        <v>7</v>
      </c>
      <c r="K8" s="48" t="s">
        <v>8</v>
      </c>
      <c r="L8" s="400"/>
      <c r="M8" s="401"/>
    </row>
    <row r="9" spans="1:13" ht="20.100000000000001" customHeight="1">
      <c r="A9" s="393"/>
      <c r="B9" s="394"/>
      <c r="C9" s="150" t="s">
        <v>22</v>
      </c>
      <c r="D9" s="150" t="s">
        <v>23</v>
      </c>
      <c r="E9" s="150" t="s">
        <v>5</v>
      </c>
      <c r="F9" s="150" t="s">
        <v>22</v>
      </c>
      <c r="G9" s="150" t="s">
        <v>23</v>
      </c>
      <c r="H9" s="150" t="s">
        <v>5</v>
      </c>
      <c r="I9" s="150" t="s">
        <v>22</v>
      </c>
      <c r="J9" s="150" t="s">
        <v>23</v>
      </c>
      <c r="K9" s="150" t="s">
        <v>5</v>
      </c>
      <c r="L9" s="402"/>
      <c r="M9" s="403"/>
    </row>
    <row r="10" spans="1:13" s="1" customFormat="1" ht="18" customHeight="1" thickBot="1">
      <c r="A10" s="388">
        <v>2009</v>
      </c>
      <c r="B10" s="197" t="s">
        <v>129</v>
      </c>
      <c r="C10" s="202">
        <v>10</v>
      </c>
      <c r="D10" s="202">
        <v>11</v>
      </c>
      <c r="E10" s="203">
        <f>SUM(C10:D10)</f>
        <v>21</v>
      </c>
      <c r="F10" s="202">
        <v>0</v>
      </c>
      <c r="G10" s="202">
        <v>0</v>
      </c>
      <c r="H10" s="203">
        <f>SUM(F10:G10)</f>
        <v>0</v>
      </c>
      <c r="I10" s="203">
        <f>SUM(C10,F10)</f>
        <v>10</v>
      </c>
      <c r="J10" s="203">
        <f>SUM(D10,G10)</f>
        <v>11</v>
      </c>
      <c r="K10" s="203">
        <f>SUM(I10:J10)</f>
        <v>21</v>
      </c>
      <c r="L10" s="235" t="s">
        <v>137</v>
      </c>
      <c r="M10" s="379">
        <v>2009</v>
      </c>
    </row>
    <row r="11" spans="1:13" s="1" customFormat="1" ht="18" customHeight="1" thickBot="1">
      <c r="A11" s="377"/>
      <c r="B11" s="198" t="s">
        <v>130</v>
      </c>
      <c r="C11" s="204">
        <v>0</v>
      </c>
      <c r="D11" s="204">
        <v>0</v>
      </c>
      <c r="E11" s="203">
        <f t="shared" ref="E11:E17" si="0">SUM(C11:D11)</f>
        <v>0</v>
      </c>
      <c r="F11" s="204">
        <v>0</v>
      </c>
      <c r="G11" s="204">
        <v>0</v>
      </c>
      <c r="H11" s="203">
        <f t="shared" ref="H11:H18" si="1">SUM(F11:G11)</f>
        <v>0</v>
      </c>
      <c r="I11" s="203">
        <f t="shared" ref="I11:I18" si="2">SUM(C11,F11)</f>
        <v>0</v>
      </c>
      <c r="J11" s="203">
        <f t="shared" ref="J11:J18" si="3">SUM(D11,G11)</f>
        <v>0</v>
      </c>
      <c r="K11" s="203">
        <f>SUM(I11:J11)</f>
        <v>0</v>
      </c>
      <c r="L11" s="236" t="s">
        <v>150</v>
      </c>
      <c r="M11" s="380"/>
    </row>
    <row r="12" spans="1:13" s="1" customFormat="1" ht="18" customHeight="1" thickBot="1">
      <c r="A12" s="377"/>
      <c r="B12" s="198" t="s">
        <v>8</v>
      </c>
      <c r="C12" s="205">
        <f>SUM(C10:C11)</f>
        <v>10</v>
      </c>
      <c r="D12" s="205">
        <f t="shared" ref="D12:K12" si="4">SUM(D10:D11)</f>
        <v>11</v>
      </c>
      <c r="E12" s="205">
        <f t="shared" si="4"/>
        <v>21</v>
      </c>
      <c r="F12" s="205">
        <f t="shared" si="4"/>
        <v>0</v>
      </c>
      <c r="G12" s="205">
        <f t="shared" si="4"/>
        <v>0</v>
      </c>
      <c r="H12" s="203">
        <f t="shared" si="1"/>
        <v>0</v>
      </c>
      <c r="I12" s="203">
        <f t="shared" si="2"/>
        <v>10</v>
      </c>
      <c r="J12" s="203">
        <f t="shared" si="3"/>
        <v>11</v>
      </c>
      <c r="K12" s="205">
        <f t="shared" si="4"/>
        <v>21</v>
      </c>
      <c r="L12" s="237" t="s">
        <v>5</v>
      </c>
      <c r="M12" s="381"/>
    </row>
    <row r="13" spans="1:13" s="1" customFormat="1" ht="18" customHeight="1" thickBot="1">
      <c r="A13" s="328">
        <v>2010</v>
      </c>
      <c r="B13" s="199" t="s">
        <v>129</v>
      </c>
      <c r="C13" s="206">
        <v>0</v>
      </c>
      <c r="D13" s="206">
        <v>0</v>
      </c>
      <c r="E13" s="301">
        <f t="shared" si="0"/>
        <v>0</v>
      </c>
      <c r="F13" s="206">
        <v>0</v>
      </c>
      <c r="G13" s="206">
        <v>0</v>
      </c>
      <c r="H13" s="301">
        <f t="shared" si="1"/>
        <v>0</v>
      </c>
      <c r="I13" s="301">
        <f t="shared" si="2"/>
        <v>0</v>
      </c>
      <c r="J13" s="301">
        <f t="shared" si="3"/>
        <v>0</v>
      </c>
      <c r="K13" s="207">
        <f>SUM(I13:J13)</f>
        <v>0</v>
      </c>
      <c r="L13" s="238" t="s">
        <v>137</v>
      </c>
      <c r="M13" s="382">
        <v>2010</v>
      </c>
    </row>
    <row r="14" spans="1:13" s="1" customFormat="1" ht="18" customHeight="1" thickBot="1">
      <c r="A14" s="328"/>
      <c r="B14" s="199" t="s">
        <v>130</v>
      </c>
      <c r="C14" s="206">
        <v>129</v>
      </c>
      <c r="D14" s="206">
        <v>375</v>
      </c>
      <c r="E14" s="301">
        <f t="shared" si="0"/>
        <v>504</v>
      </c>
      <c r="F14" s="206">
        <v>69</v>
      </c>
      <c r="G14" s="206">
        <v>103</v>
      </c>
      <c r="H14" s="301">
        <f t="shared" si="1"/>
        <v>172</v>
      </c>
      <c r="I14" s="301">
        <f t="shared" si="2"/>
        <v>198</v>
      </c>
      <c r="J14" s="301">
        <f t="shared" si="3"/>
        <v>478</v>
      </c>
      <c r="K14" s="207">
        <f>SUM(I14:J14)</f>
        <v>676</v>
      </c>
      <c r="L14" s="238" t="s">
        <v>150</v>
      </c>
      <c r="M14" s="383"/>
    </row>
    <row r="15" spans="1:13" s="1" customFormat="1" ht="18" customHeight="1" thickBot="1">
      <c r="A15" s="328"/>
      <c r="B15" s="199" t="s">
        <v>8</v>
      </c>
      <c r="C15" s="207">
        <f>SUM(C13:C14)</f>
        <v>129</v>
      </c>
      <c r="D15" s="207">
        <f t="shared" ref="D15:K15" si="5">SUM(D13:D14)</f>
        <v>375</v>
      </c>
      <c r="E15" s="207">
        <f t="shared" si="5"/>
        <v>504</v>
      </c>
      <c r="F15" s="207">
        <f t="shared" si="5"/>
        <v>69</v>
      </c>
      <c r="G15" s="207">
        <f t="shared" si="5"/>
        <v>103</v>
      </c>
      <c r="H15" s="301">
        <f t="shared" si="1"/>
        <v>172</v>
      </c>
      <c r="I15" s="301">
        <f t="shared" si="2"/>
        <v>198</v>
      </c>
      <c r="J15" s="301">
        <f t="shared" si="3"/>
        <v>478</v>
      </c>
      <c r="K15" s="207">
        <f>SUM(K13:K14)</f>
        <v>676</v>
      </c>
      <c r="L15" s="239" t="s">
        <v>5</v>
      </c>
      <c r="M15" s="384"/>
    </row>
    <row r="16" spans="1:13" s="1" customFormat="1" ht="18" customHeight="1" thickBot="1">
      <c r="A16" s="376">
        <v>2011</v>
      </c>
      <c r="B16" s="200" t="s">
        <v>129</v>
      </c>
      <c r="C16" s="204">
        <v>12</v>
      </c>
      <c r="D16" s="204">
        <v>110</v>
      </c>
      <c r="E16" s="203">
        <f t="shared" si="0"/>
        <v>122</v>
      </c>
      <c r="F16" s="204">
        <v>1</v>
      </c>
      <c r="G16" s="204">
        <v>2</v>
      </c>
      <c r="H16" s="203">
        <f t="shared" si="1"/>
        <v>3</v>
      </c>
      <c r="I16" s="203">
        <f t="shared" si="2"/>
        <v>13</v>
      </c>
      <c r="J16" s="203">
        <f t="shared" si="3"/>
        <v>112</v>
      </c>
      <c r="K16" s="205">
        <f>SUM(I16:J16)</f>
        <v>125</v>
      </c>
      <c r="L16" s="240" t="s">
        <v>137</v>
      </c>
      <c r="M16" s="385">
        <v>2011</v>
      </c>
    </row>
    <row r="17" spans="1:13" s="1" customFormat="1" ht="18" customHeight="1" thickBot="1">
      <c r="A17" s="377"/>
      <c r="B17" s="198" t="s">
        <v>130</v>
      </c>
      <c r="C17" s="204">
        <v>202</v>
      </c>
      <c r="D17" s="204">
        <v>264</v>
      </c>
      <c r="E17" s="203">
        <f t="shared" si="0"/>
        <v>466</v>
      </c>
      <c r="F17" s="204">
        <v>140</v>
      </c>
      <c r="G17" s="204">
        <v>160</v>
      </c>
      <c r="H17" s="203">
        <f t="shared" si="1"/>
        <v>300</v>
      </c>
      <c r="I17" s="203">
        <f t="shared" si="2"/>
        <v>342</v>
      </c>
      <c r="J17" s="203">
        <f t="shared" si="3"/>
        <v>424</v>
      </c>
      <c r="K17" s="205">
        <f>SUM(I17:J17)</f>
        <v>766</v>
      </c>
      <c r="L17" s="240" t="s">
        <v>150</v>
      </c>
      <c r="M17" s="380"/>
    </row>
    <row r="18" spans="1:13" s="1" customFormat="1" ht="18" customHeight="1" thickBot="1">
      <c r="A18" s="378"/>
      <c r="B18" s="201" t="s">
        <v>8</v>
      </c>
      <c r="C18" s="208">
        <f>SUM(C16:C17)</f>
        <v>214</v>
      </c>
      <c r="D18" s="208">
        <f t="shared" ref="D18:K18" si="6">SUM(D16:D17)</f>
        <v>374</v>
      </c>
      <c r="E18" s="208">
        <f t="shared" si="6"/>
        <v>588</v>
      </c>
      <c r="F18" s="208">
        <f t="shared" si="6"/>
        <v>141</v>
      </c>
      <c r="G18" s="208">
        <f t="shared" si="6"/>
        <v>162</v>
      </c>
      <c r="H18" s="203">
        <f t="shared" si="1"/>
        <v>303</v>
      </c>
      <c r="I18" s="203">
        <f>SUM(C18,F18)</f>
        <v>355</v>
      </c>
      <c r="J18" s="203">
        <f>SUM(D18,G18)</f>
        <v>536</v>
      </c>
      <c r="K18" s="208">
        <f>SUM(K16:K17)</f>
        <v>891</v>
      </c>
      <c r="L18" s="241" t="s">
        <v>5</v>
      </c>
      <c r="M18" s="386"/>
    </row>
  </sheetData>
  <mergeCells count="18">
    <mergeCell ref="A1:M1"/>
    <mergeCell ref="A2:M2"/>
    <mergeCell ref="A3:M3"/>
    <mergeCell ref="A4:M4"/>
    <mergeCell ref="C6:E6"/>
    <mergeCell ref="F6:H6"/>
    <mergeCell ref="I6:K6"/>
    <mergeCell ref="L6:M9"/>
    <mergeCell ref="A16:A18"/>
    <mergeCell ref="M10:M12"/>
    <mergeCell ref="M13:M15"/>
    <mergeCell ref="M16:M18"/>
    <mergeCell ref="F7:H7"/>
    <mergeCell ref="I7:K7"/>
    <mergeCell ref="A10:A12"/>
    <mergeCell ref="A13:A15"/>
    <mergeCell ref="A6:B9"/>
    <mergeCell ref="C7:E7"/>
  </mergeCells>
  <printOptions horizontalCentered="1" verticalCentered="1"/>
  <pageMargins left="0" right="0" top="0" bottom="0" header="0" footer="0"/>
  <pageSetup paperSize="9" scale="9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المجموعة الإحصائية السنوية _ الفصل العاشر (خدمات المجتمع المدني) 2011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المجموعة الإحصائية السنوية _ الفصل العاشر (خدمات المجتمع المدني) 2011</Description_Ar>
    <Enabled xmlns="1b323878-974e-4c19-bf08-965c80d4ad54">true</Enabled>
    <PublishingDate xmlns="1b323878-974e-4c19-bf08-965c80d4ad54">2016-10-30T07:14:54+00:00</PublishingDate>
    <CategoryDescription xmlns="http://schemas.microsoft.com/sharepoint.v3">Annual Statistical Abstract_ chapter 10 (Services of Social Society ) 2011</CategoryDescription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85EA55-6692-403E-B2EF-780B428E01F5}"/>
</file>

<file path=customXml/itemProps2.xml><?xml version="1.0" encoding="utf-8"?>
<ds:datastoreItem xmlns:ds="http://schemas.openxmlformats.org/officeDocument/2006/customXml" ds:itemID="{42C0501D-13F4-480F-A01C-3A58B27BFAED}"/>
</file>

<file path=customXml/itemProps3.xml><?xml version="1.0" encoding="utf-8"?>
<ds:datastoreItem xmlns:ds="http://schemas.openxmlformats.org/officeDocument/2006/customXml" ds:itemID="{017B2B38-73DE-4A85-9088-CC3999B4EE87}"/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16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37" baseType="lpstr">
      <vt:lpstr>المقدمة</vt:lpstr>
      <vt:lpstr>التقديم</vt:lpstr>
      <vt:lpstr>211</vt:lpstr>
      <vt:lpstr>212</vt:lpstr>
      <vt:lpstr>213</vt:lpstr>
      <vt:lpstr>214</vt:lpstr>
      <vt:lpstr>215</vt:lpstr>
      <vt:lpstr>216</vt:lpstr>
      <vt:lpstr>217</vt:lpstr>
      <vt:lpstr>218</vt:lpstr>
      <vt:lpstr>219</vt:lpstr>
      <vt:lpstr>220</vt:lpstr>
      <vt:lpstr>221</vt:lpstr>
      <vt:lpstr>222</vt:lpstr>
      <vt:lpstr>223</vt:lpstr>
      <vt:lpstr>224</vt:lpstr>
      <vt:lpstr>GR.48</vt:lpstr>
      <vt:lpstr>GR.49</vt:lpstr>
      <vt:lpstr>GR.50</vt:lpstr>
      <vt:lpstr>GR.51</vt:lpstr>
      <vt:lpstr>GR.52</vt:lpstr>
      <vt:lpstr>'211'!Print_Area</vt:lpstr>
      <vt:lpstr>'212'!Print_Area</vt:lpstr>
      <vt:lpstr>'213'!Print_Area</vt:lpstr>
      <vt:lpstr>'214'!Print_Area</vt:lpstr>
      <vt:lpstr>'215'!Print_Area</vt:lpstr>
      <vt:lpstr>'216'!Print_Area</vt:lpstr>
      <vt:lpstr>'217'!Print_Area</vt:lpstr>
      <vt:lpstr>'218'!Print_Area</vt:lpstr>
      <vt:lpstr>'219'!Print_Area</vt:lpstr>
      <vt:lpstr>'220'!Print_Area</vt:lpstr>
      <vt:lpstr>'221'!Print_Area</vt:lpstr>
      <vt:lpstr>'222'!Print_Area</vt:lpstr>
      <vt:lpstr>'223'!Print_Area</vt:lpstr>
      <vt:lpstr>'224'!Print_Area</vt:lpstr>
      <vt:lpstr>التقديم!Print_Area</vt:lpstr>
      <vt:lpstr>المقدمة!Print_Area</vt:lpstr>
    </vt:vector>
  </TitlesOfParts>
  <Company>QSA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Annual Statistical Abstract_ chapter 10 (Services of Social Society ) 2011</dc:title>
  <dc:creator>walsulaiti</dc:creator>
  <cp:lastModifiedBy>Moza Abdulaziz Almosallam</cp:lastModifiedBy>
  <cp:lastPrinted>2014-06-25T09:20:47Z</cp:lastPrinted>
  <dcterms:created xsi:type="dcterms:W3CDTF">2010-03-09T06:58:22Z</dcterms:created>
  <dcterms:modified xsi:type="dcterms:W3CDTF">2014-10-29T09:20:39Z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/>
  </property>
  <property fmtid="{D5CDD505-2E9C-101B-9397-08002B2CF9AE}" pid="4" name="CategoryDescription">
    <vt:lpwstr>Annual Statistical Abstract_ chapter 10 (Services of Social Society ) 2011</vt:lpwstr>
  </property>
  <property fmtid="{D5CDD505-2E9C-101B-9397-08002B2CF9AE}" pid="5" name="Hashtags">
    <vt:lpwstr>58;#StatisticalAbstract|c2f418c2-a295-4bd1-af99-d5d586494613</vt:lpwstr>
  </property>
</Properties>
</file>