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4.xml" ContentType="application/vnd.openxmlformats-officedocument.drawingml.chart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5.xml" ContentType="application/vnd.openxmlformats-officedocument.drawingml.chart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icrosofteur-my.sharepoint.com/personal/fatimatayeb_microsoft_com/Documents/Desktop/Statistical Abstract/GitDatat/datasets/Annual Statistical Abstracts/Excel/Social_Services/"/>
    </mc:Choice>
  </mc:AlternateContent>
  <xr:revisionPtr revIDLastSave="0" documentId="11_39E3D01A64B14018A11B4477D5D8D0A6F4C2CB80" xr6:coauthVersionLast="47" xr6:coauthVersionMax="47" xr10:uidLastSave="{00000000-0000-0000-0000-000000000000}"/>
  <bookViews>
    <workbookView xWindow="-110" yWindow="-110" windowWidth="22780" windowHeight="14540" tabRatio="803" activeTab="6" xr2:uid="{00000000-000D-0000-FFFF-FFFF00000000}"/>
  </bookViews>
  <sheets>
    <sheet name="المقدمة" sheetId="24" r:id="rId1"/>
    <sheet name="التقديم" sheetId="23" r:id="rId2"/>
    <sheet name="1" sheetId="56" r:id="rId3"/>
    <sheet name="2" sheetId="7" r:id="rId4"/>
    <sheet name="GR.1" sheetId="57" r:id="rId5"/>
    <sheet name="3" sheetId="8" r:id="rId6"/>
    <sheet name="GR.2" sheetId="58" r:id="rId7"/>
    <sheet name="4" sheetId="39" r:id="rId8"/>
    <sheet name="5" sheetId="13" r:id="rId9"/>
    <sheet name="GR.3" sheetId="59" r:id="rId10"/>
    <sheet name="6" sheetId="12" r:id="rId11"/>
    <sheet name="7" sheetId="38" r:id="rId12"/>
    <sheet name="8" sheetId="14" r:id="rId13"/>
    <sheet name="GR.4" sheetId="60" r:id="rId14"/>
    <sheet name="9" sheetId="34" r:id="rId15"/>
    <sheet name="10" sheetId="54" r:id="rId16"/>
    <sheet name="GR.5." sheetId="61" r:id="rId17"/>
    <sheet name="11" sheetId="50" r:id="rId18"/>
    <sheet name="12" sheetId="1" r:id="rId19"/>
    <sheet name="13" sheetId="27" r:id="rId20"/>
    <sheet name="14" sheetId="28" r:id="rId21"/>
    <sheet name="15" sheetId="29" r:id="rId22"/>
  </sheets>
  <definedNames>
    <definedName name="_xlnm.Print_Area" localSheetId="15">'10'!$A$1:$K$12</definedName>
    <definedName name="_xlnm.Print_Area" localSheetId="17">'11'!$A$1:$V$32</definedName>
    <definedName name="_xlnm.Print_Area" localSheetId="18">'12'!$A$1:$D$12</definedName>
    <definedName name="_xlnm.Print_Area" localSheetId="19">'13'!$A$1:$I$22</definedName>
    <definedName name="_xlnm.Print_Area" localSheetId="20">'14'!$A$1:$N$13</definedName>
    <definedName name="_xlnm.Print_Area" localSheetId="21">'15'!$A$1:$H$12</definedName>
    <definedName name="_xlnm.Print_Area" localSheetId="3">'2'!$A$1:$K$15</definedName>
    <definedName name="_xlnm.Print_Area" localSheetId="5">'3'!$A$1:$S$26</definedName>
    <definedName name="_xlnm.Print_Area" localSheetId="7">'4'!$A$1:$S$26</definedName>
    <definedName name="_xlnm.Print_Area" localSheetId="8">'5'!$A$1:$U$13</definedName>
    <definedName name="_xlnm.Print_Area" localSheetId="10">'6'!$A$1:$E$13</definedName>
    <definedName name="_xlnm.Print_Area" localSheetId="11">'7'!$A$1:$M$24</definedName>
    <definedName name="_xlnm.Print_Area" localSheetId="12">'8'!$A$1:$L$28</definedName>
    <definedName name="_xlnm.Print_Area" localSheetId="14">'9'!$A$1:$P$28</definedName>
    <definedName name="_xlnm.Print_Area" localSheetId="1">التقديم!$A$1:$C$6</definedName>
    <definedName name="_xlnm.Print_Area" localSheetId="0">المقدمة!$A$1:$A$8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54" l="1"/>
  <c r="E18" i="54"/>
  <c r="C19" i="54"/>
  <c r="E19" i="54"/>
  <c r="C20" i="54"/>
  <c r="E20" i="54"/>
  <c r="B19" i="54"/>
  <c r="B20" i="54"/>
  <c r="B18" i="54"/>
  <c r="C36" i="14"/>
  <c r="C35" i="14"/>
  <c r="C34" i="14"/>
  <c r="C33" i="14"/>
  <c r="F19" i="13"/>
  <c r="G24" i="13"/>
  <c r="F23" i="13"/>
  <c r="G22" i="13"/>
  <c r="F22" i="13"/>
  <c r="G21" i="13"/>
  <c r="F21" i="13"/>
  <c r="G19" i="13"/>
  <c r="F20" i="13" l="1"/>
  <c r="G20" i="13"/>
  <c r="G23" i="13"/>
  <c r="C11" i="50"/>
  <c r="S9" i="50"/>
  <c r="R9" i="50"/>
  <c r="C22" i="34"/>
  <c r="C12" i="38"/>
  <c r="K13" i="13"/>
  <c r="N9" i="39"/>
  <c r="Q9" i="39"/>
  <c r="P9" i="39"/>
  <c r="O9" i="39"/>
  <c r="D26" i="8"/>
  <c r="F26" i="8"/>
  <c r="G26" i="8"/>
  <c r="I26" i="8"/>
  <c r="J26" i="8"/>
  <c r="L26" i="8"/>
  <c r="M26" i="8"/>
  <c r="C26" i="8"/>
  <c r="C20" i="8"/>
  <c r="D17" i="8"/>
  <c r="F17" i="8"/>
  <c r="G17" i="8"/>
  <c r="I17" i="8"/>
  <c r="J17" i="8"/>
  <c r="L17" i="8"/>
  <c r="M17" i="8"/>
  <c r="C17" i="8"/>
  <c r="D14" i="8"/>
  <c r="F14" i="8"/>
  <c r="G14" i="8"/>
  <c r="I14" i="8"/>
  <c r="J14" i="8"/>
  <c r="L14" i="8"/>
  <c r="M14" i="8"/>
  <c r="D11" i="8"/>
  <c r="F11" i="8"/>
  <c r="G11" i="8"/>
  <c r="I11" i="8"/>
  <c r="J11" i="8"/>
  <c r="L11" i="8"/>
  <c r="M11" i="8"/>
  <c r="C14" i="8"/>
  <c r="C11" i="8"/>
  <c r="H11" i="7"/>
  <c r="I11" i="7"/>
  <c r="H12" i="7"/>
  <c r="I12" i="7"/>
  <c r="H13" i="7"/>
  <c r="I13" i="7"/>
  <c r="H14" i="7"/>
  <c r="I14" i="7"/>
  <c r="J14" i="7" s="1"/>
  <c r="H15" i="7"/>
  <c r="I15" i="7"/>
  <c r="I10" i="7"/>
  <c r="H10" i="7"/>
  <c r="J10" i="7" s="1"/>
  <c r="G11" i="7"/>
  <c r="G12" i="7"/>
  <c r="G13" i="7"/>
  <c r="G14" i="7"/>
  <c r="G15" i="7"/>
  <c r="G10" i="7"/>
  <c r="D11" i="7"/>
  <c r="D12" i="7"/>
  <c r="D13" i="7"/>
  <c r="D14" i="7"/>
  <c r="D15" i="7"/>
  <c r="D10" i="7"/>
  <c r="H9" i="56"/>
  <c r="I9" i="56"/>
  <c r="H10" i="56"/>
  <c r="I10" i="56"/>
  <c r="H11" i="56"/>
  <c r="I11" i="56"/>
  <c r="H12" i="56"/>
  <c r="I12" i="56"/>
  <c r="H13" i="56"/>
  <c r="I13" i="56"/>
  <c r="I8" i="56"/>
  <c r="H8" i="56"/>
  <c r="J15" i="7" l="1"/>
  <c r="J13" i="7"/>
  <c r="J11" i="7"/>
  <c r="J12" i="7"/>
  <c r="M28" i="34"/>
  <c r="L28" i="34"/>
  <c r="J28" i="34"/>
  <c r="I28" i="34"/>
  <c r="G28" i="34"/>
  <c r="F28" i="34"/>
  <c r="D28" i="34"/>
  <c r="C28" i="34"/>
  <c r="N27" i="34"/>
  <c r="K27" i="34"/>
  <c r="H27" i="34"/>
  <c r="E27" i="34"/>
  <c r="N26" i="34"/>
  <c r="N28" i="34" s="1"/>
  <c r="K26" i="34"/>
  <c r="K28" i="34" s="1"/>
  <c r="H26" i="34"/>
  <c r="H28" i="34" s="1"/>
  <c r="E26" i="34"/>
  <c r="J25" i="34"/>
  <c r="I25" i="34"/>
  <c r="G25" i="34"/>
  <c r="F25" i="34"/>
  <c r="H25" i="34" s="1"/>
  <c r="D25" i="34"/>
  <c r="C25" i="34"/>
  <c r="E25" i="34" s="1"/>
  <c r="M24" i="34"/>
  <c r="L24" i="34"/>
  <c r="N24" i="34" s="1"/>
  <c r="K24" i="34"/>
  <c r="H24" i="34"/>
  <c r="E24" i="34"/>
  <c r="M23" i="34"/>
  <c r="M25" i="34" s="1"/>
  <c r="L23" i="34"/>
  <c r="K23" i="34"/>
  <c r="H23" i="34"/>
  <c r="E23" i="34"/>
  <c r="J22" i="34"/>
  <c r="I22" i="34"/>
  <c r="G22" i="34"/>
  <c r="F22" i="34"/>
  <c r="L22" i="34" s="1"/>
  <c r="D22" i="34"/>
  <c r="M22" i="34" s="1"/>
  <c r="M21" i="34"/>
  <c r="L21" i="34"/>
  <c r="K21" i="34"/>
  <c r="H21" i="34"/>
  <c r="E21" i="34"/>
  <c r="M20" i="34"/>
  <c r="L20" i="34"/>
  <c r="K20" i="34"/>
  <c r="K22" i="34" s="1"/>
  <c r="H20" i="34"/>
  <c r="H22" i="34" s="1"/>
  <c r="E20" i="34"/>
  <c r="E22" i="34" s="1"/>
  <c r="J19" i="34"/>
  <c r="I19" i="34"/>
  <c r="G19" i="34"/>
  <c r="F19" i="34"/>
  <c r="D19" i="34"/>
  <c r="M19" i="34" s="1"/>
  <c r="C19" i="34"/>
  <c r="L19" i="34" s="1"/>
  <c r="M18" i="34"/>
  <c r="L18" i="34"/>
  <c r="K18" i="34"/>
  <c r="H18" i="34"/>
  <c r="E18" i="34"/>
  <c r="M17" i="34"/>
  <c r="L17" i="34"/>
  <c r="K17" i="34"/>
  <c r="K19" i="34" s="1"/>
  <c r="H17" i="34"/>
  <c r="H19" i="34" s="1"/>
  <c r="E17" i="34"/>
  <c r="E19" i="34" s="1"/>
  <c r="N19" i="34" s="1"/>
  <c r="J16" i="34"/>
  <c r="I16" i="34"/>
  <c r="G16" i="34"/>
  <c r="F16" i="34"/>
  <c r="D16" i="34"/>
  <c r="M16" i="34" s="1"/>
  <c r="C16" i="34"/>
  <c r="L16" i="34" s="1"/>
  <c r="M15" i="34"/>
  <c r="L15" i="34"/>
  <c r="K15" i="34"/>
  <c r="H15" i="34"/>
  <c r="E15" i="34"/>
  <c r="M14" i="34"/>
  <c r="L14" i="34"/>
  <c r="K14" i="34"/>
  <c r="K16" i="34" s="1"/>
  <c r="H14" i="34"/>
  <c r="H16" i="34" s="1"/>
  <c r="E14" i="34"/>
  <c r="E16" i="34" s="1"/>
  <c r="N16" i="34" s="1"/>
  <c r="J13" i="34"/>
  <c r="I13" i="34"/>
  <c r="G13" i="34"/>
  <c r="F13" i="34"/>
  <c r="D13" i="34"/>
  <c r="M13" i="34" s="1"/>
  <c r="C13" i="34"/>
  <c r="L13" i="34" s="1"/>
  <c r="M12" i="34"/>
  <c r="L12" i="34"/>
  <c r="K12" i="34"/>
  <c r="H12" i="34"/>
  <c r="E12" i="34"/>
  <c r="M11" i="34"/>
  <c r="L11" i="34"/>
  <c r="K11" i="34"/>
  <c r="H11" i="34"/>
  <c r="H13" i="34" s="1"/>
  <c r="E11" i="34"/>
  <c r="E13" i="34" s="1"/>
  <c r="E28" i="34" l="1"/>
  <c r="K25" i="34"/>
  <c r="N18" i="34"/>
  <c r="K13" i="34"/>
  <c r="N13" i="34" s="1"/>
  <c r="N15" i="34"/>
  <c r="N12" i="34"/>
  <c r="N21" i="34"/>
  <c r="L25" i="34"/>
  <c r="N23" i="34"/>
  <c r="N22" i="34"/>
  <c r="N25" i="34"/>
  <c r="N11" i="34"/>
  <c r="N14" i="34"/>
  <c r="N17" i="34"/>
  <c r="N20" i="34"/>
  <c r="G12" i="29" l="1"/>
  <c r="G11" i="29"/>
  <c r="G10" i="29"/>
  <c r="G9" i="29"/>
  <c r="G8" i="29"/>
  <c r="L13" i="28"/>
  <c r="K13" i="28"/>
  <c r="M13" i="28" s="1"/>
  <c r="J13" i="28"/>
  <c r="G13" i="28"/>
  <c r="D13" i="28"/>
  <c r="G20" i="27"/>
  <c r="G21" i="27"/>
  <c r="F22" i="27"/>
  <c r="E22" i="27"/>
  <c r="D22" i="27"/>
  <c r="C22" i="27"/>
  <c r="G22" i="27" s="1"/>
  <c r="P31" i="50" l="1"/>
  <c r="O31" i="50"/>
  <c r="Q31" i="50" s="1"/>
  <c r="M31" i="50"/>
  <c r="L31" i="50"/>
  <c r="N31" i="50" s="1"/>
  <c r="J31" i="50"/>
  <c r="I31" i="50"/>
  <c r="G31" i="50"/>
  <c r="F31" i="50"/>
  <c r="H31" i="50" s="1"/>
  <c r="D31" i="50"/>
  <c r="S31" i="50" s="1"/>
  <c r="C31" i="50"/>
  <c r="R31" i="50" s="1"/>
  <c r="P30" i="50"/>
  <c r="O30" i="50"/>
  <c r="M30" i="50"/>
  <c r="L30" i="50"/>
  <c r="N30" i="50" s="1"/>
  <c r="J30" i="50"/>
  <c r="I30" i="50"/>
  <c r="K30" i="50" s="1"/>
  <c r="G30" i="50"/>
  <c r="F30" i="50"/>
  <c r="H30" i="50" s="1"/>
  <c r="D30" i="50"/>
  <c r="S30" i="50" s="1"/>
  <c r="C30" i="50"/>
  <c r="R30" i="50" s="1"/>
  <c r="P29" i="50"/>
  <c r="O29" i="50"/>
  <c r="Q29" i="50" s="1"/>
  <c r="M29" i="50"/>
  <c r="L29" i="50"/>
  <c r="N29" i="50" s="1"/>
  <c r="J29" i="50"/>
  <c r="I29" i="50"/>
  <c r="K29" i="50" s="1"/>
  <c r="G29" i="50"/>
  <c r="F29" i="50"/>
  <c r="H29" i="50" s="1"/>
  <c r="D29" i="50"/>
  <c r="S29" i="50" s="1"/>
  <c r="C29" i="50"/>
  <c r="S28" i="50"/>
  <c r="R28" i="50"/>
  <c r="Q28" i="50"/>
  <c r="N28" i="50"/>
  <c r="K28" i="50"/>
  <c r="H28" i="50"/>
  <c r="E28" i="50"/>
  <c r="S27" i="50"/>
  <c r="R27" i="50"/>
  <c r="Q27" i="50"/>
  <c r="N27" i="50"/>
  <c r="K27" i="50"/>
  <c r="H27" i="50"/>
  <c r="E27" i="50"/>
  <c r="P26" i="50"/>
  <c r="O26" i="50"/>
  <c r="M26" i="50"/>
  <c r="L26" i="50"/>
  <c r="N26" i="50" s="1"/>
  <c r="J26" i="50"/>
  <c r="I26" i="50"/>
  <c r="K26" i="50" s="1"/>
  <c r="G26" i="50"/>
  <c r="F26" i="50"/>
  <c r="H26" i="50" s="1"/>
  <c r="D26" i="50"/>
  <c r="S26" i="50" s="1"/>
  <c r="C26" i="50"/>
  <c r="S25" i="50"/>
  <c r="R25" i="50"/>
  <c r="Q25" i="50"/>
  <c r="N25" i="50"/>
  <c r="K25" i="50"/>
  <c r="H25" i="50"/>
  <c r="E25" i="50"/>
  <c r="S24" i="50"/>
  <c r="R24" i="50"/>
  <c r="Q24" i="50"/>
  <c r="N24" i="50"/>
  <c r="K24" i="50"/>
  <c r="H24" i="50"/>
  <c r="E24" i="50"/>
  <c r="P23" i="50"/>
  <c r="O23" i="50"/>
  <c r="Q23" i="50" s="1"/>
  <c r="M23" i="50"/>
  <c r="L23" i="50"/>
  <c r="N23" i="50" s="1"/>
  <c r="J23" i="50"/>
  <c r="I23" i="50"/>
  <c r="K23" i="50" s="1"/>
  <c r="G23" i="50"/>
  <c r="F23" i="50"/>
  <c r="D23" i="50"/>
  <c r="S23" i="50" s="1"/>
  <c r="C23" i="50"/>
  <c r="R23" i="50" s="1"/>
  <c r="S22" i="50"/>
  <c r="R22" i="50"/>
  <c r="Q22" i="50"/>
  <c r="T22" i="50" s="1"/>
  <c r="N22" i="50"/>
  <c r="K22" i="50"/>
  <c r="H22" i="50"/>
  <c r="E22" i="50"/>
  <c r="S21" i="50"/>
  <c r="R21" i="50"/>
  <c r="Q21" i="50"/>
  <c r="N21" i="50"/>
  <c r="K21" i="50"/>
  <c r="H21" i="50"/>
  <c r="E21" i="50"/>
  <c r="P20" i="50"/>
  <c r="O20" i="50"/>
  <c r="Q20" i="50" s="1"/>
  <c r="M20" i="50"/>
  <c r="L20" i="50"/>
  <c r="N20" i="50" s="1"/>
  <c r="J20" i="50"/>
  <c r="I20" i="50"/>
  <c r="K20" i="50" s="1"/>
  <c r="G20" i="50"/>
  <c r="F20" i="50"/>
  <c r="H20" i="50" s="1"/>
  <c r="D20" i="50"/>
  <c r="S20" i="50" s="1"/>
  <c r="C20" i="50"/>
  <c r="E20" i="50" s="1"/>
  <c r="S19" i="50"/>
  <c r="R19" i="50"/>
  <c r="Q19" i="50"/>
  <c r="N19" i="50"/>
  <c r="K19" i="50"/>
  <c r="H19" i="50"/>
  <c r="E19" i="50"/>
  <c r="S18" i="50"/>
  <c r="R18" i="50"/>
  <c r="Q18" i="50"/>
  <c r="N18" i="50"/>
  <c r="K18" i="50"/>
  <c r="H18" i="50"/>
  <c r="E18" i="50"/>
  <c r="P17" i="50"/>
  <c r="O17" i="50"/>
  <c r="Q17" i="50" s="1"/>
  <c r="M17" i="50"/>
  <c r="L17" i="50"/>
  <c r="N17" i="50" s="1"/>
  <c r="J17" i="50"/>
  <c r="I17" i="50"/>
  <c r="K17" i="50" s="1"/>
  <c r="G17" i="50"/>
  <c r="F17" i="50"/>
  <c r="H17" i="50" s="1"/>
  <c r="D17" i="50"/>
  <c r="S17" i="50" s="1"/>
  <c r="C17" i="50"/>
  <c r="R17" i="50" s="1"/>
  <c r="S16" i="50"/>
  <c r="R16" i="50"/>
  <c r="Q16" i="50"/>
  <c r="N16" i="50"/>
  <c r="K16" i="50"/>
  <c r="H16" i="50"/>
  <c r="E16" i="50"/>
  <c r="S15" i="50"/>
  <c r="R15" i="50"/>
  <c r="Q15" i="50"/>
  <c r="N15" i="50"/>
  <c r="K15" i="50"/>
  <c r="H15" i="50"/>
  <c r="E15" i="50"/>
  <c r="P14" i="50"/>
  <c r="O14" i="50"/>
  <c r="Q14" i="50" s="1"/>
  <c r="M14" i="50"/>
  <c r="L14" i="50"/>
  <c r="J14" i="50"/>
  <c r="I14" i="50"/>
  <c r="K14" i="50" s="1"/>
  <c r="G14" i="50"/>
  <c r="F14" i="50"/>
  <c r="H14" i="50" s="1"/>
  <c r="E14" i="50"/>
  <c r="D14" i="50"/>
  <c r="C14" i="50"/>
  <c r="C32" i="50" s="1"/>
  <c r="S13" i="50"/>
  <c r="R13" i="50"/>
  <c r="Q13" i="50"/>
  <c r="N13" i="50"/>
  <c r="K13" i="50"/>
  <c r="H13" i="50"/>
  <c r="E13" i="50"/>
  <c r="S12" i="50"/>
  <c r="R12" i="50"/>
  <c r="Q12" i="50"/>
  <c r="N12" i="50"/>
  <c r="K12" i="50"/>
  <c r="H12" i="50"/>
  <c r="E12" i="50"/>
  <c r="P11" i="50"/>
  <c r="O11" i="50"/>
  <c r="M11" i="50"/>
  <c r="L11" i="50"/>
  <c r="J11" i="50"/>
  <c r="I11" i="50"/>
  <c r="K11" i="50" s="1"/>
  <c r="G11" i="50"/>
  <c r="H11" i="50" s="1"/>
  <c r="F11" i="50"/>
  <c r="D11" i="50"/>
  <c r="R11" i="50"/>
  <c r="S10" i="50"/>
  <c r="R10" i="50"/>
  <c r="Q10" i="50"/>
  <c r="N10" i="50"/>
  <c r="K10" i="50"/>
  <c r="H10" i="50"/>
  <c r="E10" i="50"/>
  <c r="Q9" i="50"/>
  <c r="N9" i="50"/>
  <c r="K9" i="50"/>
  <c r="H9" i="50"/>
  <c r="E9" i="50"/>
  <c r="I12" i="54"/>
  <c r="H12" i="54"/>
  <c r="J12" i="54" s="1"/>
  <c r="G12" i="54"/>
  <c r="D12" i="54"/>
  <c r="D20" i="54" s="1"/>
  <c r="I11" i="54"/>
  <c r="H11" i="54"/>
  <c r="J11" i="54" s="1"/>
  <c r="G11" i="54"/>
  <c r="D11" i="54"/>
  <c r="D19" i="54" s="1"/>
  <c r="I10" i="54"/>
  <c r="H10" i="54"/>
  <c r="J10" i="54" s="1"/>
  <c r="G10" i="54"/>
  <c r="D10" i="54"/>
  <c r="D18" i="54" s="1"/>
  <c r="R29" i="50" l="1"/>
  <c r="T28" i="50"/>
  <c r="T27" i="50"/>
  <c r="Q26" i="50"/>
  <c r="T26" i="50" s="1"/>
  <c r="T25" i="50"/>
  <c r="T24" i="50"/>
  <c r="H23" i="50"/>
  <c r="H32" i="50" s="1"/>
  <c r="T16" i="50"/>
  <c r="Q30" i="50"/>
  <c r="T30" i="50" s="1"/>
  <c r="T21" i="50"/>
  <c r="T19" i="50"/>
  <c r="T18" i="50"/>
  <c r="T15" i="50"/>
  <c r="N14" i="50"/>
  <c r="T14" i="50" s="1"/>
  <c r="P32" i="50"/>
  <c r="M32" i="50"/>
  <c r="I32" i="50"/>
  <c r="T9" i="50"/>
  <c r="K31" i="50"/>
  <c r="S14" i="50"/>
  <c r="T13" i="50"/>
  <c r="T12" i="50"/>
  <c r="O32" i="50"/>
  <c r="L32" i="50"/>
  <c r="J32" i="50"/>
  <c r="F32" i="50"/>
  <c r="D32" i="50"/>
  <c r="T10" i="50"/>
  <c r="T20" i="50"/>
  <c r="K32" i="50"/>
  <c r="E26" i="50"/>
  <c r="E30" i="50"/>
  <c r="R20" i="50"/>
  <c r="R26" i="50"/>
  <c r="R14" i="50"/>
  <c r="E11" i="50"/>
  <c r="Q11" i="50"/>
  <c r="E17" i="50"/>
  <c r="T17" i="50" s="1"/>
  <c r="E23" i="50"/>
  <c r="E29" i="50"/>
  <c r="T29" i="50" s="1"/>
  <c r="E31" i="50"/>
  <c r="G32" i="50"/>
  <c r="S11" i="50"/>
  <c r="N11" i="50"/>
  <c r="R32" i="50" l="1"/>
  <c r="T23" i="50"/>
  <c r="T31" i="50"/>
  <c r="S32" i="50"/>
  <c r="N32" i="50"/>
  <c r="T11" i="50"/>
  <c r="Q32" i="50"/>
  <c r="E32" i="50"/>
  <c r="T32" i="50" l="1"/>
  <c r="H27" i="14" l="1"/>
  <c r="B36" i="14" s="1"/>
  <c r="G27" i="14"/>
  <c r="B35" i="14" s="1"/>
  <c r="F27" i="14"/>
  <c r="B34" i="14" s="1"/>
  <c r="E27" i="14"/>
  <c r="B33" i="14" s="1"/>
  <c r="D27" i="14"/>
  <c r="I26" i="14"/>
  <c r="I25" i="14"/>
  <c r="I27" i="14" s="1"/>
  <c r="I24" i="14"/>
  <c r="H23" i="14"/>
  <c r="G23" i="14"/>
  <c r="F23" i="14"/>
  <c r="E23" i="14"/>
  <c r="I23" i="14" s="1"/>
  <c r="D23" i="14"/>
  <c r="I22" i="14"/>
  <c r="I21" i="14"/>
  <c r="I20" i="14"/>
  <c r="H19" i="14"/>
  <c r="G19" i="14"/>
  <c r="F19" i="14"/>
  <c r="E19" i="14"/>
  <c r="D19" i="14"/>
  <c r="I19" i="14" s="1"/>
  <c r="I18" i="14"/>
  <c r="I17" i="14"/>
  <c r="I16" i="14"/>
  <c r="H15" i="14"/>
  <c r="G15" i="14"/>
  <c r="F15" i="14"/>
  <c r="E15" i="14"/>
  <c r="D15" i="14"/>
  <c r="I15" i="14" s="1"/>
  <c r="I14" i="14"/>
  <c r="I13" i="14"/>
  <c r="I12" i="14"/>
  <c r="H11" i="14"/>
  <c r="G11" i="14"/>
  <c r="F11" i="14"/>
  <c r="E11" i="14"/>
  <c r="D11" i="14"/>
  <c r="I11" i="14" s="1"/>
  <c r="I10" i="14"/>
  <c r="I9" i="14"/>
  <c r="G21" i="38" l="1"/>
  <c r="F21" i="38"/>
  <c r="D21" i="38"/>
  <c r="C21" i="38"/>
  <c r="J20" i="38"/>
  <c r="I20" i="38"/>
  <c r="K20" i="38" s="1"/>
  <c r="H20" i="38"/>
  <c r="E20" i="38"/>
  <c r="J19" i="38"/>
  <c r="J21" i="38" s="1"/>
  <c r="H19" i="38"/>
  <c r="H21" i="38" s="1"/>
  <c r="E19" i="38"/>
  <c r="I18" i="38"/>
  <c r="H18" i="38"/>
  <c r="G18" i="38"/>
  <c r="F18" i="38"/>
  <c r="E18" i="38"/>
  <c r="D18" i="38"/>
  <c r="C18" i="38"/>
  <c r="J17" i="38"/>
  <c r="J16" i="38"/>
  <c r="K16" i="38" s="1"/>
  <c r="I15" i="38"/>
  <c r="H15" i="38"/>
  <c r="G15" i="38"/>
  <c r="F15" i="38"/>
  <c r="E15" i="38"/>
  <c r="D15" i="38"/>
  <c r="C15" i="38"/>
  <c r="J14" i="38"/>
  <c r="K14" i="38" s="1"/>
  <c r="J13" i="38"/>
  <c r="J15" i="38" s="1"/>
  <c r="H12" i="38"/>
  <c r="G12" i="38"/>
  <c r="F12" i="38"/>
  <c r="E12" i="38"/>
  <c r="D12" i="38"/>
  <c r="J12" i="38" s="1"/>
  <c r="J11" i="38"/>
  <c r="K11" i="38" s="1"/>
  <c r="J10" i="38"/>
  <c r="I10" i="38"/>
  <c r="I12" i="38" s="1"/>
  <c r="D13" i="12"/>
  <c r="D12" i="12"/>
  <c r="D11" i="12"/>
  <c r="D10" i="12"/>
  <c r="D9" i="12"/>
  <c r="D8" i="12"/>
  <c r="S13" i="13"/>
  <c r="R13" i="13"/>
  <c r="S12" i="13"/>
  <c r="R12" i="13"/>
  <c r="Q13" i="13"/>
  <c r="N13" i="13"/>
  <c r="G13" i="13"/>
  <c r="D13" i="13"/>
  <c r="Q12" i="13"/>
  <c r="N12" i="13"/>
  <c r="K12" i="13"/>
  <c r="G12" i="13"/>
  <c r="D12" i="13"/>
  <c r="S11" i="13"/>
  <c r="R11" i="13"/>
  <c r="S10" i="13"/>
  <c r="R10" i="13"/>
  <c r="T10" i="13" s="1"/>
  <c r="S9" i="13"/>
  <c r="R9" i="13"/>
  <c r="T9" i="13" s="1"/>
  <c r="S8" i="13"/>
  <c r="R8" i="13"/>
  <c r="T8" i="13" l="1"/>
  <c r="T12" i="13"/>
  <c r="J18" i="38"/>
  <c r="E21" i="38"/>
  <c r="K12" i="38"/>
  <c r="T13" i="13"/>
  <c r="K10" i="38"/>
  <c r="K17" i="38"/>
  <c r="K18" i="38" s="1"/>
  <c r="K13" i="38"/>
  <c r="K15" i="38" s="1"/>
  <c r="K19" i="38"/>
  <c r="K21" i="38" s="1"/>
  <c r="I21" i="38"/>
  <c r="E24" i="39" l="1"/>
  <c r="E26" i="39" s="1"/>
  <c r="H24" i="39"/>
  <c r="K24" i="39"/>
  <c r="N24" i="39"/>
  <c r="O24" i="39"/>
  <c r="P24" i="39"/>
  <c r="E25" i="39"/>
  <c r="H25" i="39"/>
  <c r="K25" i="39"/>
  <c r="K26" i="39" s="1"/>
  <c r="N25" i="39"/>
  <c r="O25" i="39"/>
  <c r="P25" i="39"/>
  <c r="C26" i="39"/>
  <c r="D26" i="39"/>
  <c r="F26" i="39"/>
  <c r="G26" i="39"/>
  <c r="I26" i="39"/>
  <c r="J26" i="39"/>
  <c r="L26" i="39"/>
  <c r="M26" i="39"/>
  <c r="E24" i="8"/>
  <c r="H24" i="8"/>
  <c r="K24" i="8"/>
  <c r="N24" i="8"/>
  <c r="O24" i="8"/>
  <c r="O26" i="8" s="1"/>
  <c r="P24" i="8"/>
  <c r="E25" i="8"/>
  <c r="H25" i="8"/>
  <c r="K25" i="8"/>
  <c r="N25" i="8"/>
  <c r="O25" i="8"/>
  <c r="P25" i="8"/>
  <c r="D10" i="28"/>
  <c r="C19" i="27"/>
  <c r="G8" i="27"/>
  <c r="C10" i="27"/>
  <c r="C17" i="39"/>
  <c r="C14" i="39"/>
  <c r="C11" i="39"/>
  <c r="O9" i="8"/>
  <c r="P9" i="8"/>
  <c r="Q24" i="39" l="1"/>
  <c r="E26" i="8"/>
  <c r="E38" i="8" s="1"/>
  <c r="H26" i="8"/>
  <c r="F38" i="8" s="1"/>
  <c r="Q9" i="8"/>
  <c r="P26" i="8"/>
  <c r="K26" i="8"/>
  <c r="G38" i="8" s="1"/>
  <c r="N26" i="8"/>
  <c r="H38" i="8" s="1"/>
  <c r="H26" i="39"/>
  <c r="P26" i="39"/>
  <c r="N26" i="39"/>
  <c r="Q25" i="39"/>
  <c r="O26" i="39"/>
  <c r="Q26" i="39" s="1"/>
  <c r="Q24" i="8"/>
  <c r="Q25" i="8"/>
  <c r="Q26" i="8" l="1"/>
  <c r="O22" i="8"/>
  <c r="P22" i="8"/>
  <c r="Q22" i="8" l="1"/>
  <c r="P21" i="8"/>
  <c r="P19" i="8"/>
  <c r="P18" i="8"/>
  <c r="P16" i="8"/>
  <c r="P15" i="8"/>
  <c r="P17" i="8" s="1"/>
  <c r="P13" i="8"/>
  <c r="P12" i="8"/>
  <c r="P10" i="8"/>
  <c r="P11" i="8" s="1"/>
  <c r="O21" i="8"/>
  <c r="Q21" i="8" s="1"/>
  <c r="O19" i="8"/>
  <c r="O18" i="8"/>
  <c r="O16" i="8"/>
  <c r="O15" i="8"/>
  <c r="O13" i="8"/>
  <c r="O12" i="8"/>
  <c r="O10" i="8"/>
  <c r="O11" i="8" s="1"/>
  <c r="Q19" i="8" l="1"/>
  <c r="Q18" i="8"/>
  <c r="Q16" i="8"/>
  <c r="Q13" i="8"/>
  <c r="Q15" i="8"/>
  <c r="Q17" i="8" s="1"/>
  <c r="O17" i="8"/>
  <c r="Q12" i="8"/>
  <c r="Q14" i="8" s="1"/>
  <c r="O14" i="8"/>
  <c r="P14" i="8"/>
  <c r="Q10" i="8"/>
  <c r="Q11" i="8" s="1"/>
  <c r="L12" i="28" l="1"/>
  <c r="K12" i="28"/>
  <c r="M12" i="28" s="1"/>
  <c r="J12" i="28"/>
  <c r="G12" i="28"/>
  <c r="D12" i="28"/>
  <c r="L11" i="28"/>
  <c r="K11" i="28"/>
  <c r="J11" i="28"/>
  <c r="G11" i="28"/>
  <c r="D11" i="28"/>
  <c r="L10" i="28"/>
  <c r="K10" i="28"/>
  <c r="J10" i="28"/>
  <c r="G10" i="28"/>
  <c r="F19" i="27"/>
  <c r="E19" i="27"/>
  <c r="D19" i="27"/>
  <c r="G19" i="27"/>
  <c r="G18" i="27"/>
  <c r="G17" i="27"/>
  <c r="F16" i="27"/>
  <c r="E16" i="27"/>
  <c r="D16" i="27"/>
  <c r="C16" i="27"/>
  <c r="G15" i="27"/>
  <c r="G14" i="27"/>
  <c r="F13" i="27"/>
  <c r="E13" i="27"/>
  <c r="D13" i="27"/>
  <c r="C13" i="27"/>
  <c r="G13" i="27" s="1"/>
  <c r="G12" i="27"/>
  <c r="G11" i="27"/>
  <c r="F10" i="27"/>
  <c r="E10" i="27"/>
  <c r="D10" i="27"/>
  <c r="G9" i="27"/>
  <c r="M23" i="39"/>
  <c r="L23" i="39"/>
  <c r="J23" i="39"/>
  <c r="I23" i="39"/>
  <c r="G23" i="39"/>
  <c r="F23" i="39"/>
  <c r="D23" i="39"/>
  <c r="C23" i="39"/>
  <c r="P22" i="39"/>
  <c r="O22" i="39"/>
  <c r="Q22" i="39" s="1"/>
  <c r="N22" i="39"/>
  <c r="K22" i="39"/>
  <c r="H22" i="39"/>
  <c r="E22" i="39"/>
  <c r="P21" i="39"/>
  <c r="O21" i="39"/>
  <c r="N21" i="39"/>
  <c r="K21" i="39"/>
  <c r="H21" i="39"/>
  <c r="E21" i="39"/>
  <c r="M20" i="39"/>
  <c r="L20" i="39"/>
  <c r="J20" i="39"/>
  <c r="I20" i="39"/>
  <c r="G20" i="39"/>
  <c r="F20" i="39"/>
  <c r="D20" i="39"/>
  <c r="C20" i="39"/>
  <c r="P19" i="39"/>
  <c r="O19" i="39"/>
  <c r="Q19" i="39" s="1"/>
  <c r="N19" i="39"/>
  <c r="K19" i="39"/>
  <c r="H19" i="39"/>
  <c r="E19" i="39"/>
  <c r="P18" i="39"/>
  <c r="O18" i="39"/>
  <c r="N18" i="39"/>
  <c r="K18" i="39"/>
  <c r="H18" i="39"/>
  <c r="E18" i="39"/>
  <c r="M17" i="39"/>
  <c r="L17" i="39"/>
  <c r="J17" i="39"/>
  <c r="I17" i="39"/>
  <c r="G17" i="39"/>
  <c r="F17" i="39"/>
  <c r="D17" i="39"/>
  <c r="P16" i="39"/>
  <c r="O16" i="39"/>
  <c r="N16" i="39"/>
  <c r="K16" i="39"/>
  <c r="H16" i="39"/>
  <c r="E16" i="39"/>
  <c r="P15" i="39"/>
  <c r="O15" i="39"/>
  <c r="N15" i="39"/>
  <c r="K15" i="39"/>
  <c r="H15" i="39"/>
  <c r="E15" i="39"/>
  <c r="M14" i="39"/>
  <c r="L14" i="39"/>
  <c r="J14" i="39"/>
  <c r="I14" i="39"/>
  <c r="G14" i="39"/>
  <c r="F14" i="39"/>
  <c r="D14" i="39"/>
  <c r="P13" i="39"/>
  <c r="O13" i="39"/>
  <c r="N13" i="39"/>
  <c r="K13" i="39"/>
  <c r="H13" i="39"/>
  <c r="E13" i="39"/>
  <c r="P12" i="39"/>
  <c r="O12" i="39"/>
  <c r="Q12" i="39" s="1"/>
  <c r="N12" i="39"/>
  <c r="K12" i="39"/>
  <c r="H12" i="39"/>
  <c r="E12" i="39"/>
  <c r="M11" i="39"/>
  <c r="L11" i="39"/>
  <c r="J11" i="39"/>
  <c r="I11" i="39"/>
  <c r="G11" i="39"/>
  <c r="F11" i="39"/>
  <c r="D11" i="39"/>
  <c r="P10" i="39"/>
  <c r="O10" i="39"/>
  <c r="N10" i="39"/>
  <c r="K10" i="39"/>
  <c r="H10" i="39"/>
  <c r="E10" i="39"/>
  <c r="K9" i="39"/>
  <c r="H9" i="39"/>
  <c r="E9" i="39"/>
  <c r="M23" i="8"/>
  <c r="L23" i="8"/>
  <c r="J23" i="8"/>
  <c r="I23" i="8"/>
  <c r="G23" i="8"/>
  <c r="F23" i="8"/>
  <c r="D23" i="8"/>
  <c r="C23" i="8"/>
  <c r="N22" i="8"/>
  <c r="K22" i="8"/>
  <c r="H22" i="8"/>
  <c r="E22" i="8"/>
  <c r="N21" i="8"/>
  <c r="N23" i="8" s="1"/>
  <c r="H37" i="8" s="1"/>
  <c r="K21" i="8"/>
  <c r="K23" i="8" s="1"/>
  <c r="G37" i="8" s="1"/>
  <c r="H21" i="8"/>
  <c r="H23" i="8" s="1"/>
  <c r="F37" i="8" s="1"/>
  <c r="E21" i="8"/>
  <c r="E23" i="8" s="1"/>
  <c r="E37" i="8" s="1"/>
  <c r="M20" i="8"/>
  <c r="L20" i="8"/>
  <c r="J20" i="8"/>
  <c r="I20" i="8"/>
  <c r="G20" i="8"/>
  <c r="F20" i="8"/>
  <c r="D20" i="8"/>
  <c r="N19" i="8"/>
  <c r="K19" i="8"/>
  <c r="H19" i="8"/>
  <c r="E19" i="8"/>
  <c r="N18" i="8"/>
  <c r="K18" i="8"/>
  <c r="K20" i="8" s="1"/>
  <c r="G36" i="8" s="1"/>
  <c r="H18" i="8"/>
  <c r="H20" i="8" s="1"/>
  <c r="F36" i="8" s="1"/>
  <c r="E18" i="8"/>
  <c r="N16" i="8"/>
  <c r="K16" i="8"/>
  <c r="H16" i="8"/>
  <c r="E16" i="8"/>
  <c r="N15" i="8"/>
  <c r="N17" i="8" s="1"/>
  <c r="H35" i="8" s="1"/>
  <c r="K15" i="8"/>
  <c r="K17" i="8" s="1"/>
  <c r="G35" i="8" s="1"/>
  <c r="H15" i="8"/>
  <c r="H17" i="8" s="1"/>
  <c r="F35" i="8" s="1"/>
  <c r="E15" i="8"/>
  <c r="E17" i="8" s="1"/>
  <c r="E35" i="8" s="1"/>
  <c r="N13" i="8"/>
  <c r="K13" i="8"/>
  <c r="H13" i="8"/>
  <c r="E13" i="8"/>
  <c r="N12" i="8"/>
  <c r="N14" i="8" s="1"/>
  <c r="H34" i="8" s="1"/>
  <c r="K12" i="8"/>
  <c r="K14" i="8" s="1"/>
  <c r="G34" i="8" s="1"/>
  <c r="H12" i="8"/>
  <c r="H14" i="8" s="1"/>
  <c r="F34" i="8" s="1"/>
  <c r="E12" i="8"/>
  <c r="E14" i="8" s="1"/>
  <c r="E34" i="8" s="1"/>
  <c r="N10" i="8"/>
  <c r="K10" i="8"/>
  <c r="H10" i="8"/>
  <c r="E10" i="8"/>
  <c r="N9" i="8"/>
  <c r="K9" i="8"/>
  <c r="K11" i="8" s="1"/>
  <c r="G33" i="8" s="1"/>
  <c r="H9" i="8"/>
  <c r="H11" i="8" s="1"/>
  <c r="F33" i="8" s="1"/>
  <c r="E9" i="8"/>
  <c r="E11" i="8" s="1"/>
  <c r="E33" i="8" s="1"/>
  <c r="N11" i="8" l="1"/>
  <c r="H33" i="8" s="1"/>
  <c r="N20" i="8"/>
  <c r="H36" i="8" s="1"/>
  <c r="Q15" i="39"/>
  <c r="Q10" i="39"/>
  <c r="O11" i="39"/>
  <c r="Q18" i="39"/>
  <c r="Q21" i="39"/>
  <c r="Q13" i="39"/>
  <c r="Q16" i="39"/>
  <c r="O20" i="8"/>
  <c r="P20" i="8"/>
  <c r="P23" i="8"/>
  <c r="H11" i="39"/>
  <c r="H14" i="39"/>
  <c r="N14" i="39"/>
  <c r="P14" i="39"/>
  <c r="H17" i="39"/>
  <c r="P17" i="39"/>
  <c r="H20" i="39"/>
  <c r="P20" i="39"/>
  <c r="H23" i="39"/>
  <c r="M11" i="28"/>
  <c r="O23" i="8"/>
  <c r="G10" i="27"/>
  <c r="G16" i="27"/>
  <c r="M10" i="28"/>
  <c r="K11" i="39"/>
  <c r="K14" i="39"/>
  <c r="K17" i="39"/>
  <c r="P23" i="39"/>
  <c r="E20" i="8"/>
  <c r="E36" i="8" s="1"/>
  <c r="N11" i="39"/>
  <c r="N17" i="39"/>
  <c r="O20" i="39"/>
  <c r="E23" i="39"/>
  <c r="O23" i="39"/>
  <c r="E11" i="39"/>
  <c r="K20" i="39"/>
  <c r="K23" i="39"/>
  <c r="P11" i="39"/>
  <c r="E14" i="39"/>
  <c r="O14" i="39"/>
  <c r="Q14" i="39" s="1"/>
  <c r="O17" i="39"/>
  <c r="Q17" i="39" s="1"/>
  <c r="N20" i="39"/>
  <c r="N23" i="39"/>
  <c r="E17" i="39"/>
  <c r="E20" i="39"/>
  <c r="Q20" i="39" l="1"/>
  <c r="Q23" i="8"/>
  <c r="Q11" i="39"/>
  <c r="Q23" i="39"/>
  <c r="Q20" i="8"/>
</calcChain>
</file>

<file path=xl/sharedStrings.xml><?xml version="1.0" encoding="utf-8"?>
<sst xmlns="http://schemas.openxmlformats.org/spreadsheetml/2006/main" count="768" uniqueCount="239">
  <si>
    <t>السنة</t>
  </si>
  <si>
    <t>قطريون</t>
  </si>
  <si>
    <t>المجموع</t>
  </si>
  <si>
    <t>Qatari</t>
  </si>
  <si>
    <t>Non-Qatari</t>
  </si>
  <si>
    <t>Total</t>
  </si>
  <si>
    <t>ذكور</t>
  </si>
  <si>
    <t>إناث</t>
  </si>
  <si>
    <t>مجموع</t>
  </si>
  <si>
    <t>نوع الاستشارة    الجنس والجنسية</t>
  </si>
  <si>
    <t>قطري</t>
  </si>
  <si>
    <t>غير قطري</t>
  </si>
  <si>
    <t xml:space="preserve">                  Sex&amp;Nationality</t>
  </si>
  <si>
    <t>النفسية والتربوية</t>
  </si>
  <si>
    <t>Psychological and Educational</t>
  </si>
  <si>
    <t>اناث</t>
  </si>
  <si>
    <t>الاجتماعية</t>
  </si>
  <si>
    <t>Social</t>
  </si>
  <si>
    <t>القانونية</t>
  </si>
  <si>
    <t>Legal</t>
  </si>
  <si>
    <t xml:space="preserve">السنة </t>
  </si>
  <si>
    <t>YEAR</t>
  </si>
  <si>
    <t>Males</t>
  </si>
  <si>
    <t>Females</t>
  </si>
  <si>
    <t>Years</t>
  </si>
  <si>
    <t xml:space="preserve"> المستفيدون من الخدمات المقدمة من دار الانماء الاجتماعي  حسب نوع الخدمة و الجنسية </t>
  </si>
  <si>
    <t>الحماية في المجال الاجتماعي</t>
  </si>
  <si>
    <t>الحماية في المجال القانوني</t>
  </si>
  <si>
    <t>الحماية في المجال الاقتصادي</t>
  </si>
  <si>
    <t>الحماية في مجال التعليم</t>
  </si>
  <si>
    <t>الحماية في مجال الصحة</t>
  </si>
  <si>
    <t>غير قطريين</t>
  </si>
  <si>
    <t>Protection In social field</t>
  </si>
  <si>
    <t>Protection In the legal field</t>
  </si>
  <si>
    <t>Protection in the economic field</t>
  </si>
  <si>
    <t>Protection in the education field</t>
  </si>
  <si>
    <t>Protection in the health field</t>
  </si>
  <si>
    <t>نساء</t>
  </si>
  <si>
    <t>The Sources of the data:</t>
  </si>
  <si>
    <t>مصادر البيانات :</t>
  </si>
  <si>
    <t>SERVICES OF CIVIL SOCIETY</t>
  </si>
  <si>
    <t>خدمات المجتمع المدني</t>
  </si>
  <si>
    <t xml:space="preserve"> </t>
  </si>
  <si>
    <t xml:space="preserve">خدمات الرعاية الوالدية المقدمة من مركز الاستشارات العائلية حسب الجنسية والنوع  </t>
  </si>
  <si>
    <t xml:space="preserve">              الجنسية والنوع
السنة </t>
  </si>
  <si>
    <r>
      <t xml:space="preserve">الضمان الاجتماعي
</t>
    </r>
    <r>
      <rPr>
        <b/>
        <sz val="8"/>
        <rFont val="Arial"/>
        <family val="2"/>
      </rPr>
      <t>Social Security</t>
    </r>
  </si>
  <si>
    <r>
      <t xml:space="preserve">بدل خادم
</t>
    </r>
    <r>
      <rPr>
        <b/>
        <sz val="8"/>
        <rFont val="Arial"/>
        <family val="2"/>
      </rPr>
      <t>Servant Allowance</t>
    </r>
  </si>
  <si>
    <t>BENEFICIARIES OF SERVICES RENDERED BY SOCIAL DEVELOPMENT CENTER BY TYPE AND NATIONALITY</t>
  </si>
  <si>
    <t>ASSISTANCE PROVIDED BY  QATAR FOUNDATION FOR CHILD AND WOMAN BY TYPE OF  SERVICE</t>
  </si>
  <si>
    <r>
      <t xml:space="preserve">ذكور
</t>
    </r>
    <r>
      <rPr>
        <sz val="8"/>
        <rFont val="Arial"/>
        <family val="2"/>
      </rPr>
      <t>Males</t>
    </r>
  </si>
  <si>
    <r>
      <t xml:space="preserve">إنـاث
</t>
    </r>
    <r>
      <rPr>
        <sz val="8"/>
        <rFont val="Arial"/>
        <family val="2"/>
      </rPr>
      <t>Females</t>
    </r>
  </si>
  <si>
    <t xml:space="preserve">              Nationality &amp; Gender
 Years</t>
  </si>
  <si>
    <t xml:space="preserve">تعتبر احصاءات المجتمع المدني من الاحصاءات الرئيسية التي تساهم في ابراز دور المؤسسات التي تقدم العون والمساعدة للمجتمع
</t>
  </si>
  <si>
    <t xml:space="preserve">Staistics of Civil Society plays a key rote in demonstrating the activities of these INSTITUTIONS  which furnish  aid and support to the members of the society.
</t>
  </si>
  <si>
    <t xml:space="preserve">عدد الأنشطة
Number of activieties </t>
  </si>
  <si>
    <t>عدد المستفيدين
Number of beneficiaries</t>
  </si>
  <si>
    <t xml:space="preserve"> PARENTAL CARE SERVICES RENDERED BY FAMILY CONSULTING  CENTER 
BY NATIONALITY AND GENDER</t>
  </si>
  <si>
    <t>قطريون 
Qataris</t>
  </si>
  <si>
    <t>غير قطريين
Non-Qataris</t>
  </si>
  <si>
    <t xml:space="preserve"> قطريون
Qatari </t>
  </si>
  <si>
    <t xml:space="preserve"> غير قطريين
Non-Qatari </t>
  </si>
  <si>
    <t>المجموع
Total</t>
  </si>
  <si>
    <r>
      <t xml:space="preserve">مرضى الكلى الخدمات الطبية للكلى
</t>
    </r>
    <r>
      <rPr>
        <sz val="10"/>
        <rFont val="Arial"/>
        <family val="2"/>
      </rPr>
      <t>Kidney Patients</t>
    </r>
  </si>
  <si>
    <r>
      <t xml:space="preserve">الخدمات الطبية
</t>
    </r>
    <r>
      <rPr>
        <sz val="10"/>
        <rFont val="Arial"/>
        <family val="2"/>
      </rPr>
      <t>Medical Services</t>
    </r>
  </si>
  <si>
    <r>
      <t xml:space="preserve">الخدمات التعليمية
</t>
    </r>
    <r>
      <rPr>
        <sz val="10"/>
        <rFont val="Arial"/>
        <family val="2"/>
      </rPr>
      <t>Educational Services</t>
    </r>
  </si>
  <si>
    <r>
      <t xml:space="preserve">الخدمات التدريبية
</t>
    </r>
    <r>
      <rPr>
        <sz val="10"/>
        <rFont val="Arial"/>
        <family val="2"/>
      </rPr>
      <t xml:space="preserve">  Trannig Services</t>
    </r>
  </si>
  <si>
    <r>
      <t xml:space="preserve">الخدمات العينية
</t>
    </r>
    <r>
      <rPr>
        <sz val="10"/>
        <rFont val="Arial"/>
        <family val="2"/>
      </rPr>
      <t xml:space="preserve"> Services in Kind</t>
    </r>
  </si>
  <si>
    <r>
      <t xml:space="preserve">الخدمات  المادية 
</t>
    </r>
    <r>
      <rPr>
        <sz val="10"/>
        <rFont val="Arial"/>
        <family val="2"/>
      </rPr>
      <t xml:space="preserve"> FinancialServices</t>
    </r>
  </si>
  <si>
    <r>
      <t xml:space="preserve">المجموع
</t>
    </r>
    <r>
      <rPr>
        <b/>
        <sz val="8"/>
        <rFont val="Arial"/>
        <family val="2"/>
      </rPr>
      <t>Total</t>
    </r>
  </si>
  <si>
    <t>الدوحة</t>
  </si>
  <si>
    <t>الريان</t>
  </si>
  <si>
    <t>الخور</t>
  </si>
  <si>
    <t>الشمال</t>
  </si>
  <si>
    <t>بدل خادم- اعاقة</t>
  </si>
  <si>
    <t>بدل خادم- شيخوخة</t>
  </si>
  <si>
    <t>بدل خادم - عجز</t>
  </si>
  <si>
    <t>Servant Allowance - impairment</t>
  </si>
  <si>
    <t>Servant Allowance - old age</t>
  </si>
  <si>
    <t>Servant Allowance - disability</t>
  </si>
  <si>
    <t xml:space="preserve">              الخدمات المقدمة 
                          والنوع
   السنوات</t>
  </si>
  <si>
    <t xml:space="preserve">                Services Provided
                               &amp; Gender
Years</t>
  </si>
  <si>
    <t>DOMESTIC SERVANTS SERVICES PRESENTED BY SOCIAL AFFAIRS DEPARTMENT BY TYPE</t>
  </si>
  <si>
    <t>خيري</t>
  </si>
  <si>
    <t>اجتماعي</t>
  </si>
  <si>
    <t>علمي</t>
  </si>
  <si>
    <t>ثقافي</t>
  </si>
  <si>
    <t>مهني</t>
  </si>
  <si>
    <t>Charitable and humanitarian activity</t>
  </si>
  <si>
    <t>Social activity</t>
  </si>
  <si>
    <t>Scientific activity</t>
  </si>
  <si>
    <t>Educational</t>
  </si>
  <si>
    <t>Professional activity</t>
  </si>
  <si>
    <t xml:space="preserve"> Total</t>
  </si>
  <si>
    <t>الجمعيات الخاصة المشهرة حسب النشاط الممارس</t>
  </si>
  <si>
    <t>DECLARED PRIVATE SOCIETIES BY ACTIVITY</t>
  </si>
  <si>
    <t>Qataris</t>
  </si>
  <si>
    <t>Non-Qataris</t>
  </si>
  <si>
    <t>الخطوة الاولى</t>
  </si>
  <si>
    <t>الارشاد المهني</t>
  </si>
  <si>
    <r>
      <t xml:space="preserve">النفسية والتربوية
</t>
    </r>
    <r>
      <rPr>
        <sz val="10"/>
        <rFont val="Arial"/>
        <family val="2"/>
      </rPr>
      <t>Psychological and Educational</t>
    </r>
  </si>
  <si>
    <r>
      <t xml:space="preserve">الشرعية
</t>
    </r>
    <r>
      <rPr>
        <sz val="10"/>
        <rFont val="Arial"/>
        <family val="2"/>
      </rPr>
      <t>Shariaa</t>
    </r>
  </si>
  <si>
    <r>
      <t xml:space="preserve">القانونية
</t>
    </r>
    <r>
      <rPr>
        <sz val="10"/>
        <rFont val="Arial"/>
        <family val="2"/>
      </rPr>
      <t>Legal</t>
    </r>
  </si>
  <si>
    <r>
      <t xml:space="preserve">الاجتماعية
</t>
    </r>
    <r>
      <rPr>
        <sz val="10"/>
        <rFont val="Arial"/>
        <family val="2"/>
      </rPr>
      <t>Social</t>
    </r>
  </si>
  <si>
    <t>Year</t>
  </si>
  <si>
    <r>
      <t xml:space="preserve">المجموع
</t>
    </r>
    <r>
      <rPr>
        <sz val="10"/>
        <rFont val="Arial"/>
        <family val="2"/>
      </rPr>
      <t>Total</t>
    </r>
  </si>
  <si>
    <t>First step</t>
  </si>
  <si>
    <t>Doha</t>
  </si>
  <si>
    <t>Al-Rayyan</t>
  </si>
  <si>
    <t>Al-Khor</t>
  </si>
  <si>
    <t>Al-Shamal</t>
  </si>
  <si>
    <t xml:space="preserve">                                  البلدية  
السنة والنوع</t>
  </si>
  <si>
    <t xml:space="preserve">                                                 Municipality  
 Year &amp; Gender</t>
  </si>
  <si>
    <t xml:space="preserve">                    الجمعيات                      الخاصة
السنة</t>
  </si>
  <si>
    <t xml:space="preserve">                 Declared Private
Year</t>
  </si>
  <si>
    <t>Vocational guidance</t>
  </si>
  <si>
    <t xml:space="preserve">                    الجنسية والنوع
السنة</t>
  </si>
  <si>
    <t xml:space="preserve">                Nationality &amp; Gender
Years</t>
  </si>
  <si>
    <r>
      <rPr>
        <sz val="10"/>
        <rFont val="Arial"/>
        <family val="2"/>
        <charset val="178"/>
      </rPr>
      <t xml:space="preserve"> </t>
    </r>
    <r>
      <rPr>
        <sz val="8"/>
        <rFont val="Arial"/>
        <family val="2"/>
        <charset val="178"/>
      </rPr>
      <t>No. of beneficiaries</t>
    </r>
    <r>
      <rPr>
        <b/>
        <sz val="10"/>
        <rFont val="Arial"/>
        <family val="2"/>
        <charset val="178"/>
      </rPr>
      <t xml:space="preserve"> عدد المستفيدين </t>
    </r>
  </si>
  <si>
    <r>
      <t xml:space="preserve"> قطريون
</t>
    </r>
    <r>
      <rPr>
        <sz val="8"/>
        <rFont val="Arial"/>
        <family val="2"/>
        <charset val="178"/>
      </rPr>
      <t>Qatari</t>
    </r>
    <r>
      <rPr>
        <b/>
        <sz val="10"/>
        <rFont val="Arial"/>
        <family val="2"/>
        <charset val="178"/>
      </rPr>
      <t xml:space="preserve"> </t>
    </r>
  </si>
  <si>
    <r>
      <t xml:space="preserve"> غير قطريين
</t>
    </r>
    <r>
      <rPr>
        <sz val="8"/>
        <rFont val="Arial"/>
        <family val="2"/>
        <charset val="178"/>
      </rPr>
      <t>Non-Qatari</t>
    </r>
    <r>
      <rPr>
        <sz val="10"/>
        <rFont val="Arial"/>
        <family val="2"/>
        <charset val="178"/>
      </rPr>
      <t xml:space="preserve"> </t>
    </r>
  </si>
  <si>
    <r>
      <t xml:space="preserve">المجموع
</t>
    </r>
    <r>
      <rPr>
        <sz val="8"/>
        <rFont val="Arial"/>
        <family val="2"/>
        <charset val="178"/>
      </rPr>
      <t>Total</t>
    </r>
  </si>
  <si>
    <t>جدول (1)</t>
  </si>
  <si>
    <t>TABLE (1)</t>
  </si>
  <si>
    <t>جدول (2)</t>
  </si>
  <si>
    <t>TABLE (2)</t>
  </si>
  <si>
    <t>جدول (3)</t>
  </si>
  <si>
    <t>TABLE (3)</t>
  </si>
  <si>
    <t>جدول (4)</t>
  </si>
  <si>
    <t>TABLE (4)</t>
  </si>
  <si>
    <t>جدول (5)</t>
  </si>
  <si>
    <t>TABLE (5)</t>
  </si>
  <si>
    <t>جدول (6)</t>
  </si>
  <si>
    <t>TABLE (6)</t>
  </si>
  <si>
    <t>جدول (7)</t>
  </si>
  <si>
    <t>TABLE (7)</t>
  </si>
  <si>
    <t>TABLE (8)</t>
  </si>
  <si>
    <t>جدول (8)</t>
  </si>
  <si>
    <t xml:space="preserve">             نوع الاستشارة                         والنوع
السنة والجنسية</t>
  </si>
  <si>
    <t xml:space="preserve">                              Type of                                        Consultancy                                       and Gender
  Year 
&amp; Nationality</t>
  </si>
  <si>
    <t xml:space="preserve">جدول رقم (9) </t>
  </si>
  <si>
    <t>Table No. (9)</t>
  </si>
  <si>
    <t>جدول (10)</t>
  </si>
  <si>
    <t>TABLE (10)</t>
  </si>
  <si>
    <t>TABLE (11)</t>
  </si>
  <si>
    <t>جدول (11)</t>
  </si>
  <si>
    <t>جدول (12)</t>
  </si>
  <si>
    <t>TABLE (12)</t>
  </si>
  <si>
    <t>جدول (13)</t>
  </si>
  <si>
    <t>TABLE (13)</t>
  </si>
  <si>
    <t>جدول (14)</t>
  </si>
  <si>
    <t>TABLE (14)</t>
  </si>
  <si>
    <t>M</t>
  </si>
  <si>
    <t>F</t>
  </si>
  <si>
    <t>T</t>
  </si>
  <si>
    <t xml:space="preserve"> 20 - 11</t>
  </si>
  <si>
    <t xml:space="preserve"> 30- 21</t>
  </si>
  <si>
    <t xml:space="preserve"> 40 - 31</t>
  </si>
  <si>
    <t xml:space="preserve"> 50 - 41</t>
  </si>
  <si>
    <t>غير مبين</t>
  </si>
  <si>
    <t xml:space="preserve">الجنسية </t>
  </si>
  <si>
    <t>المجموع Total</t>
  </si>
  <si>
    <t xml:space="preserve">              Nationality                   &amp; Gender
Year</t>
  </si>
  <si>
    <t>جدول (15)</t>
  </si>
  <si>
    <t>TABLE (15)</t>
  </si>
  <si>
    <t>الفئةا لعمرية</t>
  </si>
  <si>
    <t>Age Group</t>
  </si>
  <si>
    <t>Nationality</t>
  </si>
  <si>
    <t>عنف ضد الذات/الغير
 Violence against self and others</t>
  </si>
  <si>
    <t>غير محدد التشخيص
Unspecified diagnosis</t>
  </si>
  <si>
    <t xml:space="preserve">الاضطرابات القيمية
Value system disorder </t>
  </si>
  <si>
    <t>الاضطرابات الجنسية
Sexual disorder</t>
  </si>
  <si>
    <t>الادمان بجميع انواعه
Addictions types</t>
  </si>
  <si>
    <t xml:space="preserve">             الجنسية                    والنوع
السنوات</t>
  </si>
  <si>
    <t>قطريون
Qatari</t>
  </si>
  <si>
    <t>غير قطريين
Non-Qatari</t>
  </si>
  <si>
    <t>ذكور
Males</t>
  </si>
  <si>
    <t>إناث
Females</t>
  </si>
  <si>
    <t xml:space="preserve"> الخدمات المقدمة من مركز الاستشارات العائلية للمراجعين بالمركز حسب نوع الخدمه والنوع والجنسية </t>
  </si>
  <si>
    <t xml:space="preserve">               نوع الخدمة 
                  والنوع
السنة والجنسية</t>
  </si>
  <si>
    <t xml:space="preserve">                     Type of service and                                               Gender 
 Years &amp; Nationality</t>
  </si>
  <si>
    <t xml:space="preserve">                     Type of service and                                               Gender 
 Years &amp; Nationality</t>
  </si>
  <si>
    <t xml:space="preserve">               نوع الخدمة 
                  والنوع
السنة والجنسية</t>
  </si>
  <si>
    <t xml:space="preserve"> الخدمات المقدمة من مركز الاستشارات العائلية للمراجعين للمركز عبر الهاتف حسب نوع الخدمة والنوع والجنسية</t>
  </si>
  <si>
    <t xml:space="preserve">     SERVICES RENDERED BY FAMILY CONSULTING CENTER BY TYPE 
OF SERVICE, GENDER AND NATIONALITY</t>
  </si>
  <si>
    <t>Childs</t>
  </si>
  <si>
    <t>Women</t>
  </si>
  <si>
    <t xml:space="preserve">اطفال </t>
  </si>
  <si>
    <t>إنـاث</t>
  </si>
  <si>
    <r>
      <rPr>
        <b/>
        <sz val="12"/>
        <rFont val="Arial"/>
        <family val="2"/>
      </rPr>
      <t xml:space="preserve">   نوع الخدمة </t>
    </r>
    <r>
      <rPr>
        <sz val="10"/>
        <rFont val="Arial"/>
        <family val="2"/>
      </rPr>
      <t>Type of Services</t>
    </r>
  </si>
  <si>
    <r>
      <rPr>
        <b/>
        <sz val="10"/>
        <rFont val="Arial"/>
        <family val="2"/>
      </rPr>
      <t>المجموع</t>
    </r>
    <r>
      <rPr>
        <sz val="10"/>
        <rFont val="Arial"/>
        <family val="2"/>
      </rPr>
      <t xml:space="preserve">
Total</t>
    </r>
  </si>
  <si>
    <t>النوع</t>
  </si>
  <si>
    <t>Gender</t>
  </si>
  <si>
    <t xml:space="preserve">    SERVICES RENDERED QATAR FOUNDATION FOR COMBATING HUMAN TRAFFICKING 
BY TYPE OF SERVICE, NATIONALITY AND GENDER  </t>
  </si>
  <si>
    <t>المستفيدون من الخدمات التدريبية التي تقدمها دار الانماء الاجتماعي  حسب  الجنسية والنوع ونوع البرامج</t>
  </si>
  <si>
    <r>
      <t>انشطة العلاقات المجتمعية</t>
    </r>
    <r>
      <rPr>
        <b/>
        <sz val="10"/>
        <rFont val="Arial"/>
        <family val="2"/>
      </rPr>
      <t xml:space="preserve">
Community relations activities </t>
    </r>
  </si>
  <si>
    <r>
      <t>الانشطة الاعلامية القنوات التقليدية</t>
    </r>
    <r>
      <rPr>
        <b/>
        <sz val="10"/>
        <rFont val="Arial"/>
        <family val="2"/>
      </rPr>
      <t xml:space="preserve">
Media activities of conventional channels </t>
    </r>
  </si>
  <si>
    <r>
      <t>انشطة الاعلام الاجتماعي</t>
    </r>
    <r>
      <rPr>
        <b/>
        <sz val="10"/>
        <rFont val="Arial"/>
        <family val="2"/>
      </rPr>
      <t xml:space="preserve">
Social media activities </t>
    </r>
  </si>
  <si>
    <t xml:space="preserve">الأنشطة التي قام بها  مركز الاستشارات العائلية وأعداد المستفيدين منها </t>
  </si>
  <si>
    <t xml:space="preserve">خدمات  الخدم المقدمة من ادارة الشؤون الاجتماعية  حسب النوع </t>
  </si>
  <si>
    <t>..</t>
  </si>
  <si>
    <t>2008 - 2013</t>
  </si>
  <si>
    <t>2009 - 2013</t>
  </si>
  <si>
    <t xml:space="preserve">المساعدات المقدمة من المؤسسة القطرية للحماية والتأهيل الاجتماعي (حماية المرأة والطفل) حسب نوع الخدمة </t>
  </si>
  <si>
    <t>2011 - 2013</t>
  </si>
  <si>
    <t>القطريون المستفيدون من المساعدات المقدمة
من وزارة العمل الشؤون الاجتماعية</t>
  </si>
  <si>
    <t>2010 - 2013</t>
  </si>
  <si>
    <t>- وزارة العمل والشؤون الاجتماعية
- مركز الاستشارات العائلية
- دار الانماء الاجتماعي
- المؤسسة القطرية للحماية والتأهيل الإجتماعي
(حماية المرأة والطفل-مكافحة الاتجار بالبشر-العوين)
ـ مركز قطر للعمل التطوعي</t>
  </si>
  <si>
    <t>- Ministry of Labour and Social Affairs
- Family Consulting Center
-Social Development Center
- Qatar Foundation for Child and Woman
- Qatar  Center For Voluntary
- Qatar Foundation for Combating Human Trafficking
- The Social Rehabilitation Center Al Aween</t>
  </si>
  <si>
    <t xml:space="preserve"> الخدمات المقدمة من المؤسسة القطرية للحماية والتأهيل الاجتماعي (مكافحة الاتجار بالبشر) حسب نوع الخدمه والجنسية والنوع</t>
  </si>
  <si>
    <t>10-</t>
  </si>
  <si>
    <t>51+</t>
  </si>
  <si>
    <t>Not Stated</t>
  </si>
  <si>
    <t>الخدمات المقدمة من المؤسسة القطرية للحماية والتأهيل الاجتماعي(العوين) 
للمسجلين بالمركز حسب  الجنسية والنوع</t>
  </si>
  <si>
    <t>SERVICES RENDERED IN SOCIAL REHABILITATION CENTER  (OWAIN)
BY NATIONALITY &amp; Gender</t>
  </si>
  <si>
    <t>11 - 20</t>
  </si>
  <si>
    <t>21 - 30</t>
  </si>
  <si>
    <t>310 - 40</t>
  </si>
  <si>
    <t>40 - 50</t>
  </si>
  <si>
    <t>51 +</t>
  </si>
  <si>
    <t xml:space="preserve"> الخدمات المقدمة من المؤسسة القطرية للحماية والتأهيل الاجتماعي(العوين) للمسجلين بالمركز حسب حسب نوع الخدمة 
و فئات العمر والجنسية والنوع</t>
  </si>
  <si>
    <t xml:space="preserve"> SERVICES RENDERED IN SOCIAL REHABILITATION CENTER (OWAIN) BY SERVICE TYPE,
AGE GROUP, NATIONALITY AND GENDER</t>
  </si>
  <si>
    <t xml:space="preserve">  ACTIVITIES, RENDERED BY THE FAMILY CONSULTING CENTER 
AND  NUMBER OF BENEFICIARIES</t>
  </si>
  <si>
    <t xml:space="preserve">SERVICES RENDERED BY FAMILY CONSULTING CENTRE THROUGH PHONE CALLS BY TYPE OF SERVICE, 
NATIONALITY AND GENDER </t>
  </si>
  <si>
    <t xml:space="preserve"> الأسر المستفيدة من المساعدات المالية الشهرية التي تقدمها 
دار الانماء الاجتماعي  حسب الجنسية</t>
  </si>
  <si>
    <t>HOUSEHOLDS BENEFITING OF MONTHLY FINANCIAL ASSISTANCE 
PROVIDED BY SOCIAL DEVELOPMENT CENTER BY NATIONALITY</t>
  </si>
  <si>
    <t xml:space="preserve">BENEFICIARIES RECEIVED TRAINING SERVICES RENDERED BY SOCIAL DEVELOPMENT 
CENTER BY NATIONALITY, GENDER  AND TYPE OF PROGRAMS 
</t>
  </si>
  <si>
    <t>QATARIS BENEFITING FROM ASSITANCE RENDENED 
BY MINISTRY OF LABOR AND SOCIAL AFFAIRS</t>
  </si>
  <si>
    <t>النفسية والتربوية
Psychological and Educational</t>
  </si>
  <si>
    <t>الاجتماعية
Social</t>
  </si>
  <si>
    <t>القانونية
Legal</t>
  </si>
  <si>
    <t>الشرعية
Shariaa</t>
  </si>
  <si>
    <t>أطفال
Childs</t>
  </si>
  <si>
    <t>نساء
Women</t>
  </si>
  <si>
    <t>الحماية في المجال الاقتصادي
 Protection in the economic Field</t>
  </si>
  <si>
    <t>الحماية في المجال القانوني 
 Protection In  Legal Field</t>
  </si>
  <si>
    <t>الحماية في مجال التعليم
  Protection in field  education</t>
  </si>
  <si>
    <t>الحماية في مجال الصحة 
 Protection in field health</t>
  </si>
  <si>
    <t>المنتفعون من  الضمان حسب مكان الفرع</t>
  </si>
  <si>
    <t>BENEFICIARIES OF SECURITY BY LOCATION OF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</si>
</sst>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_-* #,##0.00\-;_-* &quot;-&quot;??_-;_-@_-"/>
    <numFmt numFmtId="165" formatCode="0.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6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4"/>
      <color indexed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  <charset val="178"/>
    </font>
    <font>
      <b/>
      <sz val="11"/>
      <name val="Arial"/>
      <family val="2"/>
      <charset val="178"/>
    </font>
    <font>
      <b/>
      <sz val="8"/>
      <name val="Arial"/>
      <family val="2"/>
    </font>
    <font>
      <sz val="8"/>
      <name val="Arial"/>
      <family val="2"/>
      <charset val="178"/>
    </font>
    <font>
      <b/>
      <sz val="10"/>
      <color indexed="10"/>
      <name val="Arial"/>
      <family val="2"/>
      <charset val="178"/>
    </font>
    <font>
      <sz val="10"/>
      <name val="Arial"/>
      <family val="2"/>
      <charset val="178"/>
    </font>
    <font>
      <b/>
      <sz val="14"/>
      <color indexed="12"/>
      <name val="Arial"/>
      <family val="2"/>
    </font>
    <font>
      <b/>
      <sz val="12"/>
      <color indexed="10"/>
      <name val="Arial"/>
      <family val="2"/>
      <charset val="178"/>
    </font>
    <font>
      <sz val="12"/>
      <name val="Arial"/>
      <family val="2"/>
    </font>
    <font>
      <sz val="9"/>
      <name val="Arial"/>
      <family val="2"/>
      <charset val="178"/>
    </font>
    <font>
      <b/>
      <sz val="10"/>
      <name val="Arial"/>
      <family val="2"/>
      <charset val="178"/>
    </font>
    <font>
      <b/>
      <sz val="8"/>
      <name val="Arial"/>
      <family val="2"/>
      <charset val="178"/>
    </font>
    <font>
      <b/>
      <sz val="16"/>
      <name val="Arial"/>
      <family val="2"/>
    </font>
    <font>
      <b/>
      <sz val="16"/>
      <color indexed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rgb="FF0000FF"/>
      <name val="Arial"/>
      <family val="2"/>
    </font>
    <font>
      <b/>
      <sz val="20"/>
      <color rgb="FF0000FF"/>
      <name val="Calibri"/>
      <family val="2"/>
    </font>
    <font>
      <b/>
      <sz val="28"/>
      <color rgb="FF0000FF"/>
      <name val="Arial"/>
      <family val="2"/>
    </font>
    <font>
      <b/>
      <sz val="48"/>
      <color rgb="FF0000FF"/>
      <name val="AGA Arabesque Desktop"/>
      <charset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1"/>
      <color indexed="8"/>
      <name val="Arial"/>
      <family val="2"/>
      <charset val="178"/>
    </font>
    <font>
      <b/>
      <sz val="8"/>
      <color indexed="10"/>
      <name val="Arial"/>
      <family val="2"/>
    </font>
    <font>
      <sz val="1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3366"/>
        <bgColor indexed="64"/>
      </patternFill>
    </fill>
  </fills>
  <borders count="98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 style="medium">
        <color indexed="9"/>
      </left>
      <right/>
      <top/>
      <bottom/>
      <diagonal/>
    </border>
    <border>
      <left/>
      <right style="medium">
        <color indexed="9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 diagonalDown="1">
      <left style="medium">
        <color theme="0"/>
      </left>
      <right/>
      <top style="thin">
        <color indexed="64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 style="thin">
        <color indexed="64"/>
      </bottom>
      <diagonal style="medium">
        <color theme="0"/>
      </diagonal>
    </border>
    <border diagonalUp="1">
      <left/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Up="1">
      <left/>
      <right style="medium">
        <color theme="0"/>
      </right>
      <top style="medium">
        <color theme="0"/>
      </top>
      <bottom style="thin">
        <color indexed="64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/>
      <bottom style="thin">
        <color indexed="64"/>
      </bottom>
      <diagonal/>
    </border>
    <border diagonalUp="1">
      <left style="medium">
        <color theme="0"/>
      </left>
      <right style="medium">
        <color theme="0"/>
      </right>
      <top style="thin">
        <color indexed="64"/>
      </top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/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/>
      <bottom style="thin">
        <color indexed="64"/>
      </bottom>
      <diagonal style="medium">
        <color theme="0"/>
      </diagonal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 style="thin">
        <color indexed="64"/>
      </top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/>
      <bottom/>
      <diagonal/>
    </border>
    <border diagonalDown="1">
      <left style="medium">
        <color theme="0"/>
      </left>
      <right style="medium">
        <color theme="0"/>
      </right>
      <top style="thin">
        <color indexed="64"/>
      </top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/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/>
      <bottom style="thin">
        <color auto="1"/>
      </bottom>
      <diagonal style="medium">
        <color theme="0"/>
      </diagonal>
    </border>
    <border diagonalUp="1">
      <left/>
      <right/>
      <top/>
      <bottom/>
      <diagonal style="medium">
        <color theme="0"/>
      </diagonal>
    </border>
    <border diagonalUp="1">
      <left/>
      <right/>
      <top style="thin">
        <color indexed="64"/>
      </top>
      <bottom/>
      <diagonal style="medium">
        <color theme="0"/>
      </diagonal>
    </border>
    <border diagonalUp="1">
      <left/>
      <right/>
      <top/>
      <bottom style="thin">
        <color indexed="64"/>
      </bottom>
      <diagonal style="medium">
        <color theme="0"/>
      </diagonal>
    </border>
    <border diagonalDown="1">
      <left/>
      <right/>
      <top style="thin">
        <color indexed="64"/>
      </top>
      <bottom/>
      <diagonal style="medium">
        <color theme="0"/>
      </diagonal>
    </border>
    <border diagonalDown="1">
      <left/>
      <right/>
      <top/>
      <bottom/>
      <diagonal style="medium">
        <color theme="0"/>
      </diagonal>
    </border>
    <border diagonalDown="1">
      <left/>
      <right/>
      <top/>
      <bottom style="thin">
        <color indexed="64"/>
      </bottom>
      <diagonal style="medium">
        <color theme="0"/>
      </diagonal>
    </border>
    <border diagonalUp="1">
      <left style="medium">
        <color theme="0"/>
      </left>
      <right/>
      <top style="thin">
        <color indexed="64"/>
      </top>
      <bottom/>
      <diagonal style="medium">
        <color theme="0"/>
      </diagonal>
    </border>
    <border diagonalUp="1">
      <left style="medium">
        <color theme="0"/>
      </left>
      <right/>
      <top/>
      <bottom/>
      <diagonal style="medium">
        <color theme="0"/>
      </diagonal>
    </border>
    <border diagonalUp="1">
      <left style="medium">
        <color theme="0"/>
      </left>
      <right/>
      <top/>
      <bottom style="thin">
        <color indexed="64"/>
      </bottom>
      <diagonal style="medium">
        <color theme="0"/>
      </diagonal>
    </border>
    <border diagonalDown="1">
      <left/>
      <right style="medium">
        <color theme="0"/>
      </right>
      <top style="thin">
        <color indexed="64"/>
      </top>
      <bottom/>
      <diagonal style="medium">
        <color theme="0"/>
      </diagonal>
    </border>
    <border diagonalDown="1">
      <left/>
      <right style="medium">
        <color theme="0"/>
      </right>
      <top/>
      <bottom/>
      <diagonal style="medium">
        <color theme="0"/>
      </diagonal>
    </border>
    <border diagonalDown="1">
      <left/>
      <right style="medium">
        <color theme="0"/>
      </right>
      <top/>
      <bottom style="thin">
        <color indexed="64"/>
      </bottom>
      <diagonal style="medium">
        <color theme="0"/>
      </diagonal>
    </border>
    <border diagonalDown="1">
      <left style="medium">
        <color theme="0"/>
      </left>
      <right/>
      <top style="thin">
        <color indexed="64"/>
      </top>
      <bottom/>
      <diagonal style="medium">
        <color theme="0"/>
      </diagonal>
    </border>
    <border diagonalDown="1">
      <left style="medium">
        <color theme="0"/>
      </left>
      <right/>
      <top/>
      <bottom style="thin">
        <color indexed="64"/>
      </bottom>
      <diagonal style="medium">
        <color theme="0"/>
      </diagonal>
    </border>
    <border>
      <left/>
      <right style="medium">
        <color theme="0"/>
      </right>
      <top/>
      <bottom/>
      <diagonal/>
    </border>
    <border diagonalUp="1">
      <left/>
      <right style="medium">
        <color theme="0"/>
      </right>
      <top style="medium">
        <color theme="0"/>
      </top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 style="medium">
        <color theme="0"/>
      </top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medium">
        <color theme="0"/>
      </top>
      <bottom/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/>
      <diagonal style="medium">
        <color theme="0"/>
      </diagonal>
    </border>
    <border>
      <left style="medium">
        <color theme="0"/>
      </left>
      <right style="medium">
        <color theme="0"/>
      </right>
      <top/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theme="1"/>
      </bottom>
      <diagonal/>
    </border>
    <border>
      <left/>
      <right style="medium">
        <color theme="0"/>
      </right>
      <top style="medium">
        <color theme="0"/>
      </top>
      <bottom style="thin">
        <color theme="1"/>
      </bottom>
      <diagonal/>
    </border>
    <border>
      <left style="medium">
        <color theme="0"/>
      </left>
      <right/>
      <top style="medium">
        <color theme="0"/>
      </top>
      <bottom style="thin">
        <color theme="1"/>
      </bottom>
      <diagonal/>
    </border>
    <border>
      <left/>
      <right style="medium">
        <color theme="0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/>
      <diagonal/>
    </border>
    <border>
      <left/>
      <right style="medium">
        <color theme="0"/>
      </right>
      <top style="thin">
        <color theme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medium">
        <color theme="0"/>
      </bottom>
      <diagonal/>
    </border>
    <border>
      <left style="medium">
        <color theme="0"/>
      </left>
      <right/>
      <top style="thin">
        <color theme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/>
      <top style="thin">
        <color theme="1"/>
      </top>
      <bottom style="thin">
        <color theme="1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0"/>
      </bottom>
      <diagonal/>
    </border>
    <border>
      <left/>
      <right/>
      <top style="medium">
        <color theme="0" tint="-0.24994659260841701"/>
      </top>
      <bottom/>
      <diagonal/>
    </border>
    <border>
      <left style="medium">
        <color theme="0"/>
      </left>
      <right/>
      <top style="medium">
        <color theme="0" tint="-0.24994659260841701"/>
      </top>
      <bottom/>
      <diagonal/>
    </border>
  </borders>
  <cellStyleXfs count="89">
    <xf numFmtId="0" fontId="0" fillId="0" borderId="0"/>
    <xf numFmtId="164" fontId="9" fillId="0" borderId="0" applyFont="0" applyFill="0" applyBorder="0" applyAlignment="0" applyProtection="0"/>
    <xf numFmtId="0" fontId="18" fillId="0" borderId="0" applyAlignment="0">
      <alignment horizontal="centerContinuous" vertical="center"/>
    </xf>
    <xf numFmtId="0" fontId="27" fillId="0" borderId="0" applyAlignment="0">
      <alignment horizontal="centerContinuous" vertical="center"/>
    </xf>
    <xf numFmtId="0" fontId="7" fillId="0" borderId="0" applyAlignment="0">
      <alignment horizontal="centerContinuous" vertical="center"/>
    </xf>
    <xf numFmtId="0" fontId="7" fillId="0" borderId="0" applyAlignment="0">
      <alignment horizontal="centerContinuous" vertical="center"/>
    </xf>
    <xf numFmtId="0" fontId="19" fillId="2" borderId="1">
      <alignment horizontal="right" vertical="center" wrapText="1"/>
    </xf>
    <xf numFmtId="0" fontId="11" fillId="2" borderId="1">
      <alignment horizontal="right" vertical="center" wrapText="1"/>
    </xf>
    <xf numFmtId="1" fontId="20" fillId="2" borderId="2">
      <alignment horizontal="left" vertical="center" wrapText="1"/>
    </xf>
    <xf numFmtId="1" fontId="21" fillId="2" borderId="3">
      <alignment horizontal="center" vertical="center"/>
    </xf>
    <xf numFmtId="0" fontId="22" fillId="2" borderId="3">
      <alignment horizontal="center" vertical="center" wrapText="1"/>
    </xf>
    <xf numFmtId="0" fontId="23" fillId="2" borderId="3">
      <alignment horizontal="center" vertical="center" wrapText="1"/>
    </xf>
    <xf numFmtId="0" fontId="10" fillId="0" borderId="0">
      <alignment horizontal="center" vertical="center" readingOrder="2"/>
    </xf>
    <xf numFmtId="0" fontId="24" fillId="0" borderId="0">
      <alignment horizontal="left" vertical="center"/>
    </xf>
    <xf numFmtId="0" fontId="9" fillId="0" borderId="0"/>
    <xf numFmtId="0" fontId="10" fillId="0" borderId="0"/>
    <xf numFmtId="0" fontId="36" fillId="0" borderId="0"/>
    <xf numFmtId="0" fontId="6" fillId="0" borderId="0"/>
    <xf numFmtId="0" fontId="25" fillId="0" borderId="0">
      <alignment horizontal="right" vertical="center"/>
    </xf>
    <xf numFmtId="0" fontId="19" fillId="0" borderId="0">
      <alignment horizontal="right" vertical="center"/>
    </xf>
    <xf numFmtId="0" fontId="11" fillId="0" borderId="0">
      <alignment horizontal="right" vertical="center"/>
    </xf>
    <xf numFmtId="0" fontId="10" fillId="0" borderId="0">
      <alignment horizontal="left" vertical="center"/>
    </xf>
    <xf numFmtId="0" fontId="9" fillId="0" borderId="0">
      <alignment horizontal="left" vertical="center"/>
    </xf>
    <xf numFmtId="0" fontId="9" fillId="0" borderId="0">
      <alignment horizontal="left" vertical="center"/>
    </xf>
    <xf numFmtId="0" fontId="28" fillId="2" borderId="3" applyAlignment="0">
      <alignment horizontal="center" vertical="center"/>
    </xf>
    <xf numFmtId="0" fontId="25" fillId="0" borderId="4">
      <alignment horizontal="right" vertical="center" indent="1"/>
    </xf>
    <xf numFmtId="0" fontId="19" fillId="2" borderId="4">
      <alignment horizontal="right" vertical="center" wrapText="1" indent="1" readingOrder="2"/>
    </xf>
    <xf numFmtId="0" fontId="11" fillId="2" borderId="4">
      <alignment horizontal="right" vertical="center" wrapText="1" indent="1" readingOrder="2"/>
    </xf>
    <xf numFmtId="0" fontId="26" fillId="0" borderId="4">
      <alignment horizontal="right" vertical="center" indent="1"/>
    </xf>
    <xf numFmtId="0" fontId="26" fillId="2" borderId="4">
      <alignment horizontal="left" vertical="center" wrapText="1" indent="1"/>
    </xf>
    <xf numFmtId="0" fontId="26" fillId="0" borderId="5">
      <alignment horizontal="left" vertical="center"/>
    </xf>
    <xf numFmtId="0" fontId="26" fillId="0" borderId="6">
      <alignment horizontal="left" vertical="center"/>
    </xf>
    <xf numFmtId="0" fontId="5" fillId="0" borderId="0"/>
    <xf numFmtId="0" fontId="9" fillId="0" borderId="0"/>
    <xf numFmtId="0" fontId="18" fillId="0" borderId="0" applyAlignment="0">
      <alignment horizontal="centerContinuous" vertical="center"/>
    </xf>
    <xf numFmtId="0" fontId="9" fillId="0" borderId="0">
      <alignment horizontal="center" vertical="center" readingOrder="2"/>
    </xf>
    <xf numFmtId="0" fontId="9" fillId="0" borderId="0"/>
    <xf numFmtId="0" fontId="4" fillId="0" borderId="0"/>
    <xf numFmtId="43" fontId="9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8" fillId="0" borderId="0" applyAlignment="0">
      <alignment horizontal="centerContinuous" vertical="center"/>
    </xf>
    <xf numFmtId="0" fontId="7" fillId="0" borderId="0" applyAlignment="0">
      <alignment horizontal="centerContinuous" vertical="center"/>
    </xf>
    <xf numFmtId="0" fontId="7" fillId="0" borderId="0" applyAlignment="0">
      <alignment horizontal="centerContinuous" vertical="center"/>
    </xf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51" fillId="0" borderId="0">
      <alignment horizontal="left" vertical="center"/>
    </xf>
    <xf numFmtId="0" fontId="9" fillId="0" borderId="0">
      <alignment horizontal="left" vertical="center"/>
    </xf>
    <xf numFmtId="0" fontId="28" fillId="2" borderId="3" applyAlignment="0">
      <alignment horizontal="center" vertical="center"/>
    </xf>
    <xf numFmtId="0" fontId="25" fillId="0" borderId="4">
      <alignment horizontal="right" vertical="center" indent="1"/>
    </xf>
    <xf numFmtId="0" fontId="11" fillId="2" borderId="4">
      <alignment horizontal="right" vertical="center" wrapText="1" indent="1" readingOrder="2"/>
    </xf>
    <xf numFmtId="0" fontId="11" fillId="2" borderId="4">
      <alignment horizontal="right" vertical="center" wrapText="1" indent="1" readingOrder="2"/>
    </xf>
    <xf numFmtId="0" fontId="11" fillId="2" borderId="4">
      <alignment horizontal="right" vertical="center" wrapText="1" indent="1" readingOrder="2"/>
    </xf>
    <xf numFmtId="0" fontId="26" fillId="0" borderId="4">
      <alignment horizontal="right" vertical="center" indent="1"/>
    </xf>
    <xf numFmtId="0" fontId="26" fillId="2" borderId="4">
      <alignment horizontal="left" vertical="center" wrapText="1" indent="1"/>
    </xf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>
      <alignment horizontal="center" vertical="center" readingOrder="2"/>
    </xf>
    <xf numFmtId="0" fontId="6" fillId="0" borderId="0"/>
    <xf numFmtId="0" fontId="6" fillId="0" borderId="0">
      <alignment horizontal="left" vertical="center"/>
    </xf>
    <xf numFmtId="0" fontId="6" fillId="0" borderId="0">
      <alignment horizontal="left" vertical="center"/>
    </xf>
    <xf numFmtId="0" fontId="6" fillId="0" borderId="0">
      <alignment horizontal="left" vertical="center"/>
    </xf>
    <xf numFmtId="0" fontId="2" fillId="0" borderId="0"/>
    <xf numFmtId="0" fontId="6" fillId="0" borderId="0"/>
    <xf numFmtId="0" fontId="6" fillId="0" borderId="0">
      <alignment horizontal="center" vertical="center" readingOrder="2"/>
    </xf>
    <xf numFmtId="0" fontId="2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>
      <alignment horizontal="lef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68">
    <xf numFmtId="0" fontId="0" fillId="0" borderId="0" xfId="0"/>
    <xf numFmtId="0" fontId="37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8" fillId="0" borderId="0" xfId="4" applyFont="1" applyAlignment="1">
      <alignment readingOrder="1"/>
    </xf>
    <xf numFmtId="0" fontId="9" fillId="0" borderId="0" xfId="14"/>
    <xf numFmtId="0" fontId="37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9" fillId="0" borderId="0" xfId="14" applyAlignment="1">
      <alignment vertical="center"/>
    </xf>
    <xf numFmtId="0" fontId="26" fillId="0" borderId="0" xfId="14" applyFont="1" applyAlignment="1">
      <alignment vertical="center"/>
    </xf>
    <xf numFmtId="165" fontId="9" fillId="0" borderId="0" xfId="14" applyNumberFormat="1" applyAlignment="1">
      <alignment vertical="center"/>
    </xf>
    <xf numFmtId="0" fontId="12" fillId="0" borderId="0" xfId="17" applyFont="1" applyAlignment="1">
      <alignment horizontal="center" vertical="center"/>
    </xf>
    <xf numFmtId="0" fontId="12" fillId="0" borderId="0" xfId="17" applyFont="1" applyAlignment="1">
      <alignment horizontal="left" vertical="center"/>
    </xf>
    <xf numFmtId="0" fontId="11" fillId="0" borderId="0" xfId="17" applyFont="1" applyAlignment="1">
      <alignment horizontal="right" vertical="center" readingOrder="2"/>
    </xf>
    <xf numFmtId="0" fontId="11" fillId="0" borderId="0" xfId="17" applyFont="1"/>
    <xf numFmtId="0" fontId="12" fillId="0" borderId="0" xfId="17" applyFont="1"/>
    <xf numFmtId="0" fontId="13" fillId="0" borderId="0" xfId="17" applyFont="1"/>
    <xf numFmtId="0" fontId="9" fillId="0" borderId="0" xfId="17" applyFont="1" applyAlignment="1">
      <alignment vertical="top" wrapText="1" readingOrder="1"/>
    </xf>
    <xf numFmtId="0" fontId="9" fillId="0" borderId="0" xfId="17" applyFont="1" applyAlignment="1">
      <alignment horizontal="left" vertical="center" wrapText="1"/>
    </xf>
    <xf numFmtId="0" fontId="11" fillId="0" borderId="0" xfId="17" applyFont="1" applyAlignment="1">
      <alignment vertical="top" wrapText="1" readingOrder="2"/>
    </xf>
    <xf numFmtId="0" fontId="12" fillId="0" borderId="0" xfId="17" applyFont="1" applyAlignment="1">
      <alignment vertical="top" wrapText="1" readingOrder="1"/>
    </xf>
    <xf numFmtId="0" fontId="7" fillId="0" borderId="0" xfId="17" applyFont="1"/>
    <xf numFmtId="0" fontId="18" fillId="0" borderId="0" xfId="17" applyFont="1"/>
    <xf numFmtId="0" fontId="6" fillId="0" borderId="0" xfId="17"/>
    <xf numFmtId="0" fontId="6" fillId="0" borderId="0" xfId="17" applyAlignment="1">
      <alignment horizontal="center" vertical="center"/>
    </xf>
    <xf numFmtId="0" fontId="39" fillId="0" borderId="0" xfId="17" applyFont="1" applyAlignment="1">
      <alignment horizontal="center" vertical="center"/>
    </xf>
    <xf numFmtId="0" fontId="40" fillId="0" borderId="0" xfId="17" applyFont="1" applyAlignment="1">
      <alignment horizontal="center" vertical="center"/>
    </xf>
    <xf numFmtId="0" fontId="41" fillId="0" borderId="0" xfId="17" applyFont="1" applyAlignment="1">
      <alignment horizontal="center" vertical="center" readingOrder="1"/>
    </xf>
    <xf numFmtId="0" fontId="42" fillId="0" borderId="0" xfId="17" applyFont="1" applyAlignment="1">
      <alignment horizontal="center" vertical="center"/>
    </xf>
    <xf numFmtId="0" fontId="12" fillId="0" borderId="8" xfId="17" applyFont="1" applyBorder="1" applyAlignment="1">
      <alignment vertical="center"/>
    </xf>
    <xf numFmtId="0" fontId="12" fillId="4" borderId="19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/>
    </xf>
    <xf numFmtId="0" fontId="12" fillId="0" borderId="0" xfId="17" applyFont="1" applyAlignment="1">
      <alignment vertical="center"/>
    </xf>
    <xf numFmtId="0" fontId="44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12" fillId="4" borderId="30" xfId="0" applyFont="1" applyFill="1" applyBorder="1" applyAlignment="1">
      <alignment horizontal="center" wrapText="1"/>
    </xf>
    <xf numFmtId="0" fontId="11" fillId="0" borderId="8" xfId="17" applyFont="1" applyBorder="1" applyAlignment="1">
      <alignment horizontal="right" vertical="center" readingOrder="2"/>
    </xf>
    <xf numFmtId="0" fontId="43" fillId="0" borderId="8" xfId="17" applyFont="1" applyBorder="1" applyAlignment="1">
      <alignment vertical="center"/>
    </xf>
    <xf numFmtId="0" fontId="12" fillId="0" borderId="8" xfId="17" applyFont="1" applyBorder="1" applyAlignment="1">
      <alignment horizontal="center" vertical="center"/>
    </xf>
    <xf numFmtId="0" fontId="12" fillId="0" borderId="8" xfId="17" applyFont="1" applyBorder="1" applyAlignment="1">
      <alignment horizontal="left" vertical="center"/>
    </xf>
    <xf numFmtId="0" fontId="21" fillId="4" borderId="18" xfId="27" applyFont="1" applyFill="1" applyBorder="1" applyAlignment="1">
      <alignment horizontal="center" vertical="center" wrapText="1" readingOrder="2"/>
    </xf>
    <xf numFmtId="0" fontId="26" fillId="4" borderId="19" xfId="27" applyFont="1" applyFill="1" applyBorder="1" applyAlignment="1">
      <alignment horizontal="center" vertical="center" wrapText="1" readingOrder="1"/>
    </xf>
    <xf numFmtId="0" fontId="43" fillId="0" borderId="0" xfId="17" applyFont="1" applyAlignment="1">
      <alignment horizontal="left" vertical="center"/>
    </xf>
    <xf numFmtId="0" fontId="45" fillId="0" borderId="0" xfId="4" applyFont="1" applyAlignment="1">
      <alignment readingOrder="1"/>
    </xf>
    <xf numFmtId="0" fontId="43" fillId="0" borderId="0" xfId="14" applyFont="1" applyAlignment="1">
      <alignment vertical="center"/>
    </xf>
    <xf numFmtId="0" fontId="11" fillId="0" borderId="0" xfId="4" applyFont="1" applyAlignment="1">
      <alignment readingOrder="1"/>
    </xf>
    <xf numFmtId="3" fontId="9" fillId="3" borderId="27" xfId="0" applyNumberFormat="1" applyFont="1" applyFill="1" applyBorder="1" applyAlignment="1">
      <alignment horizontal="left" vertical="center" wrapText="1" indent="1"/>
    </xf>
    <xf numFmtId="3" fontId="9" fillId="3" borderId="19" xfId="0" applyNumberFormat="1" applyFont="1" applyFill="1" applyBorder="1" applyAlignment="1">
      <alignment horizontal="left" vertical="center" wrapText="1" indent="1"/>
    </xf>
    <xf numFmtId="0" fontId="11" fillId="4" borderId="18" xfId="0" applyFont="1" applyFill="1" applyBorder="1" applyAlignment="1">
      <alignment horizontal="center" vertical="center" readingOrder="2"/>
    </xf>
    <xf numFmtId="0" fontId="11" fillId="3" borderId="24" xfId="0" applyFont="1" applyFill="1" applyBorder="1" applyAlignment="1">
      <alignment horizontal="center" vertical="center" readingOrder="2"/>
    </xf>
    <xf numFmtId="0" fontId="11" fillId="4" borderId="24" xfId="0" applyFont="1" applyFill="1" applyBorder="1" applyAlignment="1">
      <alignment horizontal="center" vertical="center" readingOrder="2"/>
    </xf>
    <xf numFmtId="0" fontId="12" fillId="4" borderId="2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3" fontId="48" fillId="0" borderId="0" xfId="0" applyNumberFormat="1" applyFont="1" applyAlignment="1">
      <alignment horizontal="center" vertical="center" wrapText="1"/>
    </xf>
    <xf numFmtId="3" fontId="26" fillId="3" borderId="26" xfId="0" applyNumberFormat="1" applyFont="1" applyFill="1" applyBorder="1" applyAlignment="1">
      <alignment horizontal="left" vertical="center" wrapText="1" indent="1"/>
    </xf>
    <xf numFmtId="3" fontId="31" fillId="3" borderId="26" xfId="0" applyNumberFormat="1" applyFont="1" applyFill="1" applyBorder="1" applyAlignment="1">
      <alignment horizontal="left" vertical="center" wrapText="1" indent="1"/>
    </xf>
    <xf numFmtId="0" fontId="21" fillId="4" borderId="18" xfId="0" applyFont="1" applyFill="1" applyBorder="1" applyAlignment="1">
      <alignment horizontal="center" vertical="center" wrapText="1" readingOrder="2"/>
    </xf>
    <xf numFmtId="3" fontId="26" fillId="4" borderId="27" xfId="0" applyNumberFormat="1" applyFont="1" applyFill="1" applyBorder="1" applyAlignment="1">
      <alignment horizontal="left" vertical="center" wrapText="1" indent="1"/>
    </xf>
    <xf numFmtId="3" fontId="31" fillId="4" borderId="27" xfId="0" applyNumberFormat="1" applyFont="1" applyFill="1" applyBorder="1" applyAlignment="1">
      <alignment horizontal="left" vertical="center" wrapText="1" indent="1"/>
    </xf>
    <xf numFmtId="0" fontId="26" fillId="4" borderId="19" xfId="0" applyFont="1" applyFill="1" applyBorder="1" applyAlignment="1">
      <alignment horizontal="center" vertical="center" wrapText="1" readingOrder="1"/>
    </xf>
    <xf numFmtId="0" fontId="21" fillId="3" borderId="18" xfId="0" applyFont="1" applyFill="1" applyBorder="1" applyAlignment="1">
      <alignment horizontal="center" vertical="center" wrapText="1" readingOrder="2"/>
    </xf>
    <xf numFmtId="0" fontId="26" fillId="3" borderId="19" xfId="0" applyFont="1" applyFill="1" applyBorder="1" applyAlignment="1">
      <alignment horizontal="center" vertical="center" wrapText="1" readingOrder="1"/>
    </xf>
    <xf numFmtId="3" fontId="26" fillId="3" borderId="26" xfId="0" applyNumberFormat="1" applyFont="1" applyFill="1" applyBorder="1" applyAlignment="1">
      <alignment horizontal="right" vertical="center" wrapText="1" indent="1"/>
    </xf>
    <xf numFmtId="3" fontId="31" fillId="3" borderId="26" xfId="0" applyNumberFormat="1" applyFont="1" applyFill="1" applyBorder="1" applyAlignment="1">
      <alignment horizontal="right" vertical="center" wrapText="1" indent="1"/>
    </xf>
    <xf numFmtId="3" fontId="26" fillId="4" borderId="27" xfId="0" applyNumberFormat="1" applyFont="1" applyFill="1" applyBorder="1" applyAlignment="1">
      <alignment horizontal="right" vertical="center" wrapText="1" indent="1"/>
    </xf>
    <xf numFmtId="3" fontId="31" fillId="4" borderId="27" xfId="0" applyNumberFormat="1" applyFont="1" applyFill="1" applyBorder="1" applyAlignment="1">
      <alignment horizontal="right" vertical="center" wrapText="1" indent="1"/>
    </xf>
    <xf numFmtId="3" fontId="12" fillId="4" borderId="29" xfId="0" applyNumberFormat="1" applyFont="1" applyFill="1" applyBorder="1" applyAlignment="1">
      <alignment horizontal="left" vertical="center" wrapText="1" indent="1"/>
    </xf>
    <xf numFmtId="0" fontId="31" fillId="4" borderId="30" xfId="10" applyFont="1" applyFill="1" applyBorder="1" applyAlignment="1">
      <alignment horizontal="center" wrapText="1" readingOrder="1"/>
    </xf>
    <xf numFmtId="0" fontId="9" fillId="4" borderId="23" xfId="10" applyFont="1" applyFill="1" applyBorder="1" applyAlignment="1">
      <alignment horizontal="center" vertical="top" wrapText="1" readingOrder="1"/>
    </xf>
    <xf numFmtId="0" fontId="12" fillId="0" borderId="0" xfId="4" applyFont="1" applyAlignment="1">
      <alignment readingOrder="1"/>
    </xf>
    <xf numFmtId="0" fontId="11" fillId="0" borderId="0" xfId="4" applyFont="1" applyAlignment="1">
      <alignment readingOrder="2"/>
    </xf>
    <xf numFmtId="0" fontId="48" fillId="0" borderId="0" xfId="0" applyFont="1" applyAlignment="1">
      <alignment vertical="center"/>
    </xf>
    <xf numFmtId="0" fontId="48" fillId="0" borderId="0" xfId="0" applyFont="1" applyAlignment="1">
      <alignment vertical="center" wrapText="1"/>
    </xf>
    <xf numFmtId="0" fontId="48" fillId="0" borderId="0" xfId="0" applyFont="1"/>
    <xf numFmtId="0" fontId="12" fillId="0" borderId="56" xfId="0" applyFont="1" applyBorder="1" applyAlignment="1">
      <alignment horizontal="left" vertical="center" wrapText="1" indent="1"/>
    </xf>
    <xf numFmtId="0" fontId="12" fillId="0" borderId="27" xfId="0" applyFont="1" applyBorder="1" applyAlignment="1">
      <alignment horizontal="left" vertical="center" wrapText="1" indent="1"/>
    </xf>
    <xf numFmtId="3" fontId="9" fillId="3" borderId="56" xfId="0" applyNumberFormat="1" applyFont="1" applyFill="1" applyBorder="1" applyAlignment="1">
      <alignment horizontal="left" vertical="center" wrapText="1" indent="1"/>
    </xf>
    <xf numFmtId="0" fontId="31" fillId="4" borderId="30" xfId="24" applyFont="1" applyFill="1" applyBorder="1" applyAlignment="1">
      <alignment horizontal="center" vertical="center" wrapText="1" readingOrder="1"/>
    </xf>
    <xf numFmtId="0" fontId="11" fillId="0" borderId="0" xfId="17" applyFont="1" applyAlignment="1">
      <alignment vertical="center" readingOrder="2"/>
    </xf>
    <xf numFmtId="0" fontId="35" fillId="0" borderId="56" xfId="0" applyFont="1" applyBorder="1" applyAlignment="1">
      <alignment horizontal="left" vertical="center" wrapText="1" indent="1"/>
    </xf>
    <xf numFmtId="0" fontId="35" fillId="0" borderId="27" xfId="0" applyFont="1" applyBorder="1" applyAlignment="1">
      <alignment horizontal="left" vertical="center" wrapText="1" indent="1"/>
    </xf>
    <xf numFmtId="0" fontId="23" fillId="0" borderId="27" xfId="0" applyFont="1" applyBorder="1" applyAlignment="1">
      <alignment horizontal="left" vertical="center" wrapText="1" indent="1"/>
    </xf>
    <xf numFmtId="0" fontId="35" fillId="4" borderId="27" xfId="0" applyFont="1" applyFill="1" applyBorder="1" applyAlignment="1">
      <alignment horizontal="left" vertical="center" wrapText="1" indent="1"/>
    </xf>
    <xf numFmtId="0" fontId="23" fillId="4" borderId="27" xfId="0" applyFont="1" applyFill="1" applyBorder="1" applyAlignment="1">
      <alignment horizontal="left" vertical="center" wrapText="1" indent="1"/>
    </xf>
    <xf numFmtId="0" fontId="35" fillId="0" borderId="19" xfId="0" applyFont="1" applyBorder="1" applyAlignment="1">
      <alignment horizontal="left" vertical="center" wrapText="1" indent="1"/>
    </xf>
    <xf numFmtId="0" fontId="35" fillId="0" borderId="25" xfId="0" applyFont="1" applyBorder="1" applyAlignment="1">
      <alignment horizontal="left" vertical="center" wrapText="1" indent="1"/>
    </xf>
    <xf numFmtId="3" fontId="12" fillId="0" borderId="27" xfId="0" applyNumberFormat="1" applyFont="1" applyBorder="1" applyAlignment="1">
      <alignment horizontal="left" vertical="center" wrapText="1" indent="1"/>
    </xf>
    <xf numFmtId="0" fontId="9" fillId="0" borderId="27" xfId="0" applyFont="1" applyBorder="1" applyAlignment="1">
      <alignment horizontal="right" vertical="center" wrapText="1" indent="1" readingOrder="2"/>
    </xf>
    <xf numFmtId="3" fontId="35" fillId="0" borderId="18" xfId="0" applyNumberFormat="1" applyFont="1" applyBorder="1" applyAlignment="1">
      <alignment horizontal="left" vertical="center" wrapText="1" indent="1"/>
    </xf>
    <xf numFmtId="0" fontId="9" fillId="4" borderId="27" xfId="0" applyFont="1" applyFill="1" applyBorder="1" applyAlignment="1">
      <alignment horizontal="right" vertical="center" wrapText="1" indent="1" readingOrder="2"/>
    </xf>
    <xf numFmtId="3" fontId="35" fillId="4" borderId="18" xfId="0" applyNumberFormat="1" applyFont="1" applyFill="1" applyBorder="1" applyAlignment="1">
      <alignment horizontal="left" vertical="center" wrapText="1" indent="1"/>
    </xf>
    <xf numFmtId="0" fontId="12" fillId="4" borderId="34" xfId="0" applyFont="1" applyFill="1" applyBorder="1" applyAlignment="1">
      <alignment horizontal="center" vertical="center" wrapText="1" readingOrder="1"/>
    </xf>
    <xf numFmtId="0" fontId="11" fillId="4" borderId="29" xfId="0" applyFont="1" applyFill="1" applyBorder="1" applyAlignment="1">
      <alignment horizontal="center" vertical="center" wrapText="1" readingOrder="2"/>
    </xf>
    <xf numFmtId="0" fontId="21" fillId="0" borderId="24" xfId="27" applyFont="1" applyFill="1" applyBorder="1" applyAlignment="1">
      <alignment horizontal="center" vertical="center" wrapText="1" readingOrder="2"/>
    </xf>
    <xf numFmtId="0" fontId="26" fillId="0" borderId="25" xfId="27" applyFont="1" applyFill="1" applyBorder="1" applyAlignment="1">
      <alignment horizontal="center" vertical="center" wrapText="1" readingOrder="1"/>
    </xf>
    <xf numFmtId="0" fontId="9" fillId="3" borderId="56" xfId="0" applyFont="1" applyFill="1" applyBorder="1" applyAlignment="1">
      <alignment horizontal="right" vertical="center" wrapText="1" indent="1" readingOrder="2"/>
    </xf>
    <xf numFmtId="3" fontId="35" fillId="3" borderId="55" xfId="0" applyNumberFormat="1" applyFont="1" applyFill="1" applyBorder="1" applyAlignment="1">
      <alignment horizontal="left" vertical="center" wrapText="1" indent="1"/>
    </xf>
    <xf numFmtId="3" fontId="9" fillId="4" borderId="28" xfId="0" applyNumberFormat="1" applyFont="1" applyFill="1" applyBorder="1" applyAlignment="1">
      <alignment horizontal="left" vertical="center" wrapText="1" indent="1"/>
    </xf>
    <xf numFmtId="0" fontId="12" fillId="3" borderId="55" xfId="0" applyFont="1" applyFill="1" applyBorder="1" applyAlignment="1">
      <alignment horizontal="center" vertical="center" wrapText="1" readingOrder="1"/>
    </xf>
    <xf numFmtId="0" fontId="12" fillId="3" borderId="48" xfId="0" applyFont="1" applyFill="1" applyBorder="1" applyAlignment="1">
      <alignment horizontal="center" vertical="center" wrapText="1" readingOrder="1"/>
    </xf>
    <xf numFmtId="0" fontId="12" fillId="4" borderId="23" xfId="10" applyFont="1" applyFill="1" applyBorder="1" applyAlignment="1">
      <alignment horizontal="center" vertical="top" wrapText="1" readingOrder="1"/>
    </xf>
    <xf numFmtId="3" fontId="37" fillId="0" borderId="0" xfId="0" applyNumberFormat="1" applyFont="1" applyAlignment="1">
      <alignment vertical="center" wrapText="1"/>
    </xf>
    <xf numFmtId="3" fontId="9" fillId="0" borderId="0" xfId="14" applyNumberFormat="1" applyAlignment="1">
      <alignment vertical="center"/>
    </xf>
    <xf numFmtId="3" fontId="43" fillId="0" borderId="0" xfId="14" applyNumberFormat="1" applyFont="1" applyAlignment="1">
      <alignment vertical="center"/>
    </xf>
    <xf numFmtId="0" fontId="31" fillId="4" borderId="32" xfId="24" applyFont="1" applyFill="1" applyBorder="1" applyAlignment="1">
      <alignment vertical="center" wrapText="1" readingOrder="1"/>
    </xf>
    <xf numFmtId="0" fontId="31" fillId="4" borderId="31" xfId="24" applyFont="1" applyFill="1" applyBorder="1" applyAlignment="1">
      <alignment vertical="center" wrapText="1" readingOrder="1"/>
    </xf>
    <xf numFmtId="0" fontId="31" fillId="4" borderId="53" xfId="24" applyFont="1" applyFill="1" applyBorder="1" applyAlignment="1">
      <alignment vertical="center" wrapText="1" readingOrder="1"/>
    </xf>
    <xf numFmtId="0" fontId="31" fillId="4" borderId="47" xfId="24" applyFont="1" applyFill="1" applyBorder="1" applyAlignment="1">
      <alignment vertical="center" wrapText="1" readingOrder="1"/>
    </xf>
    <xf numFmtId="0" fontId="21" fillId="4" borderId="34" xfId="0" applyFont="1" applyFill="1" applyBorder="1" applyAlignment="1">
      <alignment horizontal="center" vertical="center" wrapText="1" readingOrder="2"/>
    </xf>
    <xf numFmtId="3" fontId="26" fillId="4" borderId="29" xfId="0" applyNumberFormat="1" applyFont="1" applyFill="1" applyBorder="1" applyAlignment="1">
      <alignment horizontal="left" vertical="center" wrapText="1" indent="1"/>
    </xf>
    <xf numFmtId="3" fontId="31" fillId="4" borderId="29" xfId="0" applyNumberFormat="1" applyFont="1" applyFill="1" applyBorder="1" applyAlignment="1">
      <alignment horizontal="left" vertical="center" wrapText="1" indent="1"/>
    </xf>
    <xf numFmtId="3" fontId="26" fillId="4" borderId="29" xfId="0" applyNumberFormat="1" applyFont="1" applyFill="1" applyBorder="1" applyAlignment="1">
      <alignment horizontal="right" vertical="center" wrapText="1" indent="1"/>
    </xf>
    <xf numFmtId="3" fontId="31" fillId="4" borderId="29" xfId="0" applyNumberFormat="1" applyFont="1" applyFill="1" applyBorder="1" applyAlignment="1">
      <alignment horizontal="right" vertical="center" wrapText="1" indent="1"/>
    </xf>
    <xf numFmtId="0" fontId="26" fillId="4" borderId="35" xfId="0" applyFont="1" applyFill="1" applyBorder="1" applyAlignment="1">
      <alignment horizontal="center" vertical="center" wrapText="1" readingOrder="1"/>
    </xf>
    <xf numFmtId="3" fontId="9" fillId="4" borderId="25" xfId="0" applyNumberFormat="1" applyFont="1" applyFill="1" applyBorder="1" applyAlignment="1">
      <alignment horizontal="left" vertical="center" wrapText="1" indent="1"/>
    </xf>
    <xf numFmtId="3" fontId="9" fillId="3" borderId="28" xfId="0" applyNumberFormat="1" applyFont="1" applyFill="1" applyBorder="1" applyAlignment="1">
      <alignment horizontal="left" vertical="center" wrapText="1" indent="1"/>
    </xf>
    <xf numFmtId="0" fontId="11" fillId="3" borderId="54" xfId="0" applyFont="1" applyFill="1" applyBorder="1" applyAlignment="1">
      <alignment horizontal="center" vertical="center" wrapText="1" readingOrder="2"/>
    </xf>
    <xf numFmtId="3" fontId="12" fillId="3" borderId="48" xfId="0" applyNumberFormat="1" applyFont="1" applyFill="1" applyBorder="1" applyAlignment="1">
      <alignment horizontal="left" vertical="center" wrapText="1" indent="1"/>
    </xf>
    <xf numFmtId="0" fontId="23" fillId="4" borderId="20" xfId="0" applyFont="1" applyFill="1" applyBorder="1" applyAlignment="1">
      <alignment horizontal="center" vertical="top" wrapText="1"/>
    </xf>
    <xf numFmtId="0" fontId="11" fillId="3" borderId="18" xfId="0" applyFont="1" applyFill="1" applyBorder="1" applyAlignment="1">
      <alignment horizontal="center" vertical="center" wrapText="1" readingOrder="2"/>
    </xf>
    <xf numFmtId="0" fontId="12" fillId="4" borderId="30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 readingOrder="2"/>
    </xf>
    <xf numFmtId="0" fontId="35" fillId="3" borderId="56" xfId="0" applyFont="1" applyFill="1" applyBorder="1" applyAlignment="1">
      <alignment horizontal="center" vertical="center" wrapText="1"/>
    </xf>
    <xf numFmtId="0" fontId="21" fillId="3" borderId="55" xfId="0" applyFont="1" applyFill="1" applyBorder="1" applyAlignment="1">
      <alignment horizontal="center" vertical="center" wrapText="1" readingOrder="2"/>
    </xf>
    <xf numFmtId="3" fontId="26" fillId="3" borderId="56" xfId="0" applyNumberFormat="1" applyFont="1" applyFill="1" applyBorder="1" applyAlignment="1">
      <alignment horizontal="left" vertical="center" wrapText="1" indent="1"/>
    </xf>
    <xf numFmtId="3" fontId="31" fillId="3" borderId="56" xfId="0" applyNumberFormat="1" applyFont="1" applyFill="1" applyBorder="1" applyAlignment="1">
      <alignment horizontal="left" vertical="center" wrapText="1" indent="1"/>
    </xf>
    <xf numFmtId="3" fontId="26" fillId="3" borderId="56" xfId="0" applyNumberFormat="1" applyFont="1" applyFill="1" applyBorder="1" applyAlignment="1">
      <alignment horizontal="right" vertical="center" wrapText="1" indent="1"/>
    </xf>
    <xf numFmtId="3" fontId="31" fillId="3" borderId="56" xfId="0" applyNumberFormat="1" applyFont="1" applyFill="1" applyBorder="1" applyAlignment="1">
      <alignment horizontal="right" vertical="center" wrapText="1" indent="1"/>
    </xf>
    <xf numFmtId="0" fontId="26" fillId="3" borderId="46" xfId="0" applyFont="1" applyFill="1" applyBorder="1" applyAlignment="1">
      <alignment horizontal="center" vertical="center" wrapText="1" readingOrder="1"/>
    </xf>
    <xf numFmtId="0" fontId="21" fillId="3" borderId="8" xfId="0" applyFont="1" applyFill="1" applyBorder="1" applyAlignment="1">
      <alignment horizontal="center" vertical="center" wrapText="1" readingOrder="2"/>
    </xf>
    <xf numFmtId="3" fontId="26" fillId="3" borderId="8" xfId="0" applyNumberFormat="1" applyFont="1" applyFill="1" applyBorder="1" applyAlignment="1">
      <alignment horizontal="left" vertical="center" wrapText="1" indent="1"/>
    </xf>
    <xf numFmtId="3" fontId="31" fillId="3" borderId="8" xfId="0" applyNumberFormat="1" applyFont="1" applyFill="1" applyBorder="1" applyAlignment="1">
      <alignment horizontal="left" vertical="center" wrapText="1" indent="1"/>
    </xf>
    <xf numFmtId="0" fontId="26" fillId="3" borderId="8" xfId="0" applyFont="1" applyFill="1" applyBorder="1" applyAlignment="1">
      <alignment horizontal="center" vertical="center" wrapText="1" readingOrder="1"/>
    </xf>
    <xf numFmtId="0" fontId="21" fillId="0" borderId="31" xfId="27" applyFont="1" applyFill="1" applyBorder="1" applyAlignment="1">
      <alignment horizontal="center" vertical="center" wrapText="1" readingOrder="2"/>
    </xf>
    <xf numFmtId="0" fontId="26" fillId="0" borderId="32" xfId="27" applyFont="1" applyFill="1" applyBorder="1" applyAlignment="1">
      <alignment horizontal="center" vertical="center" wrapText="1" readingOrder="1"/>
    </xf>
    <xf numFmtId="0" fontId="12" fillId="4" borderId="28" xfId="0" applyFont="1" applyFill="1" applyBorder="1" applyAlignment="1">
      <alignment horizontal="left" vertical="center" wrapText="1" indent="1"/>
    </xf>
    <xf numFmtId="0" fontId="23" fillId="4" borderId="28" xfId="0" applyFont="1" applyFill="1" applyBorder="1" applyAlignment="1">
      <alignment horizontal="left" vertical="center" wrapText="1" indent="1"/>
    </xf>
    <xf numFmtId="3" fontId="49" fillId="3" borderId="27" xfId="0" applyNumberFormat="1" applyFont="1" applyFill="1" applyBorder="1" applyAlignment="1">
      <alignment horizontal="left" vertical="center" wrapText="1" indent="1"/>
    </xf>
    <xf numFmtId="3" fontId="49" fillId="3" borderId="29" xfId="0" applyNumberFormat="1" applyFont="1" applyFill="1" applyBorder="1" applyAlignment="1">
      <alignment horizontal="left" vertical="center" wrapText="1" indent="1"/>
    </xf>
    <xf numFmtId="3" fontId="20" fillId="4" borderId="33" xfId="0" applyNumberFormat="1" applyFont="1" applyFill="1" applyBorder="1" applyAlignment="1">
      <alignment horizontal="left" vertical="center" wrapText="1" indent="1"/>
    </xf>
    <xf numFmtId="0" fontId="9" fillId="3" borderId="19" xfId="0" applyFont="1" applyFill="1" applyBorder="1" applyAlignment="1">
      <alignment horizontal="center" vertical="center" wrapText="1" readingOrder="1"/>
    </xf>
    <xf numFmtId="0" fontId="11" fillId="4" borderId="24" xfId="0" applyFont="1" applyFill="1" applyBorder="1" applyAlignment="1">
      <alignment horizontal="center" vertical="center" wrapText="1" readingOrder="2"/>
    </xf>
    <xf numFmtId="0" fontId="9" fillId="4" borderId="25" xfId="0" applyFont="1" applyFill="1" applyBorder="1" applyAlignment="1">
      <alignment horizontal="center" vertical="center" wrapText="1" readingOrder="1"/>
    </xf>
    <xf numFmtId="0" fontId="11" fillId="4" borderId="47" xfId="0" applyFont="1" applyFill="1" applyBorder="1" applyAlignment="1">
      <alignment horizontal="center" vertical="center" wrapText="1"/>
    </xf>
    <xf numFmtId="0" fontId="12" fillId="4" borderId="53" xfId="0" applyFont="1" applyFill="1" applyBorder="1" applyAlignment="1">
      <alignment horizontal="center" vertical="center" wrapText="1"/>
    </xf>
    <xf numFmtId="0" fontId="11" fillId="3" borderId="55" xfId="0" applyFont="1" applyFill="1" applyBorder="1" applyAlignment="1">
      <alignment horizontal="center" vertical="center" wrapText="1" readingOrder="2"/>
    </xf>
    <xf numFmtId="3" fontId="9" fillId="3" borderId="46" xfId="0" applyNumberFormat="1" applyFont="1" applyFill="1" applyBorder="1" applyAlignment="1">
      <alignment horizontal="left" vertical="center" wrapText="1" indent="1"/>
    </xf>
    <xf numFmtId="0" fontId="9" fillId="3" borderId="46" xfId="0" applyFont="1" applyFill="1" applyBorder="1" applyAlignment="1">
      <alignment horizontal="center" vertical="center" wrapText="1" readingOrder="1"/>
    </xf>
    <xf numFmtId="3" fontId="9" fillId="3" borderId="25" xfId="0" applyNumberFormat="1" applyFont="1" applyFill="1" applyBorder="1" applyAlignment="1">
      <alignment horizontal="left" vertical="center" wrapText="1" indent="1"/>
    </xf>
    <xf numFmtId="0" fontId="9" fillId="3" borderId="25" xfId="0" applyFont="1" applyFill="1" applyBorder="1" applyAlignment="1">
      <alignment horizontal="center" vertical="center" wrapText="1" readingOrder="1"/>
    </xf>
    <xf numFmtId="0" fontId="9" fillId="4" borderId="82" xfId="0" applyFont="1" applyFill="1" applyBorder="1" applyAlignment="1">
      <alignment horizontal="right" vertical="center" wrapText="1" indent="1" readingOrder="2"/>
    </xf>
    <xf numFmtId="3" fontId="12" fillId="4" borderId="82" xfId="0" applyNumberFormat="1" applyFont="1" applyFill="1" applyBorder="1" applyAlignment="1">
      <alignment horizontal="left" vertical="center" wrapText="1" indent="1"/>
    </xf>
    <xf numFmtId="0" fontId="9" fillId="3" borderId="27" xfId="0" applyFont="1" applyFill="1" applyBorder="1" applyAlignment="1">
      <alignment horizontal="right" vertical="center" wrapText="1" indent="1" readingOrder="2"/>
    </xf>
    <xf numFmtId="3" fontId="35" fillId="3" borderId="18" xfId="0" applyNumberFormat="1" applyFont="1" applyFill="1" applyBorder="1" applyAlignment="1">
      <alignment horizontal="left" vertical="center" wrapText="1" indent="1"/>
    </xf>
    <xf numFmtId="3" fontId="12" fillId="4" borderId="84" xfId="0" applyNumberFormat="1" applyFont="1" applyFill="1" applyBorder="1" applyAlignment="1">
      <alignment horizontal="left" vertical="center" wrapText="1" indent="1"/>
    </xf>
    <xf numFmtId="3" fontId="35" fillId="4" borderId="85" xfId="0" applyNumberFormat="1" applyFont="1" applyFill="1" applyBorder="1" applyAlignment="1">
      <alignment horizontal="left" vertical="center" wrapText="1" indent="1"/>
    </xf>
    <xf numFmtId="3" fontId="12" fillId="3" borderId="30" xfId="0" applyNumberFormat="1" applyFont="1" applyFill="1" applyBorder="1" applyAlignment="1">
      <alignment horizontal="left" vertical="center" wrapText="1" indent="1"/>
    </xf>
    <xf numFmtId="0" fontId="9" fillId="3" borderId="57" xfId="0" applyFont="1" applyFill="1" applyBorder="1" applyAlignment="1">
      <alignment horizontal="center" vertical="center" wrapText="1" readingOrder="1"/>
    </xf>
    <xf numFmtId="3" fontId="12" fillId="4" borderId="20" xfId="0" applyNumberFormat="1" applyFont="1" applyFill="1" applyBorder="1" applyAlignment="1">
      <alignment horizontal="left" vertical="center" wrapText="1" indent="1"/>
    </xf>
    <xf numFmtId="0" fontId="9" fillId="4" borderId="0" xfId="0" applyFont="1" applyFill="1" applyAlignment="1">
      <alignment horizontal="center" vertical="center" wrapText="1" readingOrder="1"/>
    </xf>
    <xf numFmtId="0" fontId="12" fillId="3" borderId="46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center" vertical="center" wrapText="1"/>
    </xf>
    <xf numFmtId="0" fontId="12" fillId="4" borderId="88" xfId="0" applyFont="1" applyFill="1" applyBorder="1" applyAlignment="1">
      <alignment horizontal="center" wrapText="1"/>
    </xf>
    <xf numFmtId="0" fontId="23" fillId="4" borderId="81" xfId="0" applyFont="1" applyFill="1" applyBorder="1" applyAlignment="1">
      <alignment horizontal="center" vertical="top" wrapText="1"/>
    </xf>
    <xf numFmtId="0" fontId="20" fillId="4" borderId="27" xfId="0" applyFont="1" applyFill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20" fillId="4" borderId="26" xfId="0" applyFont="1" applyFill="1" applyBorder="1" applyAlignment="1">
      <alignment horizontal="center" vertical="center" wrapText="1"/>
    </xf>
    <xf numFmtId="0" fontId="35" fillId="4" borderId="26" xfId="0" applyFont="1" applyFill="1" applyBorder="1" applyAlignment="1">
      <alignment horizontal="center" vertical="center" wrapText="1"/>
    </xf>
    <xf numFmtId="0" fontId="20" fillId="4" borderId="90" xfId="0" applyFont="1" applyFill="1" applyBorder="1" applyAlignment="1">
      <alignment horizontal="center" vertical="center" wrapText="1"/>
    </xf>
    <xf numFmtId="0" fontId="35" fillId="4" borderId="90" xfId="0" applyFont="1" applyFill="1" applyBorder="1" applyAlignment="1">
      <alignment horizontal="center" vertical="center" wrapText="1"/>
    </xf>
    <xf numFmtId="0" fontId="20" fillId="4" borderId="82" xfId="0" applyFont="1" applyFill="1" applyBorder="1" applyAlignment="1">
      <alignment horizontal="center" vertical="center" wrapText="1"/>
    </xf>
    <xf numFmtId="0" fontId="35" fillId="4" borderId="82" xfId="0" applyFont="1" applyFill="1" applyBorder="1" applyAlignment="1">
      <alignment horizontal="center" vertical="center" wrapText="1"/>
    </xf>
    <xf numFmtId="0" fontId="35" fillId="0" borderId="29" xfId="0" applyFont="1" applyBorder="1" applyAlignment="1">
      <alignment horizontal="center" vertical="center" wrapText="1"/>
    </xf>
    <xf numFmtId="3" fontId="26" fillId="0" borderId="26" xfId="0" applyNumberFormat="1" applyFont="1" applyBorder="1" applyAlignment="1">
      <alignment horizontal="left" vertical="center" wrapText="1" indent="1"/>
    </xf>
    <xf numFmtId="3" fontId="31" fillId="0" borderId="26" xfId="0" applyNumberFormat="1" applyFont="1" applyBorder="1" applyAlignment="1">
      <alignment horizontal="left" vertical="center" wrapText="1" indent="1"/>
    </xf>
    <xf numFmtId="3" fontId="26" fillId="0" borderId="27" xfId="0" applyNumberFormat="1" applyFont="1" applyBorder="1" applyAlignment="1">
      <alignment horizontal="left" vertical="center" wrapText="1" indent="1"/>
    </xf>
    <xf numFmtId="3" fontId="31" fillId="0" borderId="27" xfId="0" applyNumberFormat="1" applyFont="1" applyBorder="1" applyAlignment="1">
      <alignment horizontal="left" vertical="center" wrapText="1" indent="1"/>
    </xf>
    <xf numFmtId="3" fontId="26" fillId="4" borderId="26" xfId="0" applyNumberFormat="1" applyFont="1" applyFill="1" applyBorder="1" applyAlignment="1">
      <alignment horizontal="left" vertical="center" wrapText="1" indent="1"/>
    </xf>
    <xf numFmtId="3" fontId="31" fillId="4" borderId="26" xfId="0" applyNumberFormat="1" applyFont="1" applyFill="1" applyBorder="1" applyAlignment="1">
      <alignment horizontal="left" vertical="center" wrapText="1" indent="1"/>
    </xf>
    <xf numFmtId="3" fontId="26" fillId="0" borderId="29" xfId="0" applyNumberFormat="1" applyFont="1" applyBorder="1" applyAlignment="1">
      <alignment horizontal="left" vertical="center" wrapText="1" indent="1"/>
    </xf>
    <xf numFmtId="3" fontId="31" fillId="0" borderId="29" xfId="0" applyNumberFormat="1" applyFont="1" applyBorder="1" applyAlignment="1">
      <alignment horizontal="left" vertical="center" wrapText="1" indent="1"/>
    </xf>
    <xf numFmtId="3" fontId="26" fillId="4" borderId="90" xfId="0" applyNumberFormat="1" applyFont="1" applyFill="1" applyBorder="1" applyAlignment="1">
      <alignment horizontal="left" vertical="center" wrapText="1" indent="1"/>
    </xf>
    <xf numFmtId="3" fontId="31" fillId="4" borderId="90" xfId="0" applyNumberFormat="1" applyFont="1" applyFill="1" applyBorder="1" applyAlignment="1">
      <alignment horizontal="left" vertical="center" wrapText="1" indent="1"/>
    </xf>
    <xf numFmtId="3" fontId="26" fillId="4" borderId="82" xfId="0" applyNumberFormat="1" applyFont="1" applyFill="1" applyBorder="1" applyAlignment="1">
      <alignment horizontal="left" vertical="center" wrapText="1" indent="1"/>
    </xf>
    <xf numFmtId="3" fontId="31" fillId="4" borderId="82" xfId="0" applyNumberFormat="1" applyFont="1" applyFill="1" applyBorder="1" applyAlignment="1">
      <alignment horizontal="left" vertical="center" wrapText="1" indent="1"/>
    </xf>
    <xf numFmtId="3" fontId="0" fillId="0" borderId="0" xfId="0" applyNumberFormat="1"/>
    <xf numFmtId="0" fontId="12" fillId="3" borderId="22" xfId="0" applyFont="1" applyFill="1" applyBorder="1" applyAlignment="1">
      <alignment horizontal="center" vertical="center"/>
    </xf>
    <xf numFmtId="0" fontId="35" fillId="4" borderId="2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49" fillId="3" borderId="56" xfId="0" applyNumberFormat="1" applyFont="1" applyFill="1" applyBorder="1" applyAlignment="1">
      <alignment horizontal="left" vertical="center" wrapText="1" indent="1"/>
    </xf>
    <xf numFmtId="3" fontId="49" fillId="4" borderId="56" xfId="0" applyNumberFormat="1" applyFont="1" applyFill="1" applyBorder="1" applyAlignment="1">
      <alignment horizontal="left" vertical="center" wrapText="1" indent="1"/>
    </xf>
    <xf numFmtId="3" fontId="20" fillId="4" borderId="56" xfId="0" applyNumberFormat="1" applyFont="1" applyFill="1" applyBorder="1" applyAlignment="1">
      <alignment horizontal="left" vertical="center" wrapText="1" indent="1"/>
    </xf>
    <xf numFmtId="3" fontId="20" fillId="3" borderId="27" xfId="0" applyNumberFormat="1" applyFont="1" applyFill="1" applyBorder="1" applyAlignment="1">
      <alignment horizontal="left" vertical="center" wrapText="1" indent="1"/>
    </xf>
    <xf numFmtId="3" fontId="20" fillId="4" borderId="28" xfId="0" applyNumberFormat="1" applyFont="1" applyFill="1" applyBorder="1" applyAlignment="1">
      <alignment horizontal="left" vertical="center" wrapText="1" indent="1"/>
    </xf>
    <xf numFmtId="3" fontId="20" fillId="3" borderId="56" xfId="0" applyNumberFormat="1" applyFont="1" applyFill="1" applyBorder="1" applyAlignment="1">
      <alignment horizontal="left" vertical="center" wrapText="1" indent="1"/>
    </xf>
    <xf numFmtId="3" fontId="20" fillId="3" borderId="28" xfId="0" applyNumberFormat="1" applyFont="1" applyFill="1" applyBorder="1" applyAlignment="1">
      <alignment horizontal="left" vertical="center" wrapText="1" indent="1"/>
    </xf>
    <xf numFmtId="0" fontId="23" fillId="3" borderId="30" xfId="0" applyFont="1" applyFill="1" applyBorder="1" applyAlignment="1">
      <alignment vertical="center" wrapText="1"/>
    </xf>
    <xf numFmtId="0" fontId="23" fillId="3" borderId="20" xfId="0" applyFont="1" applyFill="1" applyBorder="1" applyAlignment="1">
      <alignment vertical="center" wrapText="1"/>
    </xf>
    <xf numFmtId="0" fontId="35" fillId="3" borderId="46" xfId="10" applyFont="1" applyFill="1" applyBorder="1" applyAlignment="1">
      <alignment horizontal="left" vertical="center" wrapText="1" readingOrder="1"/>
    </xf>
    <xf numFmtId="0" fontId="35" fillId="3" borderId="19" xfId="10" applyFont="1" applyFill="1" applyBorder="1" applyAlignment="1">
      <alignment horizontal="left" vertical="center" wrapText="1" readingOrder="1"/>
    </xf>
    <xf numFmtId="0" fontId="35" fillId="4" borderId="46" xfId="10" applyFont="1" applyFill="1" applyBorder="1" applyAlignment="1">
      <alignment horizontal="left" vertical="center" wrapText="1" readingOrder="1"/>
    </xf>
    <xf numFmtId="0" fontId="6" fillId="3" borderId="46" xfId="10" applyFont="1" applyFill="1" applyBorder="1" applyAlignment="1">
      <alignment horizontal="right" vertical="center" wrapText="1" readingOrder="1"/>
    </xf>
    <xf numFmtId="0" fontId="6" fillId="3" borderId="19" xfId="10" applyFont="1" applyFill="1" applyBorder="1" applyAlignment="1">
      <alignment horizontal="right" vertical="center" wrapText="1" readingOrder="1"/>
    </xf>
    <xf numFmtId="0" fontId="6" fillId="4" borderId="46" xfId="10" applyFont="1" applyFill="1" applyBorder="1" applyAlignment="1">
      <alignment horizontal="right" vertical="center" wrapText="1" readingOrder="1"/>
    </xf>
    <xf numFmtId="0" fontId="49" fillId="4" borderId="23" xfId="0" applyFont="1" applyFill="1" applyBorder="1" applyAlignment="1">
      <alignment horizontal="center" vertical="top" wrapText="1" readingOrder="2"/>
    </xf>
    <xf numFmtId="0" fontId="12" fillId="4" borderId="20" xfId="0" applyFont="1" applyFill="1" applyBorder="1" applyAlignment="1">
      <alignment horizontal="center" wrapText="1" readingOrder="2"/>
    </xf>
    <xf numFmtId="0" fontId="6" fillId="3" borderId="35" xfId="10" applyFont="1" applyFill="1" applyBorder="1" applyAlignment="1">
      <alignment horizontal="right" vertical="center" wrapText="1" readingOrder="1"/>
    </xf>
    <xf numFmtId="3" fontId="20" fillId="3" borderId="29" xfId="0" applyNumberFormat="1" applyFont="1" applyFill="1" applyBorder="1" applyAlignment="1">
      <alignment horizontal="left" vertical="center" wrapText="1" indent="1"/>
    </xf>
    <xf numFmtId="0" fontId="35" fillId="3" borderId="35" xfId="10" applyFont="1" applyFill="1" applyBorder="1" applyAlignment="1">
      <alignment horizontal="left" vertical="center" wrapText="1" readingOrder="1"/>
    </xf>
    <xf numFmtId="3" fontId="20" fillId="3" borderId="33" xfId="0" applyNumberFormat="1" applyFont="1" applyFill="1" applyBorder="1" applyAlignment="1">
      <alignment horizontal="left" vertical="center" wrapText="1" indent="1"/>
    </xf>
    <xf numFmtId="0" fontId="6" fillId="4" borderId="35" xfId="10" applyFont="1" applyFill="1" applyBorder="1" applyAlignment="1">
      <alignment horizontal="right" vertical="center" wrapText="1" readingOrder="1"/>
    </xf>
    <xf numFmtId="3" fontId="49" fillId="4" borderId="29" xfId="0" applyNumberFormat="1" applyFont="1" applyFill="1" applyBorder="1" applyAlignment="1">
      <alignment horizontal="left" vertical="center" wrapText="1" indent="1"/>
    </xf>
    <xf numFmtId="3" fontId="20" fillId="4" borderId="29" xfId="0" applyNumberFormat="1" applyFont="1" applyFill="1" applyBorder="1" applyAlignment="1">
      <alignment horizontal="left" vertical="center" wrapText="1" indent="1"/>
    </xf>
    <xf numFmtId="0" fontId="35" fillId="4" borderId="35" xfId="10" applyFont="1" applyFill="1" applyBorder="1" applyAlignment="1">
      <alignment horizontal="left" vertical="center" wrapText="1" readingOrder="1"/>
    </xf>
    <xf numFmtId="3" fontId="49" fillId="4" borderId="33" xfId="0" applyNumberFormat="1" applyFont="1" applyFill="1" applyBorder="1" applyAlignment="1">
      <alignment horizontal="left" vertical="center" wrapText="1" indent="1"/>
    </xf>
    <xf numFmtId="3" fontId="49" fillId="3" borderId="33" xfId="0" applyNumberFormat="1" applyFont="1" applyFill="1" applyBorder="1" applyAlignment="1">
      <alignment horizontal="left" vertical="center" wrapText="1" indent="1"/>
    </xf>
    <xf numFmtId="0" fontId="6" fillId="3" borderId="25" xfId="10" applyFont="1" applyFill="1" applyBorder="1" applyAlignment="1">
      <alignment horizontal="right" vertical="center" wrapText="1" readingOrder="1"/>
    </xf>
    <xf numFmtId="0" fontId="35" fillId="3" borderId="28" xfId="10" applyFont="1" applyFill="1" applyBorder="1" applyAlignment="1">
      <alignment horizontal="left" vertical="center" wrapText="1" readingOrder="1"/>
    </xf>
    <xf numFmtId="0" fontId="6" fillId="4" borderId="25" xfId="10" applyFont="1" applyFill="1" applyBorder="1" applyAlignment="1">
      <alignment horizontal="right" vertical="center" wrapText="1" readingOrder="1"/>
    </xf>
    <xf numFmtId="0" fontId="35" fillId="4" borderId="28" xfId="10" applyFont="1" applyFill="1" applyBorder="1" applyAlignment="1">
      <alignment horizontal="left" vertical="center" wrapText="1" readingOrder="1"/>
    </xf>
    <xf numFmtId="0" fontId="12" fillId="4" borderId="76" xfId="0" applyFont="1" applyFill="1" applyBorder="1" applyAlignment="1">
      <alignment horizontal="center" wrapText="1" readingOrder="2"/>
    </xf>
    <xf numFmtId="0" fontId="49" fillId="4" borderId="48" xfId="0" applyFont="1" applyFill="1" applyBorder="1" applyAlignment="1">
      <alignment horizontal="center" vertical="top" wrapText="1" readingOrder="2"/>
    </xf>
    <xf numFmtId="3" fontId="6" fillId="0" borderId="0" xfId="17" applyNumberFormat="1" applyAlignment="1">
      <alignment horizontal="center" vertical="center"/>
    </xf>
    <xf numFmtId="0" fontId="11" fillId="3" borderId="18" xfId="27" applyFill="1" applyBorder="1" applyAlignment="1">
      <alignment horizontal="center" vertical="center" wrapText="1" readingOrder="2"/>
    </xf>
    <xf numFmtId="1" fontId="12" fillId="3" borderId="27" xfId="28" applyNumberFormat="1" applyFont="1" applyFill="1" applyBorder="1" applyAlignment="1">
      <alignment horizontal="center" vertical="center"/>
    </xf>
    <xf numFmtId="0" fontId="11" fillId="4" borderId="18" xfId="27" applyFill="1" applyBorder="1" applyAlignment="1">
      <alignment horizontal="center" vertical="center" wrapText="1" readingOrder="2"/>
    </xf>
    <xf numFmtId="1" fontId="12" fillId="4" borderId="27" xfId="28" applyNumberFormat="1" applyFont="1" applyFill="1" applyBorder="1" applyAlignment="1">
      <alignment horizontal="center" vertical="center"/>
    </xf>
    <xf numFmtId="0" fontId="11" fillId="3" borderId="24" xfId="27" applyFill="1" applyBorder="1" applyAlignment="1">
      <alignment horizontal="center" vertical="center" wrapText="1" readingOrder="2"/>
    </xf>
    <xf numFmtId="1" fontId="12" fillId="3" borderId="28" xfId="28" applyNumberFormat="1" applyFont="1" applyFill="1" applyBorder="1" applyAlignment="1">
      <alignment horizontal="center" vertical="center"/>
    </xf>
    <xf numFmtId="0" fontId="6" fillId="4" borderId="33" xfId="10" applyFont="1" applyFill="1" applyBorder="1">
      <alignment horizontal="center" vertical="center" wrapText="1"/>
    </xf>
    <xf numFmtId="0" fontId="31" fillId="4" borderId="20" xfId="10" applyFont="1" applyFill="1" applyBorder="1" applyAlignment="1">
      <alignment horizontal="center" vertical="center" wrapText="1" readingOrder="1"/>
    </xf>
    <xf numFmtId="0" fontId="21" fillId="3" borderId="0" xfId="0" applyFont="1" applyFill="1" applyAlignment="1">
      <alignment horizontal="center" vertical="center" wrapText="1" readingOrder="2"/>
    </xf>
    <xf numFmtId="3" fontId="26" fillId="3" borderId="0" xfId="0" applyNumberFormat="1" applyFont="1" applyFill="1" applyAlignment="1">
      <alignment horizontal="left" vertical="center" wrapText="1" indent="1"/>
    </xf>
    <xf numFmtId="3" fontId="31" fillId="3" borderId="0" xfId="0" applyNumberFormat="1" applyFont="1" applyFill="1" applyAlignment="1">
      <alignment horizontal="left" vertical="center" wrapText="1" indent="1"/>
    </xf>
    <xf numFmtId="3" fontId="26" fillId="3" borderId="0" xfId="0" applyNumberFormat="1" applyFont="1" applyFill="1" applyAlignment="1">
      <alignment horizontal="right" vertical="center" wrapText="1" indent="1"/>
    </xf>
    <xf numFmtId="3" fontId="31" fillId="3" borderId="0" xfId="0" applyNumberFormat="1" applyFont="1" applyFill="1" applyAlignment="1">
      <alignment horizontal="right" vertical="center" wrapText="1" indent="1"/>
    </xf>
    <xf numFmtId="0" fontId="26" fillId="3" borderId="0" xfId="0" applyFont="1" applyFill="1" applyAlignment="1">
      <alignment horizontal="center" vertical="center" wrapText="1" readingOrder="1"/>
    </xf>
    <xf numFmtId="0" fontId="23" fillId="4" borderId="20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left" vertical="center" wrapText="1" indent="1"/>
    </xf>
    <xf numFmtId="3" fontId="26" fillId="0" borderId="28" xfId="75" applyNumberFormat="1" applyFont="1" applyBorder="1" applyAlignment="1">
      <alignment horizontal="right" vertical="center" indent="1"/>
    </xf>
    <xf numFmtId="0" fontId="6" fillId="4" borderId="20" xfId="10" applyFont="1" applyFill="1" applyBorder="1" applyAlignment="1">
      <alignment horizontal="center" vertical="center" wrapText="1" readingOrder="1"/>
    </xf>
    <xf numFmtId="0" fontId="6" fillId="4" borderId="27" xfId="0" applyFont="1" applyFill="1" applyBorder="1" applyAlignment="1">
      <alignment horizontal="right" vertical="center" wrapText="1" indent="1"/>
    </xf>
    <xf numFmtId="0" fontId="6" fillId="0" borderId="0" xfId="75" applyAlignment="1">
      <alignment vertical="center"/>
    </xf>
    <xf numFmtId="0" fontId="29" fillId="0" borderId="0" xfId="75" applyFont="1" applyAlignment="1">
      <alignment vertical="center"/>
    </xf>
    <xf numFmtId="3" fontId="26" fillId="0" borderId="33" xfId="75" applyNumberFormat="1" applyFont="1" applyBorder="1" applyAlignment="1">
      <alignment horizontal="right" vertical="center" indent="1"/>
    </xf>
    <xf numFmtId="3" fontId="12" fillId="0" borderId="0" xfId="75" applyNumberFormat="1" applyFont="1" applyAlignment="1">
      <alignment vertical="center"/>
    </xf>
    <xf numFmtId="0" fontId="45" fillId="0" borderId="0" xfId="75" applyFont="1" applyAlignment="1">
      <alignment vertical="center"/>
    </xf>
    <xf numFmtId="0" fontId="6" fillId="0" borderId="0" xfId="75"/>
    <xf numFmtId="0" fontId="6" fillId="0" borderId="27" xfId="0" applyFont="1" applyBorder="1" applyAlignment="1">
      <alignment horizontal="left" vertical="center" wrapText="1" indent="1"/>
    </xf>
    <xf numFmtId="0" fontId="26" fillId="0" borderId="0" xfId="75" applyFont="1" applyAlignment="1">
      <alignment vertical="center"/>
    </xf>
    <xf numFmtId="3" fontId="26" fillId="3" borderId="20" xfId="0" applyNumberFormat="1" applyFont="1" applyFill="1" applyBorder="1" applyAlignment="1">
      <alignment horizontal="right" vertical="center" wrapText="1" indent="1"/>
    </xf>
    <xf numFmtId="0" fontId="6" fillId="0" borderId="28" xfId="0" applyFont="1" applyBorder="1" applyAlignment="1">
      <alignment horizontal="left" vertical="center" wrapText="1" indent="1"/>
    </xf>
    <xf numFmtId="3" fontId="26" fillId="4" borderId="26" xfId="0" applyNumberFormat="1" applyFont="1" applyFill="1" applyBorder="1" applyAlignment="1">
      <alignment horizontal="right" vertical="center" wrapText="1" indent="1"/>
    </xf>
    <xf numFmtId="0" fontId="11" fillId="0" borderId="0" xfId="75" applyFont="1" applyAlignment="1">
      <alignment vertical="center"/>
    </xf>
    <xf numFmtId="3" fontId="12" fillId="4" borderId="19" xfId="75" applyNumberFormat="1" applyFont="1" applyFill="1" applyBorder="1" applyAlignment="1">
      <alignment horizontal="right" vertical="center" indent="1"/>
    </xf>
    <xf numFmtId="0" fontId="6" fillId="0" borderId="26" xfId="0" applyFont="1" applyBorder="1" applyAlignment="1">
      <alignment horizontal="right" vertical="center" wrapText="1" indent="1"/>
    </xf>
    <xf numFmtId="0" fontId="6" fillId="0" borderId="27" xfId="0" applyFont="1" applyBorder="1" applyAlignment="1">
      <alignment horizontal="right" vertical="center" wrapText="1" indent="1"/>
    </xf>
    <xf numFmtId="3" fontId="12" fillId="0" borderId="32" xfId="75" applyNumberFormat="1" applyFont="1" applyBorder="1" applyAlignment="1">
      <alignment horizontal="right" vertical="center" indent="1"/>
    </xf>
    <xf numFmtId="0" fontId="6" fillId="0" borderId="56" xfId="0" applyFont="1" applyBorder="1" applyAlignment="1">
      <alignment horizontal="left" vertical="center" wrapText="1" indent="1"/>
    </xf>
    <xf numFmtId="0" fontId="6" fillId="4" borderId="30" xfId="10" applyFont="1" applyFill="1" applyBorder="1" applyAlignment="1">
      <alignment horizontal="center" vertical="center" wrapText="1" readingOrder="1"/>
    </xf>
    <xf numFmtId="0" fontId="6" fillId="4" borderId="23" xfId="10" applyFont="1" applyFill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right" vertical="center" wrapText="1" indent="1"/>
    </xf>
    <xf numFmtId="0" fontId="6" fillId="3" borderId="0" xfId="0" applyFont="1" applyFill="1" applyAlignment="1">
      <alignment horizontal="right" vertical="center" wrapText="1" indent="1"/>
    </xf>
    <xf numFmtId="0" fontId="12" fillId="0" borderId="0" xfId="75" applyFont="1" applyAlignment="1">
      <alignment vertical="center"/>
    </xf>
    <xf numFmtId="0" fontId="6" fillId="0" borderId="56" xfId="0" applyFont="1" applyBorder="1" applyAlignment="1">
      <alignment horizontal="right" vertical="center" wrapText="1" indent="1"/>
    </xf>
    <xf numFmtId="3" fontId="12" fillId="0" borderId="25" xfId="75" applyNumberFormat="1" applyFont="1" applyBorder="1" applyAlignment="1">
      <alignment horizontal="right" vertical="center" indent="1"/>
    </xf>
    <xf numFmtId="0" fontId="30" fillId="0" borderId="0" xfId="75" applyFont="1" applyAlignment="1">
      <alignment vertical="center"/>
    </xf>
    <xf numFmtId="3" fontId="26" fillId="4" borderId="27" xfId="75" applyNumberFormat="1" applyFont="1" applyFill="1" applyBorder="1" applyAlignment="1">
      <alignment horizontal="right" vertical="center" indent="1"/>
    </xf>
    <xf numFmtId="0" fontId="6" fillId="4" borderId="29" xfId="0" applyFont="1" applyFill="1" applyBorder="1" applyAlignment="1">
      <alignment horizontal="right" vertical="center" wrapText="1" indent="1"/>
    </xf>
    <xf numFmtId="3" fontId="12" fillId="4" borderId="27" xfId="0" applyNumberFormat="1" applyFont="1" applyFill="1" applyBorder="1" applyAlignment="1">
      <alignment horizontal="left" vertical="center" wrapText="1" indent="1"/>
    </xf>
    <xf numFmtId="0" fontId="35" fillId="3" borderId="27" xfId="0" applyFont="1" applyFill="1" applyBorder="1" applyAlignment="1">
      <alignment horizontal="center" vertical="center" wrapText="1"/>
    </xf>
    <xf numFmtId="0" fontId="35" fillId="3" borderId="28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/>
    </xf>
    <xf numFmtId="0" fontId="35" fillId="4" borderId="27" xfId="0" applyFont="1" applyFill="1" applyBorder="1" applyAlignment="1">
      <alignment horizontal="center" vertical="center" wrapText="1"/>
    </xf>
    <xf numFmtId="3" fontId="6" fillId="3" borderId="27" xfId="0" applyNumberFormat="1" applyFont="1" applyFill="1" applyBorder="1" applyAlignment="1">
      <alignment horizontal="left" vertical="center" wrapText="1" indent="1"/>
    </xf>
    <xf numFmtId="0" fontId="23" fillId="4" borderId="2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3" fontId="12" fillId="3" borderId="27" xfId="0" applyNumberFormat="1" applyFont="1" applyFill="1" applyBorder="1" applyAlignment="1">
      <alignment horizontal="left" vertical="center" wrapText="1" indent="1"/>
    </xf>
    <xf numFmtId="0" fontId="12" fillId="4" borderId="27" xfId="0" applyFont="1" applyFill="1" applyBorder="1" applyAlignment="1">
      <alignment horizontal="left" vertical="center" wrapText="1" indent="1"/>
    </xf>
    <xf numFmtId="3" fontId="6" fillId="3" borderId="56" xfId="0" applyNumberFormat="1" applyFont="1" applyFill="1" applyBorder="1" applyAlignment="1">
      <alignment horizontal="left" vertical="center" wrapText="1" indent="1"/>
    </xf>
    <xf numFmtId="3" fontId="12" fillId="3" borderId="56" xfId="0" applyNumberFormat="1" applyFont="1" applyFill="1" applyBorder="1" applyAlignment="1">
      <alignment horizontal="left" vertical="center" wrapText="1" indent="1"/>
    </xf>
    <xf numFmtId="3" fontId="6" fillId="3" borderId="0" xfId="0" applyNumberFormat="1" applyFont="1" applyFill="1" applyAlignment="1">
      <alignment horizontal="left" vertical="center" wrapText="1" indent="1"/>
    </xf>
    <xf numFmtId="3" fontId="12" fillId="3" borderId="0" xfId="0" applyNumberFormat="1" applyFont="1" applyFill="1" applyAlignment="1">
      <alignment horizontal="left" vertical="center" wrapText="1" indent="1"/>
    </xf>
    <xf numFmtId="0" fontId="43" fillId="0" borderId="0" xfId="75" applyFont="1" applyAlignment="1">
      <alignment vertical="center"/>
    </xf>
    <xf numFmtId="0" fontId="6" fillId="4" borderId="0" xfId="10" applyFont="1" applyFill="1" applyBorder="1" applyAlignment="1">
      <alignment horizontal="right" vertical="center" wrapText="1" readingOrder="1"/>
    </xf>
    <xf numFmtId="3" fontId="49" fillId="4" borderId="0" xfId="0" applyNumberFormat="1" applyFont="1" applyFill="1" applyAlignment="1">
      <alignment horizontal="left" vertical="center" wrapText="1" indent="1"/>
    </xf>
    <xf numFmtId="3" fontId="20" fillId="4" borderId="0" xfId="0" applyNumberFormat="1" applyFont="1" applyFill="1" applyAlignment="1">
      <alignment horizontal="left" vertical="center" wrapText="1" indent="1"/>
    </xf>
    <xf numFmtId="0" fontId="35" fillId="4" borderId="0" xfId="10" applyFont="1" applyFill="1" applyBorder="1" applyAlignment="1">
      <alignment horizontal="left" vertical="center" wrapText="1" readingOrder="1"/>
    </xf>
    <xf numFmtId="0" fontId="6" fillId="0" borderId="7" xfId="75" applyBorder="1" applyAlignment="1">
      <alignment vertical="center" wrapText="1"/>
    </xf>
    <xf numFmtId="3" fontId="6" fillId="0" borderId="7" xfId="75" applyNumberFormat="1" applyBorder="1" applyAlignment="1">
      <alignment vertical="center"/>
    </xf>
    <xf numFmtId="0" fontId="11" fillId="0" borderId="0" xfId="62" applyFont="1" applyAlignment="1">
      <alignment horizontal="right" vertical="center" readingOrder="2"/>
    </xf>
    <xf numFmtId="0" fontId="12" fillId="0" borderId="0" xfId="62" applyFont="1" applyAlignment="1">
      <alignment vertical="center"/>
    </xf>
    <xf numFmtId="0" fontId="12" fillId="0" borderId="0" xfId="62" applyFont="1" applyAlignment="1">
      <alignment horizontal="center" vertical="center"/>
    </xf>
    <xf numFmtId="0" fontId="12" fillId="0" borderId="0" xfId="62" applyFont="1" applyAlignment="1">
      <alignment horizontal="left" vertical="center"/>
    </xf>
    <xf numFmtId="3" fontId="6" fillId="4" borderId="25" xfId="0" applyNumberFormat="1" applyFont="1" applyFill="1" applyBorder="1" applyAlignment="1">
      <alignment horizontal="left" vertical="center" wrapText="1" indent="1"/>
    </xf>
    <xf numFmtId="3" fontId="6" fillId="4" borderId="28" xfId="0" applyNumberFormat="1" applyFont="1" applyFill="1" applyBorder="1" applyAlignment="1">
      <alignment horizontal="left" vertical="center" wrapText="1" indent="1"/>
    </xf>
    <xf numFmtId="0" fontId="6" fillId="4" borderId="25" xfId="0" applyFont="1" applyFill="1" applyBorder="1" applyAlignment="1">
      <alignment horizontal="center" vertical="center" wrapText="1" readingOrder="1"/>
    </xf>
    <xf numFmtId="0" fontId="9" fillId="3" borderId="82" xfId="0" applyFont="1" applyFill="1" applyBorder="1" applyAlignment="1">
      <alignment horizontal="right" vertical="center" wrapText="1" indent="1" readingOrder="2"/>
    </xf>
    <xf numFmtId="3" fontId="12" fillId="3" borderId="84" xfId="0" applyNumberFormat="1" applyFont="1" applyFill="1" applyBorder="1" applyAlignment="1">
      <alignment horizontal="left" vertical="center" wrapText="1" indent="1"/>
    </xf>
    <xf numFmtId="3" fontId="12" fillId="3" borderId="82" xfId="0" applyNumberFormat="1" applyFont="1" applyFill="1" applyBorder="1" applyAlignment="1">
      <alignment horizontal="left" vertical="center" wrapText="1" indent="1"/>
    </xf>
    <xf numFmtId="3" fontId="35" fillId="3" borderId="85" xfId="0" applyNumberFormat="1" applyFont="1" applyFill="1" applyBorder="1" applyAlignment="1">
      <alignment horizontal="left" vertical="center" wrapText="1" indent="1"/>
    </xf>
    <xf numFmtId="3" fontId="6" fillId="0" borderId="27" xfId="0" applyNumberFormat="1" applyFont="1" applyBorder="1" applyAlignment="1">
      <alignment horizontal="left" vertical="center" wrapText="1" indent="1"/>
    </xf>
    <xf numFmtId="3" fontId="12" fillId="3" borderId="20" xfId="0" applyNumberFormat="1" applyFont="1" applyFill="1" applyBorder="1" applyAlignment="1">
      <alignment horizontal="left" vertical="center" wrapText="1" indent="1"/>
    </xf>
    <xf numFmtId="3" fontId="6" fillId="4" borderId="20" xfId="0" applyNumberFormat="1" applyFont="1" applyFill="1" applyBorder="1" applyAlignment="1">
      <alignment horizontal="left" vertical="center" wrapText="1" indent="1"/>
    </xf>
    <xf numFmtId="0" fontId="6" fillId="4" borderId="23" xfId="10" applyFont="1" applyFill="1" applyBorder="1" applyAlignment="1">
      <alignment horizontal="center" vertical="top" wrapText="1" readingOrder="1"/>
    </xf>
    <xf numFmtId="3" fontId="6" fillId="4" borderId="29" xfId="0" applyNumberFormat="1" applyFont="1" applyFill="1" applyBorder="1" applyAlignment="1">
      <alignment horizontal="left" vertical="center" wrapText="1" indent="1"/>
    </xf>
    <xf numFmtId="0" fontId="11" fillId="4" borderId="35" xfId="0" applyFont="1" applyFill="1" applyBorder="1" applyAlignment="1">
      <alignment horizontal="center" vertical="center" wrapText="1" readingOrder="2"/>
    </xf>
    <xf numFmtId="3" fontId="6" fillId="4" borderId="0" xfId="0" applyNumberFormat="1" applyFont="1" applyFill="1" applyAlignment="1">
      <alignment horizontal="left" vertical="center" wrapText="1" indent="1"/>
    </xf>
    <xf numFmtId="3" fontId="12" fillId="4" borderId="0" xfId="0" applyNumberFormat="1" applyFont="1" applyFill="1" applyAlignment="1">
      <alignment horizontal="left" vertical="center" wrapText="1" indent="1"/>
    </xf>
    <xf numFmtId="3" fontId="12" fillId="4" borderId="34" xfId="0" applyNumberFormat="1" applyFont="1" applyFill="1" applyBorder="1" applyAlignment="1">
      <alignment horizontal="left" vertical="center" wrapText="1" indent="1"/>
    </xf>
    <xf numFmtId="49" fontId="11" fillId="0" borderId="0" xfId="17" applyNumberFormat="1" applyFont="1" applyAlignment="1">
      <alignment horizontal="right" vertical="top" wrapText="1" indent="2" readingOrder="2"/>
    </xf>
    <xf numFmtId="0" fontId="11" fillId="4" borderId="76" xfId="0" applyFont="1" applyFill="1" applyBorder="1" applyAlignment="1">
      <alignment horizontal="center" vertical="center" wrapText="1" readingOrder="2"/>
    </xf>
    <xf numFmtId="0" fontId="12" fillId="4" borderId="29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2" fillId="3" borderId="29" xfId="0" applyFont="1" applyFill="1" applyBorder="1" applyAlignment="1">
      <alignment horizontal="center" vertical="center" wrapText="1"/>
    </xf>
    <xf numFmtId="0" fontId="12" fillId="3" borderId="56" xfId="0" applyFont="1" applyFill="1" applyBorder="1" applyAlignment="1">
      <alignment horizontal="center" vertical="center" wrapText="1"/>
    </xf>
    <xf numFmtId="0" fontId="11" fillId="3" borderId="56" xfId="0" applyFont="1" applyFill="1" applyBorder="1" applyAlignment="1">
      <alignment horizontal="center" vertical="center" wrapText="1" readingOrder="2"/>
    </xf>
    <xf numFmtId="0" fontId="33" fillId="0" borderId="0" xfId="17" applyFont="1" applyAlignment="1">
      <alignment horizontal="center" vertical="center" wrapText="1" readingOrder="2"/>
    </xf>
    <xf numFmtId="0" fontId="13" fillId="0" borderId="0" xfId="17" applyFont="1" applyAlignment="1">
      <alignment horizontal="center" vertical="center"/>
    </xf>
    <xf numFmtId="0" fontId="52" fillId="0" borderId="0" xfId="17" applyFont="1" applyAlignment="1">
      <alignment horizontal="center" vertical="center" wrapText="1" readingOrder="1"/>
    </xf>
    <xf numFmtId="0" fontId="11" fillId="3" borderId="55" xfId="27" applyFill="1" applyBorder="1" applyAlignment="1">
      <alignment horizontal="center" vertical="center" wrapText="1" readingOrder="2"/>
    </xf>
    <xf numFmtId="1" fontId="12" fillId="3" borderId="56" xfId="28" applyNumberFormat="1" applyFont="1" applyFill="1" applyBorder="1" applyAlignment="1">
      <alignment horizontal="center" vertical="center"/>
    </xf>
    <xf numFmtId="0" fontId="11" fillId="4" borderId="85" xfId="27" applyFill="1" applyBorder="1" applyAlignment="1">
      <alignment horizontal="center" vertical="center" wrapText="1" readingOrder="2"/>
    </xf>
    <xf numFmtId="1" fontId="12" fillId="4" borderId="82" xfId="28" applyNumberFormat="1" applyFont="1" applyFill="1" applyBorder="1" applyAlignment="1">
      <alignment horizontal="center" vertical="center"/>
    </xf>
    <xf numFmtId="3" fontId="6" fillId="3" borderId="56" xfId="28" applyNumberFormat="1" applyFont="1" applyFill="1" applyBorder="1">
      <alignment horizontal="right" vertical="center" indent="1"/>
    </xf>
    <xf numFmtId="3" fontId="6" fillId="4" borderId="27" xfId="28" applyNumberFormat="1" applyFont="1" applyFill="1" applyBorder="1">
      <alignment horizontal="right" vertical="center" indent="1"/>
    </xf>
    <xf numFmtId="3" fontId="6" fillId="3" borderId="27" xfId="28" applyNumberFormat="1" applyFont="1" applyFill="1" applyBorder="1">
      <alignment horizontal="right" vertical="center" indent="1"/>
    </xf>
    <xf numFmtId="3" fontId="6" fillId="3" borderId="28" xfId="28" applyNumberFormat="1" applyFont="1" applyFill="1" applyBorder="1">
      <alignment horizontal="right" vertical="center" indent="1"/>
    </xf>
    <xf numFmtId="3" fontId="6" fillId="4" borderId="82" xfId="28" applyNumberFormat="1" applyFont="1" applyFill="1" applyBorder="1">
      <alignment horizontal="right" vertical="center" indent="1"/>
    </xf>
    <xf numFmtId="0" fontId="11" fillId="3" borderId="21" xfId="0" applyFont="1" applyFill="1" applyBorder="1" applyAlignment="1">
      <alignment horizontal="center" vertical="center" readingOrder="2"/>
    </xf>
    <xf numFmtId="3" fontId="9" fillId="3" borderId="26" xfId="0" applyNumberFormat="1" applyFont="1" applyFill="1" applyBorder="1" applyAlignment="1">
      <alignment horizontal="right" vertical="center" indent="1"/>
    </xf>
    <xf numFmtId="3" fontId="9" fillId="4" borderId="27" xfId="0" applyNumberFormat="1" applyFont="1" applyFill="1" applyBorder="1" applyAlignment="1">
      <alignment horizontal="right" vertical="center" indent="1"/>
    </xf>
    <xf numFmtId="3" fontId="9" fillId="3" borderId="28" xfId="0" applyNumberFormat="1" applyFont="1" applyFill="1" applyBorder="1" applyAlignment="1">
      <alignment horizontal="right" vertical="center" indent="1"/>
    </xf>
    <xf numFmtId="3" fontId="9" fillId="4" borderId="28" xfId="0" applyNumberFormat="1" applyFont="1" applyFill="1" applyBorder="1" applyAlignment="1">
      <alignment horizontal="right" vertical="center" indent="1"/>
    </xf>
    <xf numFmtId="3" fontId="6" fillId="4" borderId="28" xfId="0" applyNumberFormat="1" applyFont="1" applyFill="1" applyBorder="1" applyAlignment="1">
      <alignment horizontal="right" vertical="center" indent="1"/>
    </xf>
    <xf numFmtId="3" fontId="12" fillId="3" borderId="26" xfId="0" applyNumberFormat="1" applyFont="1" applyFill="1" applyBorder="1" applyAlignment="1">
      <alignment horizontal="right" vertical="center" indent="1"/>
    </xf>
    <xf numFmtId="3" fontId="12" fillId="4" borderId="27" xfId="0" applyNumberFormat="1" applyFont="1" applyFill="1" applyBorder="1" applyAlignment="1">
      <alignment horizontal="right" vertical="center" indent="1"/>
    </xf>
    <xf numFmtId="3" fontId="12" fillId="3" borderId="28" xfId="0" applyNumberFormat="1" applyFont="1" applyFill="1" applyBorder="1" applyAlignment="1">
      <alignment horizontal="right" vertical="center" indent="1"/>
    </xf>
    <xf numFmtId="3" fontId="12" fillId="4" borderId="28" xfId="0" applyNumberFormat="1" applyFont="1" applyFill="1" applyBorder="1" applyAlignment="1">
      <alignment horizontal="right" vertical="center" indent="1"/>
    </xf>
    <xf numFmtId="3" fontId="9" fillId="3" borderId="29" xfId="0" applyNumberFormat="1" applyFont="1" applyFill="1" applyBorder="1" applyAlignment="1">
      <alignment horizontal="left" vertical="center" wrapText="1" indent="1"/>
    </xf>
    <xf numFmtId="0" fontId="12" fillId="4" borderId="26" xfId="0" applyFont="1" applyFill="1" applyBorder="1" applyAlignment="1">
      <alignment horizontal="center" vertical="center" wrapText="1"/>
    </xf>
    <xf numFmtId="3" fontId="9" fillId="4" borderId="26" xfId="0" applyNumberFormat="1" applyFont="1" applyFill="1" applyBorder="1" applyAlignment="1">
      <alignment horizontal="left" vertical="center" wrapText="1" indent="1"/>
    </xf>
    <xf numFmtId="0" fontId="12" fillId="3" borderId="33" xfId="0" applyFont="1" applyFill="1" applyBorder="1" applyAlignment="1">
      <alignment horizontal="center" vertical="center" wrapText="1"/>
    </xf>
    <xf numFmtId="3" fontId="12" fillId="3" borderId="33" xfId="0" applyNumberFormat="1" applyFont="1" applyFill="1" applyBorder="1" applyAlignment="1">
      <alignment horizontal="left" vertical="center" wrapText="1" indent="1"/>
    </xf>
    <xf numFmtId="3" fontId="9" fillId="4" borderId="29" xfId="0" applyNumberFormat="1" applyFont="1" applyFill="1" applyBorder="1" applyAlignment="1">
      <alignment horizontal="left" vertical="center" wrapText="1" indent="1"/>
    </xf>
    <xf numFmtId="3" fontId="9" fillId="3" borderId="26" xfId="0" applyNumberFormat="1" applyFont="1" applyFill="1" applyBorder="1" applyAlignment="1">
      <alignment horizontal="left" vertical="center" wrapText="1" indent="1"/>
    </xf>
    <xf numFmtId="0" fontId="12" fillId="4" borderId="33" xfId="0" applyFont="1" applyFill="1" applyBorder="1" applyAlignment="1">
      <alignment horizontal="center" vertical="center" wrapText="1"/>
    </xf>
    <xf numFmtId="3" fontId="12" fillId="4" borderId="33" xfId="0" applyNumberFormat="1" applyFont="1" applyFill="1" applyBorder="1" applyAlignment="1">
      <alignment horizontal="left" vertical="center" wrapText="1" indent="1"/>
    </xf>
    <xf numFmtId="3" fontId="12" fillId="4" borderId="26" xfId="0" applyNumberFormat="1" applyFont="1" applyFill="1" applyBorder="1" applyAlignment="1">
      <alignment horizontal="left" vertical="center" wrapText="1" indent="1"/>
    </xf>
    <xf numFmtId="0" fontId="35" fillId="4" borderId="28" xfId="0" applyFont="1" applyFill="1" applyBorder="1" applyAlignment="1">
      <alignment horizontal="center" vertical="center" wrapText="1"/>
    </xf>
    <xf numFmtId="0" fontId="21" fillId="4" borderId="94" xfId="0" applyFont="1" applyFill="1" applyBorder="1" applyAlignment="1">
      <alignment horizontal="center" vertical="center" wrapText="1" readingOrder="2"/>
    </xf>
    <xf numFmtId="3" fontId="26" fillId="4" borderId="8" xfId="0" applyNumberFormat="1" applyFont="1" applyFill="1" applyBorder="1" applyAlignment="1">
      <alignment horizontal="left" vertical="center" wrapText="1" indent="1"/>
    </xf>
    <xf numFmtId="3" fontId="31" fillId="4" borderId="8" xfId="0" applyNumberFormat="1" applyFont="1" applyFill="1" applyBorder="1" applyAlignment="1">
      <alignment horizontal="left" vertical="center" wrapText="1" indent="1"/>
    </xf>
    <xf numFmtId="3" fontId="26" fillId="4" borderId="8" xfId="0" applyNumberFormat="1" applyFont="1" applyFill="1" applyBorder="1" applyAlignment="1">
      <alignment horizontal="right" vertical="center" wrapText="1" indent="1"/>
    </xf>
    <xf numFmtId="3" fontId="31" fillId="4" borderId="8" xfId="0" applyNumberFormat="1" applyFont="1" applyFill="1" applyBorder="1" applyAlignment="1">
      <alignment horizontal="right" vertical="center" wrapText="1" indent="1"/>
    </xf>
    <xf numFmtId="0" fontId="26" fillId="4" borderId="94" xfId="0" applyFont="1" applyFill="1" applyBorder="1" applyAlignment="1">
      <alignment horizontal="center" vertical="center" wrapText="1" readingOrder="1"/>
    </xf>
    <xf numFmtId="0" fontId="21" fillId="4" borderId="24" xfId="27" applyFont="1" applyFill="1" applyBorder="1" applyAlignment="1">
      <alignment horizontal="center" vertical="center" wrapText="1" readingOrder="2"/>
    </xf>
    <xf numFmtId="3" fontId="26" fillId="4" borderId="28" xfId="75" applyNumberFormat="1" applyFont="1" applyFill="1" applyBorder="1" applyAlignment="1">
      <alignment horizontal="right" vertical="center" indent="1"/>
    </xf>
    <xf numFmtId="3" fontId="12" fillId="4" borderId="25" xfId="75" applyNumberFormat="1" applyFont="1" applyFill="1" applyBorder="1" applyAlignment="1">
      <alignment horizontal="right" vertical="center" indent="1"/>
    </xf>
    <xf numFmtId="0" fontId="26" fillId="4" borderId="25" xfId="27" applyFont="1" applyFill="1" applyBorder="1" applyAlignment="1">
      <alignment horizontal="center" vertical="center" wrapText="1" readingOrder="1"/>
    </xf>
    <xf numFmtId="0" fontId="6" fillId="3" borderId="8" xfId="0" applyFont="1" applyFill="1" applyBorder="1" applyAlignment="1">
      <alignment horizontal="right" vertical="center" wrapText="1" indent="1"/>
    </xf>
    <xf numFmtId="3" fontId="6" fillId="0" borderId="56" xfId="0" applyNumberFormat="1" applyFont="1" applyBorder="1" applyAlignment="1">
      <alignment horizontal="left" vertical="center" wrapText="1" indent="1"/>
    </xf>
    <xf numFmtId="3" fontId="12" fillId="0" borderId="56" xfId="0" applyNumberFormat="1" applyFont="1" applyBorder="1" applyAlignment="1">
      <alignment horizontal="left" vertical="center" wrapText="1" indent="1"/>
    </xf>
    <xf numFmtId="3" fontId="6" fillId="0" borderId="28" xfId="0" applyNumberFormat="1" applyFont="1" applyBorder="1" applyAlignment="1">
      <alignment horizontal="left" vertical="center" wrapText="1" indent="1"/>
    </xf>
    <xf numFmtId="3" fontId="12" fillId="0" borderId="28" xfId="0" applyNumberFormat="1" applyFont="1" applyBorder="1" applyAlignment="1">
      <alignment horizontal="left" vertical="center" wrapText="1" indent="1"/>
    </xf>
    <xf numFmtId="3" fontId="6" fillId="4" borderId="27" xfId="0" applyNumberFormat="1" applyFont="1" applyFill="1" applyBorder="1" applyAlignment="1">
      <alignment horizontal="left" vertical="center" wrapText="1" indent="1"/>
    </xf>
    <xf numFmtId="3" fontId="12" fillId="4" borderId="28" xfId="0" applyNumberFormat="1" applyFont="1" applyFill="1" applyBorder="1" applyAlignment="1">
      <alignment horizontal="left" vertical="center" wrapText="1" indent="1"/>
    </xf>
    <xf numFmtId="0" fontId="6" fillId="0" borderId="56" xfId="0" applyFont="1" applyBorder="1" applyAlignment="1">
      <alignment horizontal="center" wrapText="1"/>
    </xf>
    <xf numFmtId="0" fontId="6" fillId="0" borderId="27" xfId="0" applyFont="1" applyBorder="1" applyAlignment="1">
      <alignment horizontal="center" wrapText="1"/>
    </xf>
    <xf numFmtId="0" fontId="6" fillId="0" borderId="28" xfId="0" applyFont="1" applyBorder="1" applyAlignment="1">
      <alignment horizontal="center" wrapText="1"/>
    </xf>
    <xf numFmtId="0" fontId="6" fillId="4" borderId="27" xfId="0" applyFont="1" applyFill="1" applyBorder="1" applyAlignment="1">
      <alignment horizontal="center" wrapText="1"/>
    </xf>
    <xf numFmtId="0" fontId="6" fillId="4" borderId="28" xfId="0" applyFont="1" applyFill="1" applyBorder="1" applyAlignment="1">
      <alignment horizontal="center" wrapText="1"/>
    </xf>
    <xf numFmtId="0" fontId="49" fillId="0" borderId="56" xfId="0" applyFont="1" applyBorder="1" applyAlignment="1">
      <alignment horizontal="center" vertical="center" wrapText="1"/>
    </xf>
    <xf numFmtId="0" fontId="49" fillId="0" borderId="27" xfId="0" applyFont="1" applyBorder="1" applyAlignment="1">
      <alignment horizontal="center" vertical="center" wrapText="1"/>
    </xf>
    <xf numFmtId="0" fontId="49" fillId="0" borderId="28" xfId="0" applyFont="1" applyBorder="1" applyAlignment="1">
      <alignment horizontal="center" vertical="center" wrapText="1"/>
    </xf>
    <xf numFmtId="0" fontId="49" fillId="4" borderId="27" xfId="0" applyFont="1" applyFill="1" applyBorder="1" applyAlignment="1">
      <alignment horizontal="center" vertical="center" wrapText="1"/>
    </xf>
    <xf numFmtId="0" fontId="49" fillId="4" borderId="28" xfId="0" applyFont="1" applyFill="1" applyBorder="1" applyAlignment="1">
      <alignment horizontal="center" vertical="center" wrapText="1"/>
    </xf>
    <xf numFmtId="0" fontId="12" fillId="3" borderId="54" xfId="0" applyFont="1" applyFill="1" applyBorder="1" applyAlignment="1">
      <alignment horizontal="center" vertical="center"/>
    </xf>
    <xf numFmtId="0" fontId="11" fillId="3" borderId="55" xfId="0" applyFont="1" applyFill="1" applyBorder="1" applyAlignment="1">
      <alignment horizontal="center" vertical="center" readingOrder="2"/>
    </xf>
    <xf numFmtId="0" fontId="11" fillId="3" borderId="48" xfId="0" applyFont="1" applyFill="1" applyBorder="1" applyAlignment="1">
      <alignment horizontal="center" vertical="center" readingOrder="2"/>
    </xf>
    <xf numFmtId="3" fontId="6" fillId="3" borderId="56" xfId="0" applyNumberFormat="1" applyFont="1" applyFill="1" applyBorder="1" applyAlignment="1">
      <alignment horizontal="right" vertical="center" indent="1"/>
    </xf>
    <xf numFmtId="3" fontId="12" fillId="3" borderId="56" xfId="0" applyNumberFormat="1" applyFont="1" applyFill="1" applyBorder="1" applyAlignment="1">
      <alignment horizontal="right" vertical="center" indent="1"/>
    </xf>
    <xf numFmtId="3" fontId="6" fillId="4" borderId="27" xfId="0" applyNumberFormat="1" applyFont="1" applyFill="1" applyBorder="1" applyAlignment="1">
      <alignment horizontal="right" vertical="center" indent="1"/>
    </xf>
    <xf numFmtId="3" fontId="6" fillId="3" borderId="23" xfId="0" applyNumberFormat="1" applyFont="1" applyFill="1" applyBorder="1" applyAlignment="1">
      <alignment horizontal="right" vertical="center" indent="1"/>
    </xf>
    <xf numFmtId="3" fontId="12" fillId="3" borderId="23" xfId="0" applyNumberFormat="1" applyFont="1" applyFill="1" applyBorder="1" applyAlignment="1">
      <alignment horizontal="right" vertical="center" indent="1"/>
    </xf>
    <xf numFmtId="0" fontId="11" fillId="3" borderId="0" xfId="62" applyFont="1" applyFill="1" applyAlignment="1">
      <alignment horizontal="right" vertical="center" readingOrder="2"/>
    </xf>
    <xf numFmtId="0" fontId="0" fillId="3" borderId="0" xfId="0" applyFill="1"/>
    <xf numFmtId="0" fontId="8" fillId="3" borderId="0" xfId="4" applyFont="1" applyFill="1" applyAlignment="1">
      <alignment readingOrder="1"/>
    </xf>
    <xf numFmtId="0" fontId="12" fillId="3" borderId="0" xfId="62" applyFont="1" applyFill="1" applyAlignment="1">
      <alignment horizontal="left" vertical="center"/>
    </xf>
    <xf numFmtId="3" fontId="6" fillId="4" borderId="83" xfId="0" applyNumberFormat="1" applyFont="1" applyFill="1" applyBorder="1" applyAlignment="1">
      <alignment horizontal="left" vertical="center" wrapText="1" indent="1"/>
    </xf>
    <xf numFmtId="3" fontId="6" fillId="3" borderId="30" xfId="0" applyNumberFormat="1" applyFont="1" applyFill="1" applyBorder="1" applyAlignment="1">
      <alignment horizontal="left" vertical="center" wrapText="1" indent="1"/>
    </xf>
    <xf numFmtId="3" fontId="6" fillId="3" borderId="20" xfId="0" applyNumberFormat="1" applyFont="1" applyFill="1" applyBorder="1" applyAlignment="1">
      <alignment horizontal="left" vertical="center" wrapText="1" indent="1"/>
    </xf>
    <xf numFmtId="0" fontId="11" fillId="3" borderId="0" xfId="17" applyFont="1" applyFill="1" applyAlignment="1">
      <alignment horizontal="right" vertical="center" readingOrder="2"/>
    </xf>
    <xf numFmtId="0" fontId="11" fillId="3" borderId="0" xfId="4" applyFont="1" applyFill="1" applyAlignment="1">
      <alignment readingOrder="1"/>
    </xf>
    <xf numFmtId="0" fontId="45" fillId="3" borderId="0" xfId="4" applyFont="1" applyFill="1" applyAlignment="1">
      <alignment readingOrder="1"/>
    </xf>
    <xf numFmtId="0" fontId="12" fillId="3" borderId="8" xfId="17" applyFont="1" applyFill="1" applyBorder="1" applyAlignment="1">
      <alignment horizontal="left" vertical="center"/>
    </xf>
    <xf numFmtId="0" fontId="9" fillId="3" borderId="0" xfId="0" applyFont="1" applyFill="1" applyAlignment="1">
      <alignment horizontal="center" vertical="center" wrapText="1" readingOrder="1"/>
    </xf>
    <xf numFmtId="3" fontId="6" fillId="4" borderId="23" xfId="0" applyNumberFormat="1" applyFont="1" applyFill="1" applyBorder="1" applyAlignment="1">
      <alignment horizontal="left" vertical="center" wrapText="1" indent="1"/>
    </xf>
    <xf numFmtId="3" fontId="12" fillId="4" borderId="23" xfId="0" applyNumberFormat="1" applyFont="1" applyFill="1" applyBorder="1" applyAlignment="1">
      <alignment horizontal="left" vertical="center" wrapText="1" indent="1"/>
    </xf>
    <xf numFmtId="0" fontId="6" fillId="4" borderId="8" xfId="0" applyFont="1" applyFill="1" applyBorder="1" applyAlignment="1">
      <alignment horizontal="center" vertical="center" wrapText="1" readingOrder="1"/>
    </xf>
    <xf numFmtId="0" fontId="11" fillId="3" borderId="47" xfId="0" applyFont="1" applyFill="1" applyBorder="1" applyAlignment="1">
      <alignment horizontal="center" vertical="center" wrapText="1" readingOrder="2"/>
    </xf>
    <xf numFmtId="0" fontId="11" fillId="3" borderId="76" xfId="0" applyFont="1" applyFill="1" applyBorder="1" applyAlignment="1">
      <alignment horizontal="center" vertical="center" wrapText="1" readingOrder="2"/>
    </xf>
    <xf numFmtId="0" fontId="11" fillId="4" borderId="48" xfId="0" applyFont="1" applyFill="1" applyBorder="1" applyAlignment="1">
      <alignment horizontal="center" vertical="center" wrapText="1" readingOrder="2"/>
    </xf>
    <xf numFmtId="0" fontId="11" fillId="3" borderId="8" xfId="0" applyFont="1" applyFill="1" applyBorder="1" applyAlignment="1">
      <alignment horizontal="center" vertical="center" wrapText="1" readingOrder="2"/>
    </xf>
    <xf numFmtId="3" fontId="6" fillId="3" borderId="8" xfId="0" applyNumberFormat="1" applyFont="1" applyFill="1" applyBorder="1" applyAlignment="1">
      <alignment horizontal="left" vertical="center" wrapText="1" indent="1"/>
    </xf>
    <xf numFmtId="3" fontId="12" fillId="3" borderId="8" xfId="0" applyNumberFormat="1" applyFont="1" applyFill="1" applyBorder="1" applyAlignment="1">
      <alignment horizontal="left" vertical="center" wrapText="1" indent="1"/>
    </xf>
    <xf numFmtId="0" fontId="12" fillId="3" borderId="8" xfId="0" applyFont="1" applyFill="1" applyBorder="1" applyAlignment="1">
      <alignment horizontal="center" vertical="center" wrapText="1" readingOrder="1"/>
    </xf>
    <xf numFmtId="0" fontId="29" fillId="5" borderId="96" xfId="0" applyFont="1" applyFill="1" applyBorder="1" applyAlignment="1">
      <alignment wrapText="1"/>
    </xf>
    <xf numFmtId="0" fontId="29" fillId="5" borderId="97" xfId="0" applyFont="1" applyFill="1" applyBorder="1" applyAlignment="1">
      <alignment wrapText="1"/>
    </xf>
    <xf numFmtId="0" fontId="6" fillId="5" borderId="22" xfId="0" applyFont="1" applyFill="1" applyBorder="1" applyAlignment="1">
      <alignment vertical="top" wrapText="1"/>
    </xf>
    <xf numFmtId="0" fontId="6" fillId="5" borderId="52" xfId="0" applyFont="1" applyFill="1" applyBorder="1" applyAlignment="1">
      <alignment vertical="top" wrapText="1"/>
    </xf>
    <xf numFmtId="0" fontId="31" fillId="4" borderId="8" xfId="10" applyFont="1" applyFill="1" applyBorder="1" applyAlignment="1">
      <alignment vertical="center" wrapText="1" readingOrder="1"/>
    </xf>
    <xf numFmtId="0" fontId="14" fillId="4" borderId="57" xfId="0" applyFont="1" applyFill="1" applyBorder="1" applyAlignment="1">
      <alignment vertical="center" wrapText="1" readingOrder="2"/>
    </xf>
    <xf numFmtId="0" fontId="14" fillId="4" borderId="0" xfId="0" applyFont="1" applyFill="1" applyAlignment="1">
      <alignment vertical="center" wrapText="1" readingOrder="2"/>
    </xf>
    <xf numFmtId="0" fontId="14" fillId="4" borderId="8" xfId="0" applyFont="1" applyFill="1" applyBorder="1" applyAlignment="1">
      <alignment vertical="center" wrapText="1" readingOrder="2"/>
    </xf>
    <xf numFmtId="0" fontId="33" fillId="0" borderId="0" xfId="17" applyFont="1" applyAlignment="1">
      <alignment horizontal="center" wrapText="1" readingOrder="2"/>
    </xf>
    <xf numFmtId="0" fontId="33" fillId="0" borderId="0" xfId="17" applyFont="1" applyAlignment="1">
      <alignment horizontal="center" vertical="center" readingOrder="2"/>
    </xf>
    <xf numFmtId="0" fontId="11" fillId="0" borderId="0" xfId="17" applyFont="1" applyAlignment="1">
      <alignment horizontal="center" vertical="center" wrapText="1" readingOrder="2"/>
    </xf>
    <xf numFmtId="0" fontId="11" fillId="0" borderId="0" xfId="17" applyFont="1" applyAlignment="1">
      <alignment horizontal="center" vertical="center" readingOrder="1"/>
    </xf>
    <xf numFmtId="1" fontId="21" fillId="4" borderId="55" xfId="9" applyFill="1" applyBorder="1">
      <alignment horizontal="center" vertical="center"/>
    </xf>
    <xf numFmtId="1" fontId="21" fillId="4" borderId="24" xfId="9" applyFill="1" applyBorder="1">
      <alignment horizontal="center" vertical="center"/>
    </xf>
    <xf numFmtId="1" fontId="21" fillId="4" borderId="30" xfId="9" applyFill="1" applyBorder="1" applyAlignment="1">
      <alignment horizontal="center" vertical="center" wrapText="1"/>
    </xf>
    <xf numFmtId="1" fontId="21" fillId="4" borderId="30" xfId="9" applyFill="1" applyBorder="1">
      <alignment horizontal="center" vertical="center"/>
    </xf>
    <xf numFmtId="0" fontId="11" fillId="4" borderId="30" xfId="17" applyFont="1" applyFill="1" applyBorder="1" applyAlignment="1">
      <alignment horizontal="center" vertical="center" wrapText="1"/>
    </xf>
    <xf numFmtId="0" fontId="11" fillId="4" borderId="30" xfId="17" applyFont="1" applyFill="1" applyBorder="1" applyAlignment="1">
      <alignment horizontal="center" vertical="center"/>
    </xf>
    <xf numFmtId="0" fontId="31" fillId="4" borderId="30" xfId="10" applyFont="1" applyFill="1" applyBorder="1">
      <alignment horizontal="center" vertical="center" wrapText="1"/>
    </xf>
    <xf numFmtId="0" fontId="31" fillId="4" borderId="56" xfId="10" applyFont="1" applyFill="1" applyBorder="1">
      <alignment horizontal="center" vertical="center" wrapText="1"/>
    </xf>
    <xf numFmtId="0" fontId="31" fillId="4" borderId="28" xfId="10" applyFont="1" applyFill="1" applyBorder="1">
      <alignment horizontal="center" vertical="center" wrapText="1"/>
    </xf>
    <xf numFmtId="0" fontId="33" fillId="0" borderId="10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2" fillId="4" borderId="39" xfId="0" applyFont="1" applyFill="1" applyBorder="1" applyAlignment="1">
      <alignment horizontal="right" vertical="center" wrapText="1" indent="1"/>
    </xf>
    <xf numFmtId="0" fontId="12" fillId="4" borderId="40" xfId="0" applyFont="1" applyFill="1" applyBorder="1" applyAlignment="1">
      <alignment horizontal="right" vertical="center" indent="1"/>
    </xf>
    <xf numFmtId="0" fontId="12" fillId="4" borderId="41" xfId="0" applyFont="1" applyFill="1" applyBorder="1" applyAlignment="1">
      <alignment horizontal="right" vertical="center" indent="1"/>
    </xf>
    <xf numFmtId="0" fontId="12" fillId="4" borderId="30" xfId="0" applyFont="1" applyFill="1" applyBorder="1" applyAlignment="1">
      <alignment horizontal="center" vertical="center"/>
    </xf>
    <xf numFmtId="0" fontId="23" fillId="4" borderId="36" xfId="0" applyFont="1" applyFill="1" applyBorder="1" applyAlignment="1">
      <alignment horizontal="left" vertical="center" wrapText="1" indent="1"/>
    </xf>
    <xf numFmtId="0" fontId="23" fillId="4" borderId="37" xfId="0" applyFont="1" applyFill="1" applyBorder="1" applyAlignment="1">
      <alignment horizontal="left" vertical="center" indent="1"/>
    </xf>
    <xf numFmtId="0" fontId="23" fillId="4" borderId="38" xfId="0" applyFont="1" applyFill="1" applyBorder="1" applyAlignment="1">
      <alignment horizontal="left" vertical="center" indent="1"/>
    </xf>
    <xf numFmtId="0" fontId="23" fillId="4" borderId="23" xfId="0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 vertical="center" readingOrder="2"/>
    </xf>
    <xf numFmtId="0" fontId="33" fillId="0" borderId="13" xfId="0" applyFont="1" applyBorder="1" applyAlignment="1">
      <alignment horizontal="center" vertical="center" readingOrder="2"/>
    </xf>
    <xf numFmtId="0" fontId="33" fillId="0" borderId="9" xfId="0" applyFont="1" applyBorder="1" applyAlignment="1">
      <alignment horizontal="center" vertical="center" readingOrder="2"/>
    </xf>
    <xf numFmtId="0" fontId="3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4" borderId="39" xfId="0" applyFont="1" applyFill="1" applyBorder="1" applyAlignment="1">
      <alignment horizontal="right" vertical="center" wrapText="1" indent="1"/>
    </xf>
    <xf numFmtId="0" fontId="14" fillId="4" borderId="44" xfId="0" applyFont="1" applyFill="1" applyBorder="1" applyAlignment="1">
      <alignment horizontal="right" vertical="center" wrapText="1" indent="1"/>
    </xf>
    <xf numFmtId="0" fontId="14" fillId="4" borderId="40" xfId="0" applyFont="1" applyFill="1" applyBorder="1" applyAlignment="1">
      <alignment horizontal="right" vertical="center" wrapText="1" indent="1"/>
    </xf>
    <xf numFmtId="0" fontId="14" fillId="4" borderId="45" xfId="0" applyFont="1" applyFill="1" applyBorder="1" applyAlignment="1">
      <alignment horizontal="right" vertical="center" wrapText="1" indent="1"/>
    </xf>
    <xf numFmtId="0" fontId="14" fillId="4" borderId="77" xfId="0" applyFont="1" applyFill="1" applyBorder="1" applyAlignment="1">
      <alignment horizontal="right" vertical="center" wrapText="1" indent="1"/>
    </xf>
    <xf numFmtId="0" fontId="14" fillId="4" borderId="78" xfId="0" applyFont="1" applyFill="1" applyBorder="1" applyAlignment="1">
      <alignment horizontal="right" vertical="center" wrapText="1" indent="1"/>
    </xf>
    <xf numFmtId="0" fontId="12" fillId="4" borderId="30" xfId="0" applyFont="1" applyFill="1" applyBorder="1" applyAlignment="1">
      <alignment horizontal="center" vertical="center" wrapText="1"/>
    </xf>
    <xf numFmtId="0" fontId="20" fillId="4" borderId="42" xfId="0" applyFont="1" applyFill="1" applyBorder="1" applyAlignment="1">
      <alignment horizontal="left" vertical="center" wrapText="1" indent="1"/>
    </xf>
    <xf numFmtId="0" fontId="20" fillId="4" borderId="36" xfId="0" applyFont="1" applyFill="1" applyBorder="1" applyAlignment="1">
      <alignment horizontal="left" vertical="center" wrapText="1" indent="1"/>
    </xf>
    <xf numFmtId="0" fontId="20" fillId="4" borderId="43" xfId="0" applyFont="1" applyFill="1" applyBorder="1" applyAlignment="1">
      <alignment horizontal="left" vertical="center" wrapText="1" indent="1"/>
    </xf>
    <xf numFmtId="0" fontId="20" fillId="4" borderId="37" xfId="0" applyFont="1" applyFill="1" applyBorder="1" applyAlignment="1">
      <alignment horizontal="left" vertical="center" wrapText="1" indent="1"/>
    </xf>
    <xf numFmtId="0" fontId="20" fillId="4" borderId="79" xfId="0" applyFont="1" applyFill="1" applyBorder="1" applyAlignment="1">
      <alignment horizontal="left" vertical="center" wrapText="1" indent="1"/>
    </xf>
    <xf numFmtId="0" fontId="20" fillId="4" borderId="80" xfId="0" applyFont="1" applyFill="1" applyBorder="1" applyAlignment="1">
      <alignment horizontal="left" vertical="center" wrapText="1" indent="1"/>
    </xf>
    <xf numFmtId="0" fontId="34" fillId="0" borderId="0" xfId="0" applyFont="1" applyAlignment="1">
      <alignment horizontal="center" vertical="center" wrapText="1" readingOrder="2"/>
    </xf>
    <xf numFmtId="0" fontId="11" fillId="4" borderId="18" xfId="0" applyFont="1" applyFill="1" applyBorder="1" applyAlignment="1">
      <alignment horizontal="center" vertical="center" wrapText="1" readingOrder="2"/>
    </xf>
    <xf numFmtId="0" fontId="11" fillId="4" borderId="24" xfId="0" applyFont="1" applyFill="1" applyBorder="1" applyAlignment="1">
      <alignment horizontal="center" vertical="center" wrapText="1" readingOrder="2"/>
    </xf>
    <xf numFmtId="0" fontId="12" fillId="4" borderId="19" xfId="0" applyFont="1" applyFill="1" applyBorder="1" applyAlignment="1">
      <alignment horizontal="center" vertical="center" wrapText="1"/>
    </xf>
    <xf numFmtId="0" fontId="12" fillId="4" borderId="25" xfId="0" applyFont="1" applyFill="1" applyBorder="1" applyAlignment="1">
      <alignment horizontal="center" vertical="center" wrapText="1"/>
    </xf>
    <xf numFmtId="0" fontId="12" fillId="4" borderId="32" xfId="0" applyFont="1" applyFill="1" applyBorder="1" applyAlignment="1">
      <alignment horizontal="center" vertical="center" wrapText="1"/>
    </xf>
    <xf numFmtId="0" fontId="12" fillId="4" borderId="17" xfId="0" applyFont="1" applyFill="1" applyBorder="1" applyAlignment="1">
      <alignment horizontal="center" vertical="center" wrapText="1"/>
    </xf>
    <xf numFmtId="0" fontId="12" fillId="4" borderId="31" xfId="0" applyFont="1" applyFill="1" applyBorder="1" applyAlignment="1">
      <alignment horizontal="center" vertical="center" wrapText="1"/>
    </xf>
    <xf numFmtId="0" fontId="11" fillId="3" borderId="55" xfId="0" applyFont="1" applyFill="1" applyBorder="1" applyAlignment="1">
      <alignment horizontal="center" vertical="center" wrapText="1" readingOrder="2"/>
    </xf>
    <xf numFmtId="0" fontId="11" fillId="3" borderId="18" xfId="0" applyFont="1" applyFill="1" applyBorder="1" applyAlignment="1">
      <alignment horizontal="center" vertical="center" wrapText="1" readingOrder="2"/>
    </xf>
    <xf numFmtId="0" fontId="11" fillId="3" borderId="24" xfId="0" applyFont="1" applyFill="1" applyBorder="1" applyAlignment="1">
      <alignment horizontal="center" vertical="center" wrapText="1" readingOrder="2"/>
    </xf>
    <xf numFmtId="0" fontId="12" fillId="3" borderId="46" xfId="0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31" fillId="4" borderId="32" xfId="24" applyFont="1" applyFill="1" applyBorder="1" applyAlignment="1">
      <alignment horizontal="center" vertical="center" wrapText="1" readingOrder="1"/>
    </xf>
    <xf numFmtId="0" fontId="31" fillId="4" borderId="17" xfId="24" applyFont="1" applyFill="1" applyBorder="1" applyAlignment="1">
      <alignment horizontal="center" vertical="center" wrapText="1" readingOrder="1"/>
    </xf>
    <xf numFmtId="0" fontId="31" fillId="4" borderId="31" xfId="24" applyFont="1" applyFill="1" applyBorder="1" applyAlignment="1">
      <alignment horizontal="center" vertical="center" wrapText="1" readingOrder="1"/>
    </xf>
    <xf numFmtId="0" fontId="32" fillId="4" borderId="53" xfId="10" applyFont="1" applyFill="1" applyBorder="1" applyAlignment="1">
      <alignment horizontal="center" vertical="center" wrapText="1" readingOrder="1"/>
    </xf>
    <xf numFmtId="0" fontId="32" fillId="4" borderId="58" xfId="10" applyFont="1" applyFill="1" applyBorder="1" applyAlignment="1">
      <alignment horizontal="center" vertical="center" wrapText="1" readingOrder="1"/>
    </xf>
    <xf numFmtId="0" fontId="33" fillId="0" borderId="0" xfId="34" applyFont="1" applyAlignment="1">
      <alignment horizontal="center" readingOrder="2"/>
    </xf>
    <xf numFmtId="0" fontId="33" fillId="0" borderId="0" xfId="34" applyFont="1" applyAlignment="1">
      <alignment horizontal="center" readingOrder="1"/>
    </xf>
    <xf numFmtId="0" fontId="11" fillId="0" borderId="0" xfId="4" applyFont="1" applyAlignment="1">
      <alignment horizontal="center" wrapText="1" readingOrder="1"/>
    </xf>
    <xf numFmtId="1" fontId="31" fillId="4" borderId="47" xfId="9" applyFont="1" applyFill="1" applyBorder="1" applyAlignment="1">
      <alignment horizontal="center" vertical="center" readingOrder="1"/>
    </xf>
    <xf numFmtId="1" fontId="31" fillId="4" borderId="76" xfId="9" applyFont="1" applyFill="1" applyBorder="1" applyAlignment="1">
      <alignment horizontal="center" vertical="center" readingOrder="1"/>
    </xf>
    <xf numFmtId="0" fontId="31" fillId="4" borderId="53" xfId="24" applyFont="1" applyFill="1" applyBorder="1" applyAlignment="1">
      <alignment horizontal="center" vertical="center" wrapText="1" readingOrder="1"/>
    </xf>
    <xf numFmtId="0" fontId="31" fillId="4" borderId="57" xfId="24" applyFont="1" applyFill="1" applyBorder="1" applyAlignment="1">
      <alignment horizontal="center" vertical="center" wrapText="1" readingOrder="1"/>
    </xf>
    <xf numFmtId="0" fontId="31" fillId="4" borderId="47" xfId="24" applyFont="1" applyFill="1" applyBorder="1" applyAlignment="1">
      <alignment horizontal="center" vertical="center" wrapText="1" readingOrder="1"/>
    </xf>
    <xf numFmtId="0" fontId="33" fillId="0" borderId="0" xfId="34" applyFont="1" applyAlignment="1">
      <alignment horizontal="center" wrapText="1" readingOrder="1"/>
    </xf>
    <xf numFmtId="1" fontId="31" fillId="4" borderId="55" xfId="9" applyFont="1" applyFill="1" applyBorder="1" applyAlignment="1">
      <alignment horizontal="center" vertical="center" readingOrder="1"/>
    </xf>
    <xf numFmtId="1" fontId="31" fillId="4" borderId="34" xfId="9" applyFont="1" applyFill="1" applyBorder="1" applyAlignment="1">
      <alignment horizontal="center" vertical="center" readingOrder="1"/>
    </xf>
    <xf numFmtId="0" fontId="32" fillId="4" borderId="46" xfId="10" applyFont="1" applyFill="1" applyBorder="1" applyAlignment="1">
      <alignment horizontal="center" vertical="center" wrapText="1" readingOrder="1"/>
    </xf>
    <xf numFmtId="0" fontId="32" fillId="4" borderId="35" xfId="10" applyFont="1" applyFill="1" applyBorder="1" applyAlignment="1">
      <alignment horizontal="center" vertical="center" wrapText="1" readingOrder="1"/>
    </xf>
    <xf numFmtId="0" fontId="11" fillId="0" borderId="14" xfId="0" applyFont="1" applyBorder="1" applyAlignment="1">
      <alignment horizontal="center" vertical="center" wrapText="1"/>
    </xf>
    <xf numFmtId="0" fontId="11" fillId="4" borderId="30" xfId="0" applyFont="1" applyFill="1" applyBorder="1" applyAlignment="1">
      <alignment horizontal="center" vertical="center"/>
    </xf>
    <xf numFmtId="0" fontId="12" fillId="4" borderId="65" xfId="0" applyFont="1" applyFill="1" applyBorder="1" applyAlignment="1">
      <alignment horizontal="left" vertical="center" wrapText="1" indent="1"/>
    </xf>
    <xf numFmtId="0" fontId="12" fillId="4" borderId="71" xfId="0" applyFont="1" applyFill="1" applyBorder="1" applyAlignment="1">
      <alignment horizontal="left" vertical="center" wrapText="1" indent="1"/>
    </xf>
    <xf numFmtId="0" fontId="12" fillId="4" borderId="66" xfId="0" applyFont="1" applyFill="1" applyBorder="1" applyAlignment="1">
      <alignment horizontal="left" vertical="center" wrapText="1" indent="1"/>
    </xf>
    <xf numFmtId="0" fontId="12" fillId="4" borderId="72" xfId="0" applyFont="1" applyFill="1" applyBorder="1" applyAlignment="1">
      <alignment horizontal="left" vertical="center" wrapText="1" indent="1"/>
    </xf>
    <xf numFmtId="0" fontId="12" fillId="4" borderId="67" xfId="0" applyFont="1" applyFill="1" applyBorder="1" applyAlignment="1">
      <alignment horizontal="left" vertical="center" wrapText="1" indent="1"/>
    </xf>
    <xf numFmtId="0" fontId="12" fillId="4" borderId="73" xfId="0" applyFont="1" applyFill="1" applyBorder="1" applyAlignment="1">
      <alignment horizontal="left" vertical="center" wrapText="1" indent="1"/>
    </xf>
    <xf numFmtId="0" fontId="12" fillId="4" borderId="23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 readingOrder="2"/>
    </xf>
    <xf numFmtId="0" fontId="11" fillId="0" borderId="8" xfId="0" applyFont="1" applyBorder="1" applyAlignment="1">
      <alignment horizontal="center" vertical="center" wrapText="1" readingOrder="2"/>
    </xf>
    <xf numFmtId="0" fontId="6" fillId="0" borderId="35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11" fillId="4" borderId="68" xfId="0" applyFont="1" applyFill="1" applyBorder="1" applyAlignment="1">
      <alignment horizontal="right" vertical="center" wrapText="1" indent="1"/>
    </xf>
    <xf numFmtId="0" fontId="11" fillId="4" borderId="63" xfId="0" applyFont="1" applyFill="1" applyBorder="1" applyAlignment="1">
      <alignment horizontal="right" vertical="center" wrapText="1" indent="1"/>
    </xf>
    <xf numFmtId="0" fontId="11" fillId="4" borderId="69" xfId="0" applyFont="1" applyFill="1" applyBorder="1" applyAlignment="1">
      <alignment horizontal="right" vertical="center" wrapText="1" indent="1"/>
    </xf>
    <xf numFmtId="0" fontId="11" fillId="4" borderId="62" xfId="0" applyFont="1" applyFill="1" applyBorder="1" applyAlignment="1">
      <alignment horizontal="right" vertical="center" wrapText="1" indent="1"/>
    </xf>
    <xf numFmtId="0" fontId="11" fillId="4" borderId="70" xfId="0" applyFont="1" applyFill="1" applyBorder="1" applyAlignment="1">
      <alignment horizontal="right" vertical="center" wrapText="1" indent="1"/>
    </xf>
    <xf numFmtId="0" fontId="11" fillId="4" borderId="64" xfId="0" applyFont="1" applyFill="1" applyBorder="1" applyAlignment="1">
      <alignment horizontal="right" vertical="center" wrapText="1" indent="1"/>
    </xf>
    <xf numFmtId="0" fontId="11" fillId="4" borderId="34" xfId="0" applyFont="1" applyFill="1" applyBorder="1" applyAlignment="1">
      <alignment horizontal="center" vertical="center" wrapText="1" readingOrder="2"/>
    </xf>
    <xf numFmtId="0" fontId="11" fillId="4" borderId="76" xfId="0" applyFont="1" applyFill="1" applyBorder="1" applyAlignment="1">
      <alignment horizontal="center" vertical="center" wrapText="1" readingOrder="2"/>
    </xf>
    <xf numFmtId="0" fontId="6" fillId="4" borderId="35" xfId="0" applyFont="1" applyFill="1" applyBorder="1" applyAlignment="1">
      <alignment horizontal="center" vertical="center" wrapText="1"/>
    </xf>
    <xf numFmtId="0" fontId="6" fillId="4" borderId="58" xfId="0" applyFont="1" applyFill="1" applyBorder="1" applyAlignment="1">
      <alignment horizontal="center" vertical="center" wrapText="1"/>
    </xf>
    <xf numFmtId="0" fontId="6" fillId="4" borderId="54" xfId="0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 readingOrder="2"/>
    </xf>
    <xf numFmtId="0" fontId="11" fillId="0" borderId="18" xfId="0" applyFont="1" applyBorder="1" applyAlignment="1">
      <alignment horizontal="center" vertical="center" wrapText="1" readingOrder="2"/>
    </xf>
    <xf numFmtId="0" fontId="11" fillId="0" borderId="24" xfId="0" applyFont="1" applyBorder="1" applyAlignment="1">
      <alignment horizontal="center" vertical="center" wrapText="1" readingOrder="2"/>
    </xf>
    <xf numFmtId="0" fontId="6" fillId="0" borderId="53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 readingOrder="2"/>
    </xf>
    <xf numFmtId="0" fontId="14" fillId="4" borderId="55" xfId="0" applyFont="1" applyFill="1" applyBorder="1" applyAlignment="1">
      <alignment horizontal="center" vertical="center" wrapText="1" readingOrder="2"/>
    </xf>
    <xf numFmtId="0" fontId="14" fillId="4" borderId="18" xfId="0" applyFont="1" applyFill="1" applyBorder="1" applyAlignment="1">
      <alignment horizontal="center" vertical="center" wrapText="1" readingOrder="2"/>
    </xf>
    <xf numFmtId="0" fontId="14" fillId="4" borderId="24" xfId="0" applyFont="1" applyFill="1" applyBorder="1" applyAlignment="1">
      <alignment horizontal="center" vertical="center" wrapText="1" readingOrder="2"/>
    </xf>
    <xf numFmtId="0" fontId="12" fillId="4" borderId="56" xfId="0" applyFont="1" applyFill="1" applyBorder="1" applyAlignment="1">
      <alignment horizontal="center" vertical="center" wrapText="1"/>
    </xf>
    <xf numFmtId="0" fontId="12" fillId="4" borderId="27" xfId="0" applyFont="1" applyFill="1" applyBorder="1" applyAlignment="1">
      <alignment horizontal="center" vertical="center" wrapText="1"/>
    </xf>
    <xf numFmtId="0" fontId="12" fillId="4" borderId="29" xfId="0" applyFont="1" applyFill="1" applyBorder="1" applyAlignment="1">
      <alignment horizontal="center" vertical="center" wrapText="1"/>
    </xf>
    <xf numFmtId="0" fontId="31" fillId="4" borderId="32" xfId="10" applyFont="1" applyFill="1" applyBorder="1" applyAlignment="1">
      <alignment horizontal="center" vertical="center" wrapText="1" readingOrder="1"/>
    </xf>
    <xf numFmtId="0" fontId="31" fillId="4" borderId="31" xfId="10" applyFont="1" applyFill="1" applyBorder="1" applyAlignment="1">
      <alignment horizontal="center" vertical="center" wrapText="1" readingOrder="1"/>
    </xf>
    <xf numFmtId="0" fontId="14" fillId="3" borderId="55" xfId="0" applyFont="1" applyFill="1" applyBorder="1" applyAlignment="1">
      <alignment horizontal="center" vertical="center" wrapText="1" readingOrder="2"/>
    </xf>
    <xf numFmtId="0" fontId="14" fillId="3" borderId="18" xfId="0" applyFont="1" applyFill="1" applyBorder="1" applyAlignment="1">
      <alignment horizontal="center" vertical="center" wrapText="1" readingOrder="2"/>
    </xf>
    <xf numFmtId="0" fontId="14" fillId="3" borderId="24" xfId="0" applyFont="1" applyFill="1" applyBorder="1" applyAlignment="1">
      <alignment horizontal="center" vertical="center" wrapText="1" readingOrder="2"/>
    </xf>
    <xf numFmtId="0" fontId="12" fillId="3" borderId="56" xfId="0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0" fontId="12" fillId="3" borderId="29" xfId="0" applyFont="1" applyFill="1" applyBorder="1" applyAlignment="1">
      <alignment horizontal="center" vertical="center" wrapText="1"/>
    </xf>
    <xf numFmtId="0" fontId="31" fillId="3" borderId="32" xfId="10" applyFont="1" applyFill="1" applyBorder="1" applyAlignment="1">
      <alignment horizontal="center" vertical="center" wrapText="1" readingOrder="1"/>
    </xf>
    <xf numFmtId="0" fontId="31" fillId="3" borderId="31" xfId="10" applyFont="1" applyFill="1" applyBorder="1" applyAlignment="1">
      <alignment horizontal="center" vertical="center" wrapText="1" readingOrder="1"/>
    </xf>
    <xf numFmtId="0" fontId="12" fillId="3" borderId="95" xfId="0" applyFont="1" applyFill="1" applyBorder="1" applyAlignment="1">
      <alignment horizontal="center" vertical="center" wrapText="1"/>
    </xf>
    <xf numFmtId="0" fontId="12" fillId="3" borderId="83" xfId="0" applyFont="1" applyFill="1" applyBorder="1" applyAlignment="1">
      <alignment horizontal="center" vertical="center" wrapText="1"/>
    </xf>
    <xf numFmtId="0" fontId="12" fillId="3" borderId="94" xfId="0" applyFont="1" applyFill="1" applyBorder="1" applyAlignment="1">
      <alignment horizontal="center" vertical="center" wrapText="1"/>
    </xf>
    <xf numFmtId="0" fontId="12" fillId="4" borderId="95" xfId="0" applyFont="1" applyFill="1" applyBorder="1" applyAlignment="1">
      <alignment horizontal="center" vertical="center" wrapText="1"/>
    </xf>
    <xf numFmtId="0" fontId="12" fillId="4" borderId="83" xfId="0" applyFont="1" applyFill="1" applyBorder="1" applyAlignment="1">
      <alignment horizontal="center" vertical="center" wrapText="1"/>
    </xf>
    <xf numFmtId="0" fontId="12" fillId="4" borderId="94" xfId="0" applyFont="1" applyFill="1" applyBorder="1" applyAlignment="1">
      <alignment horizontal="center" vertical="center" wrapText="1"/>
    </xf>
    <xf numFmtId="0" fontId="23" fillId="4" borderId="30" xfId="0" applyFont="1" applyFill="1" applyBorder="1" applyAlignment="1">
      <alignment horizontal="center" vertical="center" wrapText="1"/>
    </xf>
    <xf numFmtId="0" fontId="23" fillId="4" borderId="20" xfId="0" applyFont="1" applyFill="1" applyBorder="1" applyAlignment="1">
      <alignment horizontal="center" vertical="center" wrapText="1"/>
    </xf>
    <xf numFmtId="0" fontId="23" fillId="3" borderId="30" xfId="0" applyFont="1" applyFill="1" applyBorder="1" applyAlignment="1">
      <alignment horizontal="center" vertical="center" wrapText="1"/>
    </xf>
    <xf numFmtId="0" fontId="23" fillId="3" borderId="20" xfId="0" applyFont="1" applyFill="1" applyBorder="1" applyAlignment="1">
      <alignment horizontal="center" vertical="center" wrapText="1"/>
    </xf>
    <xf numFmtId="0" fontId="35" fillId="4" borderId="32" xfId="10" applyFont="1" applyFill="1" applyBorder="1" applyAlignment="1">
      <alignment horizontal="center" vertical="center" wrapText="1" readingOrder="1"/>
    </xf>
    <xf numFmtId="0" fontId="35" fillId="4" borderId="17" xfId="10" applyFont="1" applyFill="1" applyBorder="1" applyAlignment="1">
      <alignment horizontal="center" vertical="center" wrapText="1" readingOrder="1"/>
    </xf>
    <xf numFmtId="0" fontId="35" fillId="3" borderId="32" xfId="10" applyFont="1" applyFill="1" applyBorder="1" applyAlignment="1">
      <alignment horizontal="center" vertical="center" wrapText="1" readingOrder="1"/>
    </xf>
    <xf numFmtId="0" fontId="35" fillId="3" borderId="17" xfId="10" applyFont="1" applyFill="1" applyBorder="1" applyAlignment="1">
      <alignment horizontal="center" vertical="center" wrapText="1" readingOrder="1"/>
    </xf>
    <xf numFmtId="0" fontId="13" fillId="0" borderId="0" xfId="5" applyFont="1" applyAlignment="1">
      <alignment horizontal="center" vertical="center"/>
    </xf>
    <xf numFmtId="0" fontId="33" fillId="0" borderId="0" xfId="5" applyFont="1" applyAlignment="1">
      <alignment horizontal="center" vertical="center" readingOrder="2"/>
    </xf>
    <xf numFmtId="0" fontId="11" fillId="0" borderId="0" xfId="75" applyFont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6" fillId="4" borderId="30" xfId="75" applyFill="1" applyBorder="1" applyAlignment="1">
      <alignment horizontal="center" vertical="center" wrapText="1"/>
    </xf>
    <xf numFmtId="0" fontId="6" fillId="4" borderId="20" xfId="75" applyFill="1" applyBorder="1" applyAlignment="1">
      <alignment horizontal="center" vertical="center" wrapText="1"/>
    </xf>
    <xf numFmtId="0" fontId="6" fillId="4" borderId="23" xfId="75" applyFill="1" applyBorder="1" applyAlignment="1">
      <alignment horizontal="center" vertical="center" wrapText="1"/>
    </xf>
    <xf numFmtId="0" fontId="6" fillId="4" borderId="31" xfId="75" applyFill="1" applyBorder="1" applyAlignment="1">
      <alignment horizontal="center" vertical="center"/>
    </xf>
    <xf numFmtId="0" fontId="6" fillId="4" borderId="33" xfId="75" applyFill="1" applyBorder="1" applyAlignment="1">
      <alignment horizontal="center" vertical="center"/>
    </xf>
    <xf numFmtId="0" fontId="12" fillId="4" borderId="30" xfId="75" applyFont="1" applyFill="1" applyBorder="1" applyAlignment="1">
      <alignment horizontal="center" vertical="center"/>
    </xf>
    <xf numFmtId="0" fontId="12" fillId="4" borderId="20" xfId="75" applyFont="1" applyFill="1" applyBorder="1" applyAlignment="1">
      <alignment horizontal="center" vertical="center"/>
    </xf>
    <xf numFmtId="0" fontId="12" fillId="4" borderId="23" xfId="75" applyFont="1" applyFill="1" applyBorder="1" applyAlignment="1">
      <alignment horizontal="center" vertical="center"/>
    </xf>
    <xf numFmtId="0" fontId="6" fillId="4" borderId="30" xfId="75" applyFill="1" applyBorder="1" applyAlignment="1">
      <alignment horizontal="center" vertical="center"/>
    </xf>
    <xf numFmtId="0" fontId="6" fillId="4" borderId="20" xfId="75" applyFill="1" applyBorder="1" applyAlignment="1">
      <alignment horizontal="center" vertical="center"/>
    </xf>
    <xf numFmtId="0" fontId="6" fillId="4" borderId="23" xfId="75" applyFill="1" applyBorder="1" applyAlignment="1">
      <alignment horizontal="center" vertical="center"/>
    </xf>
    <xf numFmtId="0" fontId="12" fillId="4" borderId="53" xfId="75" applyFont="1" applyFill="1" applyBorder="1" applyAlignment="1">
      <alignment horizontal="center" vertical="center"/>
    </xf>
    <xf numFmtId="0" fontId="12" fillId="4" borderId="58" xfId="75" applyFont="1" applyFill="1" applyBorder="1" applyAlignment="1">
      <alignment horizontal="center" vertical="center"/>
    </xf>
    <xf numFmtId="0" fontId="12" fillId="4" borderId="54" xfId="75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23" fillId="4" borderId="0" xfId="0" applyFont="1" applyFill="1" applyAlignment="1">
      <alignment horizontal="center" vertical="center" wrapText="1"/>
    </xf>
    <xf numFmtId="0" fontId="35" fillId="4" borderId="0" xfId="10" applyFont="1" applyFill="1" applyBorder="1" applyAlignment="1">
      <alignment horizontal="center" vertical="center" wrapText="1" readingOrder="1"/>
    </xf>
    <xf numFmtId="0" fontId="12" fillId="0" borderId="19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1" fillId="4" borderId="39" xfId="0" applyFont="1" applyFill="1" applyBorder="1" applyAlignment="1">
      <alignment horizontal="right" vertical="center" wrapText="1" indent="1"/>
    </xf>
    <xf numFmtId="0" fontId="11" fillId="4" borderId="44" xfId="0" applyFont="1" applyFill="1" applyBorder="1" applyAlignment="1">
      <alignment horizontal="right" vertical="center" wrapText="1" indent="1"/>
    </xf>
    <xf numFmtId="0" fontId="11" fillId="4" borderId="40" xfId="0" applyFont="1" applyFill="1" applyBorder="1" applyAlignment="1">
      <alignment horizontal="right" vertical="center" wrapText="1" indent="1"/>
    </xf>
    <xf numFmtId="0" fontId="11" fillId="4" borderId="45" xfId="0" applyFont="1" applyFill="1" applyBorder="1" applyAlignment="1">
      <alignment horizontal="right" vertical="center" wrapText="1" indent="1"/>
    </xf>
    <xf numFmtId="0" fontId="11" fillId="4" borderId="77" xfId="0" applyFont="1" applyFill="1" applyBorder="1" applyAlignment="1">
      <alignment horizontal="right" vertical="center" wrapText="1" indent="1"/>
    </xf>
    <xf numFmtId="0" fontId="11" fillId="4" borderId="78" xfId="0" applyFont="1" applyFill="1" applyBorder="1" applyAlignment="1">
      <alignment horizontal="right" vertical="center" wrapText="1" indent="1"/>
    </xf>
    <xf numFmtId="0" fontId="11" fillId="4" borderId="30" xfId="0" applyFont="1" applyFill="1" applyBorder="1" applyAlignment="1">
      <alignment horizontal="center" wrapText="1"/>
    </xf>
    <xf numFmtId="0" fontId="6" fillId="4" borderId="20" xfId="0" applyFont="1" applyFill="1" applyBorder="1" applyAlignment="1">
      <alignment horizontal="center" vertical="top" wrapText="1"/>
    </xf>
    <xf numFmtId="0" fontId="12" fillId="0" borderId="46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12" fillId="4" borderId="53" xfId="0" applyFont="1" applyFill="1" applyBorder="1" applyAlignment="1">
      <alignment horizontal="center" vertical="center"/>
    </xf>
    <xf numFmtId="0" fontId="12" fillId="4" borderId="57" xfId="0" applyFont="1" applyFill="1" applyBorder="1" applyAlignment="1">
      <alignment horizontal="center" vertical="center"/>
    </xf>
    <xf numFmtId="0" fontId="23" fillId="4" borderId="54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0" fontId="33" fillId="3" borderId="0" xfId="34" applyFont="1" applyFill="1" applyAlignment="1">
      <alignment horizontal="center" vertical="center" wrapText="1" readingOrder="1"/>
    </xf>
    <xf numFmtId="0" fontId="33" fillId="3" borderId="0" xfId="34" applyFont="1" applyFill="1" applyAlignment="1">
      <alignment horizontal="center" vertical="center" readingOrder="1"/>
    </xf>
    <xf numFmtId="0" fontId="11" fillId="3" borderId="0" xfId="34" applyFont="1" applyFill="1" applyAlignment="1">
      <alignment horizontal="center" vertical="center" wrapText="1" readingOrder="1"/>
    </xf>
    <xf numFmtId="0" fontId="11" fillId="3" borderId="0" xfId="34" applyFont="1" applyFill="1" applyAlignment="1">
      <alignment horizontal="center" vertical="center" readingOrder="1"/>
    </xf>
    <xf numFmtId="0" fontId="33" fillId="3" borderId="0" xfId="34" applyFont="1" applyFill="1" applyAlignment="1">
      <alignment horizontal="center" vertical="center" readingOrder="2"/>
    </xf>
    <xf numFmtId="49" fontId="11" fillId="0" borderId="21" xfId="75" applyNumberFormat="1" applyFont="1" applyBorder="1" applyAlignment="1">
      <alignment horizontal="center" vertical="center" readingOrder="2"/>
    </xf>
    <xf numFmtId="49" fontId="11" fillId="0" borderId="18" xfId="75" applyNumberFormat="1" applyFont="1" applyBorder="1" applyAlignment="1">
      <alignment horizontal="center" vertical="center" readingOrder="2"/>
    </xf>
    <xf numFmtId="0" fontId="12" fillId="0" borderId="22" xfId="75" applyFont="1" applyBorder="1" applyAlignment="1">
      <alignment horizontal="center" vertical="center"/>
    </xf>
    <xf numFmtId="0" fontId="12" fillId="0" borderId="19" xfId="75" applyFont="1" applyBorder="1" applyAlignment="1">
      <alignment horizontal="center" vertical="center"/>
    </xf>
    <xf numFmtId="0" fontId="12" fillId="4" borderId="87" xfId="75" applyFont="1" applyFill="1" applyBorder="1" applyAlignment="1">
      <alignment horizontal="center" vertical="center"/>
    </xf>
    <xf numFmtId="0" fontId="31" fillId="4" borderId="92" xfId="24" applyFont="1" applyFill="1" applyBorder="1" applyAlignment="1">
      <alignment horizontal="center" vertical="center" wrapText="1" readingOrder="1"/>
    </xf>
    <xf numFmtId="1" fontId="31" fillId="4" borderId="92" xfId="9" applyFont="1" applyFill="1" applyBorder="1" applyAlignment="1">
      <alignment horizontal="center" vertical="center" readingOrder="1"/>
    </xf>
    <xf numFmtId="0" fontId="32" fillId="4" borderId="93" xfId="10" applyFont="1" applyFill="1" applyBorder="1" applyAlignment="1">
      <alignment horizontal="center" vertical="center" wrapText="1" readingOrder="1"/>
    </xf>
    <xf numFmtId="0" fontId="11" fillId="3" borderId="0" xfId="4" applyFont="1" applyFill="1" applyAlignment="1">
      <alignment horizontal="center" vertical="center" wrapText="1" readingOrder="1"/>
    </xf>
    <xf numFmtId="0" fontId="32" fillId="4" borderId="88" xfId="24" applyFont="1" applyFill="1" applyBorder="1" applyAlignment="1">
      <alignment horizontal="center" vertical="center" wrapText="1" readingOrder="1"/>
    </xf>
    <xf numFmtId="0" fontId="32" fillId="4" borderId="20" xfId="24" applyFont="1" applyFill="1" applyBorder="1" applyAlignment="1">
      <alignment horizontal="center" vertical="center" wrapText="1" readingOrder="1"/>
    </xf>
    <xf numFmtId="0" fontId="32" fillId="4" borderId="81" xfId="24" applyFont="1" applyFill="1" applyBorder="1" applyAlignment="1">
      <alignment horizontal="center" vertical="center" wrapText="1" readingOrder="1"/>
    </xf>
    <xf numFmtId="0" fontId="12" fillId="4" borderId="89" xfId="75" applyFont="1" applyFill="1" applyBorder="1" applyAlignment="1">
      <alignment horizontal="center" vertical="center"/>
    </xf>
    <xf numFmtId="0" fontId="12" fillId="4" borderId="18" xfId="75" applyFont="1" applyFill="1" applyBorder="1" applyAlignment="1">
      <alignment horizontal="center" vertical="center"/>
    </xf>
    <xf numFmtId="0" fontId="12" fillId="4" borderId="85" xfId="75" applyFont="1" applyFill="1" applyBorder="1" applyAlignment="1">
      <alignment horizontal="center" vertical="center"/>
    </xf>
    <xf numFmtId="0" fontId="12" fillId="4" borderId="91" xfId="75" applyFont="1" applyFill="1" applyBorder="1" applyAlignment="1">
      <alignment horizontal="center" vertical="center"/>
    </xf>
    <xf numFmtId="0" fontId="12" fillId="4" borderId="19" xfId="75" applyFont="1" applyFill="1" applyBorder="1" applyAlignment="1">
      <alignment horizontal="center" vertical="center"/>
    </xf>
    <xf numFmtId="0" fontId="12" fillId="4" borderId="86" xfId="75" applyFont="1" applyFill="1" applyBorder="1" applyAlignment="1">
      <alignment horizontal="center" vertical="center"/>
    </xf>
    <xf numFmtId="49" fontId="11" fillId="4" borderId="21" xfId="75" applyNumberFormat="1" applyFont="1" applyFill="1" applyBorder="1" applyAlignment="1">
      <alignment horizontal="center" vertical="center" readingOrder="2"/>
    </xf>
    <xf numFmtId="49" fontId="11" fillId="4" borderId="18" xfId="75" applyNumberFormat="1" applyFont="1" applyFill="1" applyBorder="1" applyAlignment="1">
      <alignment horizontal="center" vertical="center" readingOrder="2"/>
    </xf>
    <xf numFmtId="0" fontId="12" fillId="4" borderId="22" xfId="75" applyFont="1" applyFill="1" applyBorder="1" applyAlignment="1">
      <alignment horizontal="center" vertical="center"/>
    </xf>
    <xf numFmtId="49" fontId="11" fillId="0" borderId="34" xfId="75" applyNumberFormat="1" applyFont="1" applyBorder="1" applyAlignment="1">
      <alignment horizontal="center" vertical="center" readingOrder="2"/>
    </xf>
    <xf numFmtId="0" fontId="12" fillId="0" borderId="35" xfId="75" applyFont="1" applyBorder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wrapText="1"/>
    </xf>
    <xf numFmtId="0" fontId="47" fillId="0" borderId="0" xfId="0" applyFont="1" applyAlignment="1">
      <alignment horizontal="center" vertical="center" wrapText="1" readingOrder="2"/>
    </xf>
    <xf numFmtId="0" fontId="11" fillId="4" borderId="27" xfId="0" applyFont="1" applyFill="1" applyBorder="1" applyAlignment="1">
      <alignment horizontal="center" vertical="center" wrapText="1" readingOrder="2"/>
    </xf>
    <xf numFmtId="0" fontId="12" fillId="4" borderId="27" xfId="0" applyFont="1" applyFill="1" applyBorder="1" applyAlignment="1">
      <alignment horizontal="center" vertical="center" wrapText="1" readingOrder="1"/>
    </xf>
    <xf numFmtId="0" fontId="11" fillId="3" borderId="56" xfId="0" applyFont="1" applyFill="1" applyBorder="1" applyAlignment="1">
      <alignment horizontal="center" vertical="center" wrapText="1" readingOrder="2"/>
    </xf>
    <xf numFmtId="0" fontId="11" fillId="3" borderId="27" xfId="0" applyFont="1" applyFill="1" applyBorder="1" applyAlignment="1">
      <alignment horizontal="center" vertical="center" wrapText="1" readingOrder="2"/>
    </xf>
    <xf numFmtId="0" fontId="12" fillId="3" borderId="56" xfId="0" applyFont="1" applyFill="1" applyBorder="1" applyAlignment="1">
      <alignment horizontal="center" vertical="center" wrapText="1" readingOrder="1"/>
    </xf>
    <xf numFmtId="0" fontId="12" fillId="3" borderId="27" xfId="0" applyFont="1" applyFill="1" applyBorder="1" applyAlignment="1">
      <alignment horizontal="center" vertical="center" wrapText="1" readingOrder="1"/>
    </xf>
    <xf numFmtId="0" fontId="11" fillId="0" borderId="0" xfId="14" applyFont="1" applyAlignment="1">
      <alignment horizontal="center" vertical="center"/>
    </xf>
    <xf numFmtId="0" fontId="12" fillId="4" borderId="49" xfId="0" applyFont="1" applyFill="1" applyBorder="1" applyAlignment="1">
      <alignment horizontal="right" vertical="center" wrapText="1" indent="1"/>
    </xf>
    <xf numFmtId="0" fontId="12" fillId="4" borderId="51" xfId="0" applyFont="1" applyFill="1" applyBorder="1" applyAlignment="1">
      <alignment horizontal="right" vertical="center" wrapText="1" indent="1"/>
    </xf>
    <xf numFmtId="0" fontId="23" fillId="4" borderId="59" xfId="0" applyFont="1" applyFill="1" applyBorder="1" applyAlignment="1">
      <alignment horizontal="left" vertical="center" wrapText="1"/>
    </xf>
    <xf numFmtId="0" fontId="23" fillId="4" borderId="74" xfId="0" applyFont="1" applyFill="1" applyBorder="1" applyAlignment="1">
      <alignment horizontal="left" vertical="center" wrapText="1"/>
    </xf>
    <xf numFmtId="0" fontId="23" fillId="4" borderId="61" xfId="0" applyFont="1" applyFill="1" applyBorder="1" applyAlignment="1">
      <alignment horizontal="left" vertical="center" wrapText="1"/>
    </xf>
    <xf numFmtId="0" fontId="23" fillId="4" borderId="75" xfId="0" applyFont="1" applyFill="1" applyBorder="1" applyAlignment="1">
      <alignment horizontal="left" vertical="center" wrapText="1"/>
    </xf>
    <xf numFmtId="0" fontId="11" fillId="3" borderId="82" xfId="0" applyFont="1" applyFill="1" applyBorder="1" applyAlignment="1">
      <alignment horizontal="center" vertical="center" wrapText="1" readingOrder="2"/>
    </xf>
    <xf numFmtId="0" fontId="12" fillId="3" borderId="82" xfId="0" applyFont="1" applyFill="1" applyBorder="1" applyAlignment="1">
      <alignment horizontal="center" vertical="center" wrapText="1" readingOrder="1"/>
    </xf>
    <xf numFmtId="0" fontId="11" fillId="4" borderId="82" xfId="0" applyFont="1" applyFill="1" applyBorder="1" applyAlignment="1">
      <alignment horizontal="center" vertical="center" wrapText="1" readingOrder="2"/>
    </xf>
    <xf numFmtId="0" fontId="12" fillId="4" borderId="82" xfId="0" applyFont="1" applyFill="1" applyBorder="1" applyAlignment="1">
      <alignment horizontal="center" vertical="center" wrapText="1" readingOrder="1"/>
    </xf>
    <xf numFmtId="0" fontId="13" fillId="3" borderId="0" xfId="5" applyFont="1" applyFill="1" applyAlignment="1">
      <alignment horizontal="center" vertical="center"/>
    </xf>
    <xf numFmtId="0" fontId="33" fillId="3" borderId="0" xfId="5" applyFont="1" applyFill="1" applyAlignment="1">
      <alignment horizontal="center" vertical="center" readingOrder="2"/>
    </xf>
    <xf numFmtId="0" fontId="11" fillId="3" borderId="0" xfId="14" applyFont="1" applyFill="1" applyAlignment="1">
      <alignment horizontal="center" vertical="center"/>
    </xf>
    <xf numFmtId="0" fontId="11" fillId="3" borderId="0" xfId="5" applyFont="1" applyFill="1" applyAlignment="1">
      <alignment horizontal="center" vertical="center"/>
    </xf>
    <xf numFmtId="0" fontId="31" fillId="4" borderId="53" xfId="10" applyFont="1" applyFill="1" applyBorder="1" applyAlignment="1">
      <alignment horizontal="center" vertical="center" wrapText="1" readingOrder="1"/>
    </xf>
    <xf numFmtId="0" fontId="31" fillId="4" borderId="57" xfId="10" applyFont="1" applyFill="1" applyBorder="1" applyAlignment="1">
      <alignment horizontal="center" vertical="center" wrapText="1" readingOrder="1"/>
    </xf>
    <xf numFmtId="0" fontId="31" fillId="4" borderId="47" xfId="10" applyFont="1" applyFill="1" applyBorder="1" applyAlignment="1">
      <alignment horizontal="center" vertical="center" wrapText="1" readingOrder="1"/>
    </xf>
    <xf numFmtId="0" fontId="12" fillId="4" borderId="50" xfId="0" applyFont="1" applyFill="1" applyBorder="1" applyAlignment="1">
      <alignment horizontal="right" vertical="center" wrapText="1" indent="1"/>
    </xf>
    <xf numFmtId="0" fontId="23" fillId="4" borderId="59" xfId="0" applyFont="1" applyFill="1" applyBorder="1" applyAlignment="1">
      <alignment horizontal="left" vertical="center" wrapText="1" indent="1"/>
    </xf>
    <xf numFmtId="0" fontId="23" fillId="4" borderId="60" xfId="0" applyFont="1" applyFill="1" applyBorder="1" applyAlignment="1">
      <alignment horizontal="left" vertical="center" wrapText="1" indent="1"/>
    </xf>
    <xf numFmtId="0" fontId="9" fillId="4" borderId="54" xfId="10" applyFont="1" applyFill="1" applyBorder="1" applyAlignment="1">
      <alignment horizontal="center" vertical="center" wrapText="1" readingOrder="1"/>
    </xf>
    <xf numFmtId="0" fontId="9" fillId="4" borderId="8" xfId="10" applyFont="1" applyFill="1" applyBorder="1" applyAlignment="1">
      <alignment horizontal="center" vertical="center" wrapText="1" readingOrder="1"/>
    </xf>
    <xf numFmtId="0" fontId="9" fillId="4" borderId="48" xfId="10" applyFont="1" applyFill="1" applyBorder="1" applyAlignment="1">
      <alignment horizontal="center" vertical="center" wrapText="1" readingOrder="1"/>
    </xf>
    <xf numFmtId="0" fontId="31" fillId="4" borderId="30" xfId="10" applyFont="1" applyFill="1" applyBorder="1" applyAlignment="1">
      <alignment horizontal="center" vertical="center" wrapText="1" readingOrder="1"/>
    </xf>
    <xf numFmtId="0" fontId="31" fillId="4" borderId="20" xfId="10" applyFont="1" applyFill="1" applyBorder="1" applyAlignment="1">
      <alignment horizontal="center" vertical="center" wrapText="1" readingOrder="1"/>
    </xf>
    <xf numFmtId="0" fontId="12" fillId="4" borderId="30" xfId="10" applyFont="1" applyFill="1" applyBorder="1" applyAlignment="1">
      <alignment horizontal="center" vertical="center" wrapText="1" readingOrder="1"/>
    </xf>
    <xf numFmtId="0" fontId="12" fillId="4" borderId="20" xfId="10" applyFont="1" applyFill="1" applyBorder="1" applyAlignment="1">
      <alignment horizontal="center" vertical="center" wrapText="1" readingOrder="1"/>
    </xf>
    <xf numFmtId="0" fontId="23" fillId="4" borderId="61" xfId="0" applyFont="1" applyFill="1" applyBorder="1" applyAlignment="1">
      <alignment horizontal="left" vertical="center" wrapText="1" indent="1"/>
    </xf>
  </cellXfs>
  <cellStyles count="89">
    <cellStyle name="Comma 2" xfId="1" xr:uid="{00000000-0005-0000-0000-000000000000}"/>
    <cellStyle name="Comma 2 2" xfId="38" xr:uid="{00000000-0005-0000-0000-000001000000}"/>
    <cellStyle name="Comma 2 2 2" xfId="73" xr:uid="{00000000-0005-0000-0000-000002000000}"/>
    <cellStyle name="Comma 2 3" xfId="63" xr:uid="{00000000-0005-0000-0000-000003000000}"/>
    <cellStyle name="Comma 3" xfId="39" xr:uid="{00000000-0005-0000-0000-000004000000}"/>
    <cellStyle name="Comma 4" xfId="40" xr:uid="{00000000-0005-0000-0000-000005000000}"/>
    <cellStyle name="Comma 4 2" xfId="74" xr:uid="{00000000-0005-0000-0000-000006000000}"/>
    <cellStyle name="H1" xfId="2" xr:uid="{00000000-0005-0000-0000-000007000000}"/>
    <cellStyle name="H1 2" xfId="3" xr:uid="{00000000-0005-0000-0000-000008000000}"/>
    <cellStyle name="H1 2 2" xfId="34" xr:uid="{00000000-0005-0000-0000-000009000000}"/>
    <cellStyle name="H1_خدمات الانقاذ والإغاثة" xfId="41" xr:uid="{00000000-0005-0000-0000-00000A000000}"/>
    <cellStyle name="H2" xfId="4" xr:uid="{00000000-0005-0000-0000-00000B000000}"/>
    <cellStyle name="H2 2" xfId="5" xr:uid="{00000000-0005-0000-0000-00000C000000}"/>
    <cellStyle name="H2 2 2" xfId="42" xr:uid="{00000000-0005-0000-0000-00000D000000}"/>
    <cellStyle name="H2_خدمات الانقاذ والإغاثة" xfId="43" xr:uid="{00000000-0005-0000-0000-00000E000000}"/>
    <cellStyle name="had" xfId="6" xr:uid="{00000000-0005-0000-0000-00000F000000}"/>
    <cellStyle name="had 2" xfId="7" xr:uid="{00000000-0005-0000-0000-000010000000}"/>
    <cellStyle name="had0" xfId="8" xr:uid="{00000000-0005-0000-0000-000011000000}"/>
    <cellStyle name="Had1" xfId="9" xr:uid="{00000000-0005-0000-0000-000012000000}"/>
    <cellStyle name="Had2" xfId="10" xr:uid="{00000000-0005-0000-0000-000013000000}"/>
    <cellStyle name="Had3" xfId="11" xr:uid="{00000000-0005-0000-0000-000014000000}"/>
    <cellStyle name="inxa" xfId="12" xr:uid="{00000000-0005-0000-0000-000015000000}"/>
    <cellStyle name="inxa 2" xfId="35" xr:uid="{00000000-0005-0000-0000-000016000000}"/>
    <cellStyle name="inxa 2 2" xfId="71" xr:uid="{00000000-0005-0000-0000-000017000000}"/>
    <cellStyle name="inxa 3" xfId="64" xr:uid="{00000000-0005-0000-0000-000018000000}"/>
    <cellStyle name="inxe" xfId="13" xr:uid="{00000000-0005-0000-0000-000019000000}"/>
    <cellStyle name="Normal" xfId="0" builtinId="0"/>
    <cellStyle name="Normal 2" xfId="14" xr:uid="{00000000-0005-0000-0000-00001B000000}"/>
    <cellStyle name="Normal 2 2" xfId="44" xr:uid="{00000000-0005-0000-0000-00001C000000}"/>
    <cellStyle name="Normal 2 2 2" xfId="75" xr:uid="{00000000-0005-0000-0000-00001D000000}"/>
    <cellStyle name="Normal 2 3" xfId="45" xr:uid="{00000000-0005-0000-0000-00001E000000}"/>
    <cellStyle name="Normal 2 3 2" xfId="76" xr:uid="{00000000-0005-0000-0000-00001F000000}"/>
    <cellStyle name="Normal 2 4" xfId="46" xr:uid="{00000000-0005-0000-0000-000020000000}"/>
    <cellStyle name="Normal 2 4 2" xfId="77" xr:uid="{00000000-0005-0000-0000-000021000000}"/>
    <cellStyle name="Normal 2 4 3" xfId="86" xr:uid="{00000000-0005-0000-0000-000022000000}"/>
    <cellStyle name="Normal 2 5" xfId="61" xr:uid="{00000000-0005-0000-0000-000023000000}"/>
    <cellStyle name="Normal 3" xfId="15" xr:uid="{00000000-0005-0000-0000-000024000000}"/>
    <cellStyle name="Normal 3 2" xfId="16" xr:uid="{00000000-0005-0000-0000-000025000000}"/>
    <cellStyle name="Normal 3 3" xfId="33" xr:uid="{00000000-0005-0000-0000-000026000000}"/>
    <cellStyle name="Normal 3 3 2" xfId="70" xr:uid="{00000000-0005-0000-0000-000027000000}"/>
    <cellStyle name="Normal 3 4" xfId="65" xr:uid="{00000000-0005-0000-0000-000028000000}"/>
    <cellStyle name="Normal 4" xfId="17" xr:uid="{00000000-0005-0000-0000-000029000000}"/>
    <cellStyle name="Normal 4 2" xfId="32" xr:uid="{00000000-0005-0000-0000-00002A000000}"/>
    <cellStyle name="Normal 4 2 2" xfId="37" xr:uid="{00000000-0005-0000-0000-00002B000000}"/>
    <cellStyle name="Normal 4 2 2 2" xfId="72" xr:uid="{00000000-0005-0000-0000-00002C000000}"/>
    <cellStyle name="Normal 4 2 2 3" xfId="85" xr:uid="{00000000-0005-0000-0000-00002D000000}"/>
    <cellStyle name="Normal 4 2 3" xfId="47" xr:uid="{00000000-0005-0000-0000-00002E000000}"/>
    <cellStyle name="Normal 4 2 3 2" xfId="78" xr:uid="{00000000-0005-0000-0000-00002F000000}"/>
    <cellStyle name="Normal 4 2 3 3" xfId="87" xr:uid="{00000000-0005-0000-0000-000030000000}"/>
    <cellStyle name="Normal 4 2 4" xfId="69" xr:uid="{00000000-0005-0000-0000-000031000000}"/>
    <cellStyle name="Normal 4 2 5" xfId="84" xr:uid="{00000000-0005-0000-0000-000032000000}"/>
    <cellStyle name="Normal 4 3" xfId="36" xr:uid="{00000000-0005-0000-0000-000033000000}"/>
    <cellStyle name="Normal 4 3 2" xfId="62" xr:uid="{00000000-0005-0000-0000-000034000000}"/>
    <cellStyle name="Normal 5" xfId="48" xr:uid="{00000000-0005-0000-0000-000035000000}"/>
    <cellStyle name="Normal 5 2" xfId="79" xr:uid="{00000000-0005-0000-0000-000036000000}"/>
    <cellStyle name="Normal 6" xfId="49" xr:uid="{00000000-0005-0000-0000-000037000000}"/>
    <cellStyle name="Normal 6 2" xfId="50" xr:uid="{00000000-0005-0000-0000-000038000000}"/>
    <cellStyle name="Normal 6 2 2" xfId="81" xr:uid="{00000000-0005-0000-0000-000039000000}"/>
    <cellStyle name="Normal 6 3" xfId="80" xr:uid="{00000000-0005-0000-0000-00003A000000}"/>
    <cellStyle name="Normal 7" xfId="51" xr:uid="{00000000-0005-0000-0000-00003B000000}"/>
    <cellStyle name="Normal 7 2" xfId="82" xr:uid="{00000000-0005-0000-0000-00003C000000}"/>
    <cellStyle name="Normal 7 3" xfId="88" xr:uid="{00000000-0005-0000-0000-00003D000000}"/>
    <cellStyle name="NotA" xfId="18" xr:uid="{00000000-0005-0000-0000-00003E000000}"/>
    <cellStyle name="Note 2" xfId="52" xr:uid="{00000000-0005-0000-0000-00003F000000}"/>
    <cellStyle name="T1" xfId="19" xr:uid="{00000000-0005-0000-0000-000040000000}"/>
    <cellStyle name="T1 2" xfId="20" xr:uid="{00000000-0005-0000-0000-000041000000}"/>
    <cellStyle name="T2" xfId="21" xr:uid="{00000000-0005-0000-0000-000042000000}"/>
    <cellStyle name="T2 2" xfId="22" xr:uid="{00000000-0005-0000-0000-000043000000}"/>
    <cellStyle name="T2 2 2" xfId="53" xr:uid="{00000000-0005-0000-0000-000044000000}"/>
    <cellStyle name="T2 2 2 2" xfId="83" xr:uid="{00000000-0005-0000-0000-000045000000}"/>
    <cellStyle name="T2 2 3" xfId="67" xr:uid="{00000000-0005-0000-0000-000046000000}"/>
    <cellStyle name="T2 3" xfId="23" xr:uid="{00000000-0005-0000-0000-000047000000}"/>
    <cellStyle name="T2 3 2" xfId="68" xr:uid="{00000000-0005-0000-0000-000048000000}"/>
    <cellStyle name="T2 4" xfId="66" xr:uid="{00000000-0005-0000-0000-000049000000}"/>
    <cellStyle name="Total 2" xfId="54" xr:uid="{00000000-0005-0000-0000-00004A000000}"/>
    <cellStyle name="Total_births &amp; deaths 2008" xfId="24" xr:uid="{00000000-0005-0000-0000-00004B000000}"/>
    <cellStyle name="Total1" xfId="25" xr:uid="{00000000-0005-0000-0000-00004C000000}"/>
    <cellStyle name="Total1 2" xfId="55" xr:uid="{00000000-0005-0000-0000-00004D000000}"/>
    <cellStyle name="TXT1" xfId="26" xr:uid="{00000000-0005-0000-0000-00004E000000}"/>
    <cellStyle name="TXT1 2" xfId="27" xr:uid="{00000000-0005-0000-0000-00004F000000}"/>
    <cellStyle name="TXT1 2 2" xfId="56" xr:uid="{00000000-0005-0000-0000-000050000000}"/>
    <cellStyle name="TXT1 3" xfId="57" xr:uid="{00000000-0005-0000-0000-000051000000}"/>
    <cellStyle name="TXT1_JUDICIAL2007" xfId="58" xr:uid="{00000000-0005-0000-0000-000052000000}"/>
    <cellStyle name="TXT2" xfId="28" xr:uid="{00000000-0005-0000-0000-000053000000}"/>
    <cellStyle name="TXT2 2" xfId="59" xr:uid="{00000000-0005-0000-0000-000054000000}"/>
    <cellStyle name="TXT3" xfId="29" xr:uid="{00000000-0005-0000-0000-000055000000}"/>
    <cellStyle name="TXT3 2" xfId="60" xr:uid="{00000000-0005-0000-0000-000056000000}"/>
    <cellStyle name="TXT4" xfId="30" xr:uid="{00000000-0005-0000-0000-000057000000}"/>
    <cellStyle name="TXT5" xfId="31" xr:uid="{00000000-0005-0000-0000-000058000000}"/>
  </cellStyles>
  <dxfs count="0"/>
  <tableStyles count="0" defaultTableStyle="TableStyleMedium9" defaultPivotStyle="PivotStyleLight16"/>
  <colors>
    <mruColors>
      <color rgb="FF9933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6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chartsheet" Target="chartsheets/sheet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5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24" Type="http://schemas.openxmlformats.org/officeDocument/2006/relationships/styles" Target="styles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chartsheet" Target="chartsheets/sheet3.xml"/><Relationship Id="rId19" Type="http://schemas.openxmlformats.org/officeDocument/2006/relationships/worksheet" Target="worksheets/sheet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worksheet" Target="worksheets/sheet17.xml"/><Relationship Id="rId27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>
                <a:cs typeface="+mn-cs"/>
              </a:defRPr>
            </a:pPr>
            <a:r>
              <a:rPr lang="ar-QA" sz="1400">
                <a:cs typeface="+mn-cs"/>
              </a:rPr>
              <a:t>خدمات الرعاية الوالدية المقدمة من مركز الاستشارات العائلية حسب الجنسية </a:t>
            </a:r>
            <a:endParaRPr lang="en-US" sz="1400">
              <a:cs typeface="+mn-cs"/>
            </a:endParaRPr>
          </a:p>
          <a:p>
            <a:pPr algn="ctr">
              <a:defRPr>
                <a:cs typeface="+mn-cs"/>
              </a:defRPr>
            </a:pPr>
            <a:r>
              <a:rPr lang="ar-QA" sz="1400">
                <a:cs typeface="+mn-cs"/>
              </a:rPr>
              <a:t>2008 - 201</a:t>
            </a:r>
            <a:r>
              <a:rPr lang="ar-SA" sz="1400">
                <a:cs typeface="+mn-cs"/>
              </a:rPr>
              <a:t>3</a:t>
            </a:r>
            <a:endParaRPr lang="en-US" sz="1400">
              <a:cs typeface="+mn-cs"/>
            </a:endParaRPr>
          </a:p>
          <a:p>
            <a:pPr algn="ctr">
              <a:defRPr>
                <a:cs typeface="+mn-cs"/>
              </a:defRPr>
            </a:pPr>
            <a:r>
              <a:rPr lang="en-US">
                <a:cs typeface="+mn-cs"/>
              </a:rPr>
              <a:t> </a:t>
            </a:r>
            <a:r>
              <a:rPr lang="en-US" sz="1200" b="1">
                <a:latin typeface="Arial" pitchFamily="34" charset="0"/>
                <a:cs typeface="Arial" pitchFamily="34" charset="0"/>
              </a:rPr>
              <a:t>Parental Care Services Rendered By Family Consulting  Center </a:t>
            </a:r>
            <a:endParaRPr lang="en-US" sz="1200">
              <a:latin typeface="Arial" pitchFamily="34" charset="0"/>
              <a:cs typeface="Arial" pitchFamily="34" charset="0"/>
            </a:endParaRPr>
          </a:p>
          <a:p>
            <a:pPr algn="ctr">
              <a:defRPr>
                <a:cs typeface="+mn-cs"/>
              </a:defRPr>
            </a:pPr>
            <a:r>
              <a:rPr lang="en-US" sz="1200" b="1">
                <a:latin typeface="Arial" pitchFamily="34" charset="0"/>
                <a:cs typeface="Arial" pitchFamily="34" charset="0"/>
              </a:rPr>
              <a:t>By Nationality </a:t>
            </a:r>
            <a:endParaRPr lang="en-US" sz="1200">
              <a:latin typeface="Arial" pitchFamily="34" charset="0"/>
              <a:cs typeface="Arial" pitchFamily="34" charset="0"/>
            </a:endParaRPr>
          </a:p>
          <a:p>
            <a:pPr algn="ctr">
              <a:defRPr>
                <a:cs typeface="+mn-cs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2008 - 2013</a:t>
            </a:r>
          </a:p>
        </c:rich>
      </c:tx>
      <c:layout>
        <c:manualLayout>
          <c:xMode val="edge"/>
          <c:yMode val="edge"/>
          <c:x val="0.24880189870856476"/>
          <c:y val="2.50887572405922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22885327542726"/>
          <c:y val="0.21974096681271219"/>
          <c:w val="0.76301272320717461"/>
          <c:h val="0.72370133579523621"/>
        </c:manualLayout>
      </c:layout>
      <c:lineChart>
        <c:grouping val="standard"/>
        <c:varyColors val="0"/>
        <c:ser>
          <c:idx val="0"/>
          <c:order val="0"/>
          <c:tx>
            <c:strRef>
              <c:f>'2'!$A$17</c:f>
              <c:strCache>
                <c:ptCount val="1"/>
                <c:pt idx="0">
                  <c:v>قطريون 
Qataris</c:v>
                </c:pt>
              </c:strCache>
            </c:strRef>
          </c:tx>
          <c:spPr>
            <a:ln>
              <a:solidFill>
                <a:srgbClr val="990033"/>
              </a:solidFill>
            </a:ln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D4-486B-B832-3D01868140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D4-486B-B832-3D01868140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D4-486B-B832-3D018681408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D4-486B-B832-3D01868140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'2'!$A$10:$A$15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'2'!$D$10:$D$15</c:f>
              <c:numCache>
                <c:formatCode>#,##0</c:formatCode>
                <c:ptCount val="6"/>
                <c:pt idx="0">
                  <c:v>198</c:v>
                </c:pt>
                <c:pt idx="1">
                  <c:v>291</c:v>
                </c:pt>
                <c:pt idx="2">
                  <c:v>412</c:v>
                </c:pt>
                <c:pt idx="3">
                  <c:v>492</c:v>
                </c:pt>
                <c:pt idx="4">
                  <c:v>556</c:v>
                </c:pt>
                <c:pt idx="5">
                  <c:v>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D4-486B-B832-3D0186814086}"/>
            </c:ext>
          </c:extLst>
        </c:ser>
        <c:ser>
          <c:idx val="1"/>
          <c:order val="1"/>
          <c:tx>
            <c:strRef>
              <c:f>'2'!$A$18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D4-486B-B832-3D01868140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D4-486B-B832-3D01868140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D4-486B-B832-3D018681408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D4-486B-B832-3D01868140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'2'!$A$10:$A$15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'2'!$G$10:$G$15</c:f>
              <c:numCache>
                <c:formatCode>#,##0</c:formatCode>
                <c:ptCount val="6"/>
                <c:pt idx="0">
                  <c:v>80</c:v>
                </c:pt>
                <c:pt idx="1">
                  <c:v>107</c:v>
                </c:pt>
                <c:pt idx="2">
                  <c:v>155</c:v>
                </c:pt>
                <c:pt idx="3">
                  <c:v>214</c:v>
                </c:pt>
                <c:pt idx="4">
                  <c:v>418</c:v>
                </c:pt>
                <c:pt idx="5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D4-486B-B832-3D01868140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595968"/>
        <c:axId val="78597504"/>
      </c:lineChart>
      <c:catAx>
        <c:axId val="78595968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8597504"/>
        <c:crosses val="autoZero"/>
        <c:auto val="1"/>
        <c:lblAlgn val="ctr"/>
        <c:lblOffset val="100"/>
        <c:noMultiLvlLbl val="0"/>
      </c:catAx>
      <c:valAx>
        <c:axId val="78597504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8595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711927888336783"/>
          <c:y val="0.52030312618426244"/>
          <c:w val="0.11467956064166224"/>
          <c:h val="0.1531520467585952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200">
                <a:cs typeface="+mn-cs"/>
              </a:defRPr>
            </a:pPr>
            <a:r>
              <a:rPr lang="ar-QA" sz="1400" b="1" i="0" baseline="0"/>
              <a:t>الخدمات المقدمة من مركز الاستشارات العائلية للمراجعين للمركز عبر الهاتف حسب نوع الخدمة </a:t>
            </a:r>
            <a:endParaRPr lang="en-US" sz="1400" b="1" i="0" baseline="0"/>
          </a:p>
          <a:p>
            <a:pPr algn="ctr">
              <a:defRPr sz="1200">
                <a:cs typeface="+mn-cs"/>
              </a:defRPr>
            </a:pPr>
            <a:r>
              <a:rPr lang="ar-QA" sz="1400" b="1" i="0" baseline="0"/>
              <a:t>2008 - 2013</a:t>
            </a:r>
            <a:endParaRPr lang="en-US" sz="1400" b="1" i="0" baseline="0"/>
          </a:p>
          <a:p>
            <a:pPr algn="ctr">
              <a:defRPr sz="1200">
                <a:cs typeface="+mn-cs"/>
              </a:defRPr>
            </a:pPr>
            <a:r>
              <a:rPr lang="en-US" sz="1200" b="1" i="0" baseline="0">
                <a:latin typeface="Arial" pitchFamily="34" charset="0"/>
                <a:cs typeface="Arial" pitchFamily="34" charset="0"/>
              </a:rPr>
              <a:t>Services Rendered by Family Consulting Centre Through Phone Calls by Type of Services</a:t>
            </a:r>
            <a:endParaRPr lang="en-US" sz="1200">
              <a:latin typeface="Arial" pitchFamily="34" charset="0"/>
              <a:cs typeface="Arial" pitchFamily="34" charset="0"/>
            </a:endParaRPr>
          </a:p>
          <a:p>
            <a:pPr algn="ctr">
              <a:defRPr sz="1200">
                <a:cs typeface="+mn-cs"/>
              </a:defRPr>
            </a:pPr>
            <a:r>
              <a:rPr lang="en-US" sz="1200" b="1" i="0" baseline="0">
                <a:latin typeface="Arial" pitchFamily="34" charset="0"/>
                <a:cs typeface="Arial" pitchFamily="34" charset="0"/>
              </a:rPr>
              <a:t>2008 - 2013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2209844538663457"/>
          <c:y val="2.71671205418571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22885327542726"/>
          <c:y val="0.228103885892909"/>
          <c:w val="0.71380576035735543"/>
          <c:h val="0.71533841671503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'3'!$E$31:$E$32</c:f>
              <c:strCache>
                <c:ptCount val="2"/>
                <c:pt idx="0">
                  <c:v>النفسية والتربوية
Psychological and Educational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'3'!$D$33:$D$38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'3'!$E$33:$E$38</c:f>
              <c:numCache>
                <c:formatCode>#,##0</c:formatCode>
                <c:ptCount val="6"/>
                <c:pt idx="0">
                  <c:v>114</c:v>
                </c:pt>
                <c:pt idx="1">
                  <c:v>672</c:v>
                </c:pt>
                <c:pt idx="2">
                  <c:v>593</c:v>
                </c:pt>
                <c:pt idx="3">
                  <c:v>482</c:v>
                </c:pt>
                <c:pt idx="4">
                  <c:v>387</c:v>
                </c:pt>
                <c:pt idx="5">
                  <c:v>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B-4C0E-8A60-3A4BFB221B6F}"/>
            </c:ext>
          </c:extLst>
        </c:ser>
        <c:ser>
          <c:idx val="1"/>
          <c:order val="1"/>
          <c:tx>
            <c:strRef>
              <c:f>'3'!$F$31:$F$32</c:f>
              <c:strCache>
                <c:ptCount val="2"/>
                <c:pt idx="0">
                  <c:v>الاجتماعية
Social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'3'!$D$33:$D$38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'3'!$F$33:$F$38</c:f>
              <c:numCache>
                <c:formatCode>#,##0</c:formatCode>
                <c:ptCount val="6"/>
                <c:pt idx="0">
                  <c:v>1060</c:v>
                </c:pt>
                <c:pt idx="1">
                  <c:v>1500</c:v>
                </c:pt>
                <c:pt idx="2">
                  <c:v>1127</c:v>
                </c:pt>
                <c:pt idx="3">
                  <c:v>792</c:v>
                </c:pt>
                <c:pt idx="4">
                  <c:v>888</c:v>
                </c:pt>
                <c:pt idx="5">
                  <c:v>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B-4C0E-8A60-3A4BFB221B6F}"/>
            </c:ext>
          </c:extLst>
        </c:ser>
        <c:ser>
          <c:idx val="2"/>
          <c:order val="2"/>
          <c:tx>
            <c:strRef>
              <c:f>'3'!$G$31:$G$32</c:f>
              <c:strCache>
                <c:ptCount val="2"/>
                <c:pt idx="0">
                  <c:v>القانونية
Legal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'3'!$D$33:$D$38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'3'!$G$33:$G$38</c:f>
              <c:numCache>
                <c:formatCode>#,##0</c:formatCode>
                <c:ptCount val="6"/>
                <c:pt idx="0">
                  <c:v>338</c:v>
                </c:pt>
                <c:pt idx="1">
                  <c:v>250</c:v>
                </c:pt>
                <c:pt idx="2">
                  <c:v>258</c:v>
                </c:pt>
                <c:pt idx="3">
                  <c:v>21</c:v>
                </c:pt>
                <c:pt idx="4">
                  <c:v>116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B-4C0E-8A60-3A4BFB221B6F}"/>
            </c:ext>
          </c:extLst>
        </c:ser>
        <c:ser>
          <c:idx val="3"/>
          <c:order val="3"/>
          <c:tx>
            <c:strRef>
              <c:f>'3'!$H$31:$H$32</c:f>
              <c:strCache>
                <c:ptCount val="2"/>
                <c:pt idx="0">
                  <c:v>الشرعية
Shariaa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'3'!$D$33:$D$38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'3'!$H$33:$H$38</c:f>
              <c:numCache>
                <c:formatCode>#,##0</c:formatCode>
                <c:ptCount val="6"/>
                <c:pt idx="0">
                  <c:v>51</c:v>
                </c:pt>
                <c:pt idx="1">
                  <c:v>22</c:v>
                </c:pt>
                <c:pt idx="2">
                  <c:v>29</c:v>
                </c:pt>
                <c:pt idx="3">
                  <c:v>191</c:v>
                </c:pt>
                <c:pt idx="4">
                  <c:v>19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FB-4C0E-8A60-3A4BFB221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5328"/>
        <c:axId val="77169408"/>
      </c:barChart>
      <c:catAx>
        <c:axId val="77155328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7169408"/>
        <c:crosses val="autoZero"/>
        <c:auto val="1"/>
        <c:lblAlgn val="ctr"/>
        <c:lblOffset val="100"/>
        <c:noMultiLvlLbl val="0"/>
      </c:catAx>
      <c:valAx>
        <c:axId val="77169408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7155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61057532109371"/>
          <c:y val="0.3091394194092818"/>
          <c:w val="0.16494923029633779"/>
          <c:h val="0.31884847213749118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600"/>
              <a:t> المستفيدون من الخدمات المقدمة من دار الانماء الاجتماعي  حسب نوع الخدمة و الجنسية </a:t>
            </a:r>
            <a:endParaRPr lang="en-US" sz="1600"/>
          </a:p>
          <a:p>
            <a:pPr>
              <a:defRPr/>
            </a:pPr>
            <a:r>
              <a:rPr lang="ar-SA" sz="1600"/>
              <a:t>2013</a:t>
            </a:r>
            <a:endParaRPr lang="en-US" sz="1600"/>
          </a:p>
          <a:p>
            <a:pPr>
              <a:defRPr/>
            </a:pPr>
            <a:r>
              <a:rPr lang="en-US" sz="1200"/>
              <a:t>BENEFICIARIES OF SERVICES RENDERED BY SOCIAL DEVELOPMENT CENTER BY TYPE AND NATIONALITY</a:t>
            </a:r>
          </a:p>
          <a:p>
            <a:pPr>
              <a:defRPr/>
            </a:pPr>
            <a:r>
              <a:rPr lang="en-US" sz="1200"/>
              <a:t>2013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878644519486308E-2"/>
          <c:y val="0.20943581895523253"/>
          <c:w val="0.79547825713188114"/>
          <c:h val="0.71629732020174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'5'!$F$18</c:f>
              <c:strCache>
                <c:ptCount val="1"/>
                <c:pt idx="0">
                  <c:v> قطريون
Qatari </c:v>
                </c:pt>
              </c:strCache>
            </c:strRef>
          </c:tx>
          <c:spPr>
            <a:solidFill>
              <a:srgbClr val="993366"/>
            </a:solidFill>
          </c:spPr>
          <c:invertIfNegative val="0"/>
          <c:cat>
            <c:strRef>
              <c:f>'5'!$D$20:$E$24</c:f>
              <c:strCache>
                <c:ptCount val="5"/>
                <c:pt idx="0">
                  <c:v>الخدمات التعليمية
Educational Services</c:v>
                </c:pt>
                <c:pt idx="1">
                  <c:v>الخدمات التدريبية
  Trannig Services</c:v>
                </c:pt>
                <c:pt idx="2">
                  <c:v>الخدمات العينية
 Services in Kind</c:v>
                </c:pt>
                <c:pt idx="3">
                  <c:v>الخدمات الطبية
Medical Services</c:v>
                </c:pt>
                <c:pt idx="4">
                  <c:v>مرضى الكلى الخدمات الطبية للكلى
Kidney Patients</c:v>
                </c:pt>
              </c:strCache>
            </c:strRef>
          </c:cat>
          <c:val>
            <c:numRef>
              <c:f>'5'!$F$20:$F$24</c:f>
              <c:numCache>
                <c:formatCode>#,##0</c:formatCode>
                <c:ptCount val="5"/>
                <c:pt idx="0">
                  <c:v>646</c:v>
                </c:pt>
                <c:pt idx="1">
                  <c:v>489</c:v>
                </c:pt>
                <c:pt idx="2">
                  <c:v>459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8-469D-8F68-6D9C84FE2B0C}"/>
            </c:ext>
          </c:extLst>
        </c:ser>
        <c:ser>
          <c:idx val="1"/>
          <c:order val="1"/>
          <c:tx>
            <c:strRef>
              <c:f>'5'!$G$18</c:f>
              <c:strCache>
                <c:ptCount val="1"/>
                <c:pt idx="0">
                  <c:v> غير قطريين
Non-Qatari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'5'!$D$20:$E$24</c:f>
              <c:strCache>
                <c:ptCount val="5"/>
                <c:pt idx="0">
                  <c:v>الخدمات التعليمية
Educational Services</c:v>
                </c:pt>
                <c:pt idx="1">
                  <c:v>الخدمات التدريبية
  Trannig Services</c:v>
                </c:pt>
                <c:pt idx="2">
                  <c:v>الخدمات العينية
 Services in Kind</c:v>
                </c:pt>
                <c:pt idx="3">
                  <c:v>الخدمات الطبية
Medical Services</c:v>
                </c:pt>
                <c:pt idx="4">
                  <c:v>مرضى الكلى الخدمات الطبية للكلى
Kidney Patients</c:v>
                </c:pt>
              </c:strCache>
            </c:strRef>
          </c:cat>
          <c:val>
            <c:numRef>
              <c:f>'5'!$G$20:$G$24</c:f>
              <c:numCache>
                <c:formatCode>#,##0</c:formatCode>
                <c:ptCount val="5"/>
                <c:pt idx="0">
                  <c:v>930</c:v>
                </c:pt>
                <c:pt idx="1">
                  <c:v>139</c:v>
                </c:pt>
                <c:pt idx="2">
                  <c:v>617</c:v>
                </c:pt>
                <c:pt idx="3">
                  <c:v>107</c:v>
                </c:pt>
                <c:pt idx="4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8-469D-8F68-6D9C84FE2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48992"/>
        <c:axId val="78950784"/>
      </c:barChart>
      <c:catAx>
        <c:axId val="78948992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crossAx val="78950784"/>
        <c:crosses val="autoZero"/>
        <c:auto val="1"/>
        <c:lblAlgn val="ctr"/>
        <c:lblOffset val="100"/>
        <c:noMultiLvlLbl val="0"/>
      </c:catAx>
      <c:valAx>
        <c:axId val="78950784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crossAx val="78948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936884296832398"/>
          <c:y val="0.5093647306625857"/>
          <c:w val="9.244282540424513E-2"/>
          <c:h val="0.1405494532619159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600">
                <a:cs typeface="+mn-cs"/>
              </a:defRPr>
            </a:pPr>
            <a:r>
              <a:rPr lang="ar-QA" sz="1600">
                <a:cs typeface="+mn-cs"/>
              </a:rPr>
              <a:t>المساعدات المقدمة من المؤسسة القطرية لحماية المرأة والطفل حسب نوع الخدمة</a:t>
            </a:r>
          </a:p>
          <a:p>
            <a:pPr>
              <a:defRPr sz="1600">
                <a:cs typeface="+mn-cs"/>
              </a:defRPr>
            </a:pPr>
            <a:r>
              <a:rPr lang="en-US" sz="1600">
                <a:cs typeface="+mn-cs"/>
              </a:rPr>
              <a:t> </a:t>
            </a:r>
            <a:r>
              <a:rPr lang="en-US" sz="1200">
                <a:latin typeface="Arial" pitchFamily="34" charset="0"/>
                <a:cs typeface="Arial" pitchFamily="34" charset="0"/>
              </a:rPr>
              <a:t>ASSISTANCE PROVIDED BY  QATAR FOUNDATION FOR CHILD</a:t>
            </a:r>
            <a:endParaRPr lang="ar-QA" sz="1200">
              <a:latin typeface="Arial" pitchFamily="34" charset="0"/>
              <a:cs typeface="Arial" pitchFamily="34" charset="0"/>
            </a:endParaRPr>
          </a:p>
          <a:p>
            <a:pPr>
              <a:defRPr sz="1600">
                <a:cs typeface="+mn-cs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AND WOMAN BY TYPE OF  SERVICE</a:t>
            </a:r>
            <a:endParaRPr lang="ar-QA" sz="1600">
              <a:latin typeface="Arial" pitchFamily="34" charset="0"/>
              <a:cs typeface="Arial" pitchFamily="34" charset="0"/>
            </a:endParaRPr>
          </a:p>
          <a:p>
            <a:pPr>
              <a:defRPr sz="1600">
                <a:cs typeface="+mn-cs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2013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2479836005900727"/>
          <c:y val="1.27087447402408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746469360993925E-2"/>
          <c:y val="0.16556162089317"/>
          <c:w val="0.86872275595506743"/>
          <c:h val="0.672770804750434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'8'!$B$29:$B$32</c:f>
              <c:strCache>
                <c:ptCount val="4"/>
                <c:pt idx="3">
                  <c:v>أطفال
Childs</c:v>
                </c:pt>
              </c:strCache>
            </c:strRef>
          </c:tx>
          <c:invertIfNegative val="0"/>
          <c:cat>
            <c:strRef>
              <c:f>'8'!$A$33:$A$36</c:f>
              <c:strCache>
                <c:ptCount val="4"/>
                <c:pt idx="0">
                  <c:v>الحماية في المجال القانوني 
 Protection In  Legal Field</c:v>
                </c:pt>
                <c:pt idx="1">
                  <c:v>الحماية في المجال الاقتصادي
 Protection in the economic Field</c:v>
                </c:pt>
                <c:pt idx="2">
                  <c:v>الحماية في مجال التعليم
  Protection in field  education</c:v>
                </c:pt>
                <c:pt idx="3">
                  <c:v>الحماية في مجال الصحة 
 Protection in field health</c:v>
                </c:pt>
              </c:strCache>
            </c:strRef>
          </c:cat>
          <c:val>
            <c:numRef>
              <c:f>'8'!$B$33:$B$36</c:f>
              <c:numCache>
                <c:formatCode>#,##0</c:formatCode>
                <c:ptCount val="4"/>
                <c:pt idx="0">
                  <c:v>47</c:v>
                </c:pt>
                <c:pt idx="1">
                  <c:v>1</c:v>
                </c:pt>
                <c:pt idx="2">
                  <c:v>275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B-4782-8BC1-799E5FBA4D2E}"/>
            </c:ext>
          </c:extLst>
        </c:ser>
        <c:ser>
          <c:idx val="1"/>
          <c:order val="1"/>
          <c:tx>
            <c:strRef>
              <c:f>'8'!$C$29:$C$32</c:f>
              <c:strCache>
                <c:ptCount val="4"/>
                <c:pt idx="3">
                  <c:v>نساء
Women</c:v>
                </c:pt>
              </c:strCache>
            </c:strRef>
          </c:tx>
          <c:invertIfNegative val="0"/>
          <c:cat>
            <c:strRef>
              <c:f>'8'!$A$33:$A$36</c:f>
              <c:strCache>
                <c:ptCount val="4"/>
                <c:pt idx="0">
                  <c:v>الحماية في المجال القانوني 
 Protection In  Legal Field</c:v>
                </c:pt>
                <c:pt idx="1">
                  <c:v>الحماية في المجال الاقتصادي
 Protection in the economic Field</c:v>
                </c:pt>
                <c:pt idx="2">
                  <c:v>الحماية في مجال التعليم
  Protection in field  education</c:v>
                </c:pt>
                <c:pt idx="3">
                  <c:v>الحماية في مجال الصحة 
 Protection in field health</c:v>
                </c:pt>
              </c:strCache>
            </c:strRef>
          </c:cat>
          <c:val>
            <c:numRef>
              <c:f>'8'!$C$33:$C$36</c:f>
              <c:numCache>
                <c:formatCode>#,##0</c:formatCode>
                <c:ptCount val="4"/>
                <c:pt idx="0">
                  <c:v>103</c:v>
                </c:pt>
                <c:pt idx="1">
                  <c:v>9</c:v>
                </c:pt>
                <c:pt idx="2">
                  <c:v>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B-4782-8BC1-799E5FBA4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04352"/>
        <c:axId val="79206272"/>
      </c:barChart>
      <c:catAx>
        <c:axId val="7920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>
                    <a:cs typeface="+mn-cs"/>
                  </a:defRPr>
                </a:pPr>
                <a:r>
                  <a:rPr lang="ar-QA" sz="1050">
                    <a:cs typeface="+mn-cs"/>
                  </a:rPr>
                  <a:t>  نوع الخدمات     </a:t>
                </a:r>
                <a:r>
                  <a:rPr lang="en-US" sz="1050">
                    <a:cs typeface="+mn-cs"/>
                  </a:rPr>
                  <a:t>Type of Services</a:t>
                </a:r>
              </a:p>
            </c:rich>
          </c:tx>
          <c:layout>
            <c:manualLayout>
              <c:xMode val="edge"/>
              <c:yMode val="edge"/>
              <c:x val="0.42759733158355201"/>
              <c:y val="0.9421983918676831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9206272"/>
        <c:crosses val="autoZero"/>
        <c:auto val="1"/>
        <c:lblAlgn val="ctr"/>
        <c:lblOffset val="100"/>
        <c:noMultiLvlLbl val="0"/>
      </c:catAx>
      <c:valAx>
        <c:axId val="792062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>
                    <a:cs typeface="+mn-cs"/>
                  </a:defRPr>
                </a:pPr>
                <a:r>
                  <a:rPr lang="en-US" sz="1100">
                    <a:cs typeface="+mn-cs"/>
                  </a:rPr>
                  <a:t>Number </a:t>
                </a:r>
                <a:r>
                  <a:rPr lang="ar-QA" sz="1100">
                    <a:cs typeface="+mn-cs"/>
                  </a:rPr>
                  <a:t>عدد </a:t>
                </a:r>
                <a:endParaRPr lang="en-US" sz="11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1.2585411198600203E-2"/>
              <c:y val="0.43900679081781946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9204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513265529309404"/>
          <c:y val="0.30202074740657431"/>
          <c:w val="0.31025284339457965"/>
          <c:h val="4.9654459859184333E-2"/>
        </c:manualLayout>
      </c:layout>
      <c:overlay val="0"/>
      <c:txPr>
        <a:bodyPr/>
        <a:lstStyle/>
        <a:p>
          <a:pPr>
            <a:defRPr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600">
                <a:cs typeface="+mn-cs"/>
              </a:defRPr>
            </a:pPr>
            <a:r>
              <a:rPr lang="ar-QA" sz="1800" b="1" i="0" baseline="0">
                <a:cs typeface="+mn-cs"/>
              </a:rPr>
              <a:t> مركز التأهيل الاجتماعي -العوين- المسجلين بالمركز حسب الجنسية والنوع</a:t>
            </a:r>
          </a:p>
          <a:p>
            <a:pPr>
              <a:defRPr sz="1600">
                <a:cs typeface="+mn-cs"/>
              </a:defRPr>
            </a:pPr>
            <a:r>
              <a:rPr lang="en-US" sz="1800" b="1" i="0" baseline="0">
                <a:cs typeface="+mn-cs"/>
              </a:rPr>
              <a:t> </a:t>
            </a:r>
            <a:r>
              <a:rPr lang="en-US" sz="1400" b="1" i="0" baseline="0">
                <a:latin typeface="Arial" pitchFamily="34" charset="0"/>
                <a:cs typeface="Arial" pitchFamily="34" charset="0"/>
              </a:rPr>
              <a:t>The ones enrolled in Social Rehabilitation Center (Owain) by Nationality &amp; Gender</a:t>
            </a:r>
          </a:p>
          <a:p>
            <a:pPr>
              <a:defRPr sz="1600">
                <a:cs typeface="+mn-cs"/>
              </a:defRPr>
            </a:pPr>
            <a:r>
              <a:rPr lang="en-US" sz="1400" b="1" i="0" baseline="0">
                <a:latin typeface="Arial" pitchFamily="34" charset="0"/>
                <a:cs typeface="Arial" pitchFamily="34" charset="0"/>
              </a:rPr>
              <a:t>2011 - 2013</a:t>
            </a:r>
            <a:endParaRPr lang="en-US" sz="14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1647654865202203"/>
          <c:y val="1.48217843609485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746469360993995E-2"/>
          <c:y val="0.22895308450944432"/>
          <c:w val="0.85623571247142516"/>
          <c:h val="0.60937943771291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'10'!$A$18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993366"/>
            </a:solidFill>
            <a:ln w="50800" cap="flat">
              <a:noFill/>
              <a:round/>
            </a:ln>
            <a:effectLst/>
            <a:scene3d>
              <a:camera prst="orthographicFront"/>
              <a:lightRig rig="threePt" dir="t"/>
            </a:scene3d>
            <a:sp3d prstMaterial="matte"/>
          </c:spPr>
          <c:invertIfNegative val="0"/>
          <c:cat>
            <c:multiLvlStrRef>
              <c:f>'10'!$B$16:$E$17</c:f>
              <c:multiLvlStrCache>
                <c:ptCount val="4"/>
                <c:lvl>
                  <c:pt idx="0">
                    <c:v>ذكور
Males</c:v>
                  </c:pt>
                  <c:pt idx="1">
                    <c:v>إناث
Females</c:v>
                  </c:pt>
                  <c:pt idx="2">
                    <c:v>ذكور
Males</c:v>
                  </c:pt>
                  <c:pt idx="3">
                    <c:v>إناث
Females</c:v>
                  </c:pt>
                </c:lvl>
                <c:lvl>
                  <c:pt idx="0">
                    <c:v>قطريون
Qatari</c:v>
                  </c:pt>
                  <c:pt idx="2">
                    <c:v>غير قطريين
Non-Qatari</c:v>
                  </c:pt>
                </c:lvl>
              </c:multiLvlStrCache>
            </c:multiLvlStrRef>
          </c:cat>
          <c:val>
            <c:numRef>
              <c:f>'10'!$B$18:$E$18</c:f>
              <c:numCache>
                <c:formatCode>#,##0</c:formatCode>
                <c:ptCount val="4"/>
                <c:pt idx="0">
                  <c:v>87</c:v>
                </c:pt>
                <c:pt idx="1">
                  <c:v>13</c:v>
                </c:pt>
                <c:pt idx="2">
                  <c:v>100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9-4092-BDD9-08AB0A1D6E6A}"/>
            </c:ext>
          </c:extLst>
        </c:ser>
        <c:ser>
          <c:idx val="1"/>
          <c:order val="1"/>
          <c:tx>
            <c:strRef>
              <c:f>'10'!$A$19</c:f>
              <c:strCache>
                <c:ptCount val="1"/>
                <c:pt idx="0">
                  <c:v>2012</c:v>
                </c:pt>
              </c:strCache>
            </c:strRef>
          </c:tx>
          <c:spPr>
            <a:effectLst/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multiLvlStrRef>
              <c:f>'10'!$B$16:$E$17</c:f>
              <c:multiLvlStrCache>
                <c:ptCount val="4"/>
                <c:lvl>
                  <c:pt idx="0">
                    <c:v>ذكور
Males</c:v>
                  </c:pt>
                  <c:pt idx="1">
                    <c:v>إناث
Females</c:v>
                  </c:pt>
                  <c:pt idx="2">
                    <c:v>ذكور
Males</c:v>
                  </c:pt>
                  <c:pt idx="3">
                    <c:v>إناث
Females</c:v>
                  </c:pt>
                </c:lvl>
                <c:lvl>
                  <c:pt idx="0">
                    <c:v>قطريون
Qatari</c:v>
                  </c:pt>
                  <c:pt idx="2">
                    <c:v>غير قطريين
Non-Qatari</c:v>
                  </c:pt>
                </c:lvl>
              </c:multiLvlStrCache>
            </c:multiLvlStrRef>
          </c:cat>
          <c:val>
            <c:numRef>
              <c:f>'10'!$B$19:$E$19</c:f>
              <c:numCache>
                <c:formatCode>#,##0</c:formatCode>
                <c:ptCount val="4"/>
                <c:pt idx="0">
                  <c:v>82</c:v>
                </c:pt>
                <c:pt idx="1">
                  <c:v>13</c:v>
                </c:pt>
                <c:pt idx="2">
                  <c:v>95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9-4092-BDD9-08AB0A1D6E6A}"/>
            </c:ext>
          </c:extLst>
        </c:ser>
        <c:ser>
          <c:idx val="2"/>
          <c:order val="2"/>
          <c:tx>
            <c:strRef>
              <c:f>'10'!$A$20</c:f>
              <c:strCache>
                <c:ptCount val="1"/>
                <c:pt idx="0">
                  <c:v>2013</c:v>
                </c:pt>
              </c:strCache>
            </c:strRef>
          </c:tx>
          <c:spPr>
            <a:effectLst/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multiLvlStrRef>
              <c:f>'10'!$B$16:$E$17</c:f>
              <c:multiLvlStrCache>
                <c:ptCount val="4"/>
                <c:lvl>
                  <c:pt idx="0">
                    <c:v>ذكور
Males</c:v>
                  </c:pt>
                  <c:pt idx="1">
                    <c:v>إناث
Females</c:v>
                  </c:pt>
                  <c:pt idx="2">
                    <c:v>ذكور
Males</c:v>
                  </c:pt>
                  <c:pt idx="3">
                    <c:v>إناث
Females</c:v>
                  </c:pt>
                </c:lvl>
                <c:lvl>
                  <c:pt idx="0">
                    <c:v>قطريون
Qatari</c:v>
                  </c:pt>
                  <c:pt idx="2">
                    <c:v>غير قطريين
Non-Qatari</c:v>
                  </c:pt>
                </c:lvl>
              </c:multiLvlStrCache>
            </c:multiLvlStrRef>
          </c:cat>
          <c:val>
            <c:numRef>
              <c:f>'10'!$B$20:$E$20</c:f>
              <c:numCache>
                <c:formatCode>#,##0</c:formatCode>
                <c:ptCount val="4"/>
                <c:pt idx="0">
                  <c:v>58</c:v>
                </c:pt>
                <c:pt idx="1">
                  <c:v>13</c:v>
                </c:pt>
                <c:pt idx="2">
                  <c:v>71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9-4092-BDD9-08AB0A1D6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axId val="81557376"/>
        <c:axId val="81558912"/>
      </c:barChart>
      <c:catAx>
        <c:axId val="8155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1558912"/>
        <c:crosses val="autoZero"/>
        <c:auto val="1"/>
        <c:lblAlgn val="ctr"/>
        <c:lblOffset val="100"/>
        <c:noMultiLvlLbl val="0"/>
      </c:catAx>
      <c:valAx>
        <c:axId val="815589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>
                    <a:cs typeface="+mn-cs"/>
                  </a:defRPr>
                </a:pPr>
                <a:r>
                  <a:rPr lang="en-US" sz="1100">
                    <a:cs typeface="+mn-cs"/>
                  </a:rPr>
                  <a:t>Number </a:t>
                </a:r>
                <a:r>
                  <a:rPr lang="ar-QA" sz="1100">
                    <a:cs typeface="+mn-cs"/>
                  </a:rPr>
                  <a:t>عدد </a:t>
                </a:r>
                <a:endParaRPr lang="en-US" sz="11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1.2585411198600203E-2"/>
              <c:y val="0.4390067908178196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15573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380544653562601"/>
          <c:y val="0.28511640482340739"/>
          <c:w val="5.3135595303448691E-2"/>
          <c:h val="0.10816626527072394"/>
        </c:manualLayout>
      </c:layout>
      <c:overlay val="0"/>
      <c:txPr>
        <a:bodyPr/>
        <a:lstStyle/>
        <a:p>
          <a:pPr>
            <a:defRPr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theme="3" tint="0.39997558519241921"/>
  </sheetPr>
  <sheetViews>
    <sheetView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&amp;L&amp;"Arial,Regular"Graph No. (1)&amp;Rشكل رقم (1)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theme="3" tint="0.39997558519241921"/>
  </sheetPr>
  <sheetViews>
    <sheetView tabSelected="1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&amp;L&amp;"Arial,Regular"Graph No. (2)&amp;Rشكل رقم (2)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workbookViewId="0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>
    <tabColor theme="3" tint="0.39997558519241921"/>
  </sheetPr>
  <sheetViews>
    <sheetView workbookViewId="0"/>
  </sheetViews>
  <pageMargins left="0.78740157480314965" right="0.78740157480314965" top="0.78740157480314965" bottom="0.78740157480314965" header="0" footer="0.39370078740157483"/>
  <pageSetup paperSize="9" orientation="landscape" r:id="rId1"/>
  <headerFooter>
    <oddFooter>&amp;L&amp;"Arial,Regular"Grahp No. (4)&amp;R&amp;12شكل رقم (4)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>
    <tabColor theme="3" tint="0.39997558519241921"/>
  </sheetPr>
  <sheetViews>
    <sheetView workbookViewId="0"/>
  </sheetViews>
  <pageMargins left="0.78740157480314965" right="0.78740157480314965" top="0.78740157480314965" bottom="0.78740157480314965" header="0" footer="0.39370078740157483"/>
  <pageSetup paperSize="9" orientation="landscape" r:id="rId1"/>
  <headerFooter>
    <oddFooter>&amp;L&amp;"Arial,Regular"Grahp No. (5)&amp;R&amp;12شكل رقم (5)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0</xdr:colOff>
      <xdr:row>7</xdr:row>
      <xdr:rowOff>152399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55448000" y="19050"/>
          <a:ext cx="609600" cy="12668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rgbClr val="0000FF"/>
              </a:solidFill>
              <a:effectLst/>
              <a:latin typeface="AGA Arabesque Desktop"/>
              <a:ea typeface="Calibri"/>
              <a:cs typeface="Arial"/>
            </a:rPr>
            <a:t>)+</a:t>
          </a:r>
          <a:endParaRPr lang="en-US" sz="1100">
            <a:effectLst/>
            <a:latin typeface="Calibri"/>
            <a:ea typeface="Calibri"/>
            <a:cs typeface="Arial"/>
          </a:endParaRPr>
        </a:p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QA" sz="2800" b="1">
              <a:solidFill>
                <a:srgbClr val="0000FF"/>
              </a:solidFill>
              <a:effectLst/>
              <a:latin typeface="+mn-lt"/>
              <a:ea typeface="Calibri"/>
              <a:cs typeface="+mn-cs"/>
            </a:rPr>
            <a:t>خدمات المجتمع المدني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800" b="1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CHAPTER X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SERVICES OF CIVIL SOCIETY</a:t>
          </a:r>
          <a:endParaRPr lang="en-US" sz="1800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9525</xdr:colOff>
      <xdr:row>7</xdr:row>
      <xdr:rowOff>66675</xdr:rowOff>
    </xdr:to>
    <xdr:pic>
      <xdr:nvPicPr>
        <xdr:cNvPr id="15384" name="Picture 5" descr="ORNA430.WMF">
          <a:extLst>
            <a:ext uri="{FF2B5EF4-FFF2-40B4-BE49-F238E27FC236}">
              <a16:creationId xmlns:a16="http://schemas.microsoft.com/office/drawing/2014/main" id="{00000000-0008-0000-0000-000018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-5400000">
          <a:off x="156486225" y="-1047750"/>
          <a:ext cx="2657475" cy="475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433334</xdr:colOff>
      <xdr:row>0</xdr:row>
      <xdr:rowOff>0</xdr:rowOff>
    </xdr:from>
    <xdr:to>
      <xdr:col>6</xdr:col>
      <xdr:colOff>119544</xdr:colOff>
      <xdr:row>1</xdr:row>
      <xdr:rowOff>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2280456" y="0"/>
          <a:ext cx="334381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46888" tIns="155448" rIns="246888" bIns="0" anchor="t" upright="1"/>
        <a:lstStyle/>
        <a:p>
          <a:pPr algn="ctr" rtl="0">
            <a:defRPr sz="1000"/>
          </a:pPr>
          <a:endParaRPr lang="ar-QA" sz="2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FF"/>
              </a:solidFill>
              <a:latin typeface="Arial"/>
              <a:cs typeface="Arial"/>
            </a:rPr>
            <a:t>JUDICIAL AND SECURITY SERVICES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1000125</xdr:colOff>
      <xdr:row>0</xdr:row>
      <xdr:rowOff>323850</xdr:rowOff>
    </xdr:from>
    <xdr:to>
      <xdr:col>4</xdr:col>
      <xdr:colOff>1618406</xdr:colOff>
      <xdr:row>1</xdr:row>
      <xdr:rowOff>273557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4800819" y="323850"/>
          <a:ext cx="618281" cy="54025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145791</xdr:colOff>
      <xdr:row>1</xdr:row>
      <xdr:rowOff>38877</xdr:rowOff>
    </xdr:from>
    <xdr:to>
      <xdr:col>12</xdr:col>
      <xdr:colOff>764072</xdr:colOff>
      <xdr:row>2</xdr:row>
      <xdr:rowOff>287553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4424780" y="330459"/>
          <a:ext cx="618281" cy="54025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390525</xdr:colOff>
      <xdr:row>0</xdr:row>
      <xdr:rowOff>123825</xdr:rowOff>
    </xdr:from>
    <xdr:to>
      <xdr:col>11</xdr:col>
      <xdr:colOff>1008806</xdr:colOff>
      <xdr:row>2</xdr:row>
      <xdr:rowOff>178307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0438719" y="123825"/>
          <a:ext cx="618281" cy="54025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-28575" y="0"/>
    <xdr:ext cx="9134475" cy="6000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213827</xdr:colOff>
      <xdr:row>2</xdr:row>
      <xdr:rowOff>68036</xdr:rowOff>
    </xdr:from>
    <xdr:to>
      <xdr:col>15</xdr:col>
      <xdr:colOff>832108</xdr:colOff>
      <xdr:row>3</xdr:row>
      <xdr:rowOff>180639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2616973" y="631760"/>
          <a:ext cx="618281" cy="54025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419100</xdr:colOff>
      <xdr:row>0</xdr:row>
      <xdr:rowOff>333375</xdr:rowOff>
    </xdr:from>
    <xdr:to>
      <xdr:col>10</xdr:col>
      <xdr:colOff>1037381</xdr:colOff>
      <xdr:row>2</xdr:row>
      <xdr:rowOff>83057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95944" y="333375"/>
          <a:ext cx="618281" cy="54025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153525" cy="60102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514350</xdr:colOff>
      <xdr:row>1</xdr:row>
      <xdr:rowOff>95250</xdr:rowOff>
    </xdr:from>
    <xdr:to>
      <xdr:col>21</xdr:col>
      <xdr:colOff>523031</xdr:colOff>
      <xdr:row>2</xdr:row>
      <xdr:rowOff>378332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4447494" y="647700"/>
          <a:ext cx="618281" cy="54025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857250</xdr:colOff>
      <xdr:row>0</xdr:row>
      <xdr:rowOff>228600</xdr:rowOff>
    </xdr:from>
    <xdr:to>
      <xdr:col>3</xdr:col>
      <xdr:colOff>1475531</xdr:colOff>
      <xdr:row>1</xdr:row>
      <xdr:rowOff>187832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5353619" y="228600"/>
          <a:ext cx="618281" cy="5402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2828925</xdr:colOff>
      <xdr:row>0</xdr:row>
      <xdr:rowOff>299808</xdr:rowOff>
    </xdr:from>
    <xdr:to>
      <xdr:col>2</xdr:col>
      <xdr:colOff>309877</xdr:colOff>
      <xdr:row>2</xdr:row>
      <xdr:rowOff>54482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6537673" y="299808"/>
          <a:ext cx="776602" cy="67859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562841</xdr:colOff>
      <xdr:row>0</xdr:row>
      <xdr:rowOff>199159</xdr:rowOff>
    </xdr:from>
    <xdr:to>
      <xdr:col>8</xdr:col>
      <xdr:colOff>1181122</xdr:colOff>
      <xdr:row>3</xdr:row>
      <xdr:rowOff>55348</xdr:rowOff>
    </xdr:to>
    <xdr:pic>
      <xdr:nvPicPr>
        <xdr:cNvPr id="4" name="Picture 3" descr="Ministry of Development Planning and Statistics.jpg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25618014" y="199159"/>
          <a:ext cx="618281" cy="54025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744682</xdr:colOff>
      <xdr:row>0</xdr:row>
      <xdr:rowOff>207818</xdr:rowOff>
    </xdr:from>
    <xdr:to>
      <xdr:col>13</xdr:col>
      <xdr:colOff>1362963</xdr:colOff>
      <xdr:row>3</xdr:row>
      <xdr:rowOff>64007</xdr:rowOff>
    </xdr:to>
    <xdr:pic>
      <xdr:nvPicPr>
        <xdr:cNvPr id="4" name="Picture 3" descr="Ministry of Development Planning and Statistics.jpg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22578674" y="207818"/>
          <a:ext cx="618281" cy="54025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658091</xdr:colOff>
      <xdr:row>1</xdr:row>
      <xdr:rowOff>34637</xdr:rowOff>
    </xdr:from>
    <xdr:to>
      <xdr:col>7</xdr:col>
      <xdr:colOff>1276372</xdr:colOff>
      <xdr:row>3</xdr:row>
      <xdr:rowOff>115962</xdr:rowOff>
    </xdr:to>
    <xdr:pic>
      <xdr:nvPicPr>
        <xdr:cNvPr id="5" name="Picture 4" descr="Ministry of Development Planning and Statistics.jpg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26224151" y="259773"/>
          <a:ext cx="618281" cy="5402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457200</xdr:colOff>
      <xdr:row>0</xdr:row>
      <xdr:rowOff>219075</xdr:rowOff>
    </xdr:from>
    <xdr:to>
      <xdr:col>9</xdr:col>
      <xdr:colOff>1075481</xdr:colOff>
      <xdr:row>2</xdr:row>
      <xdr:rowOff>244982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69742744" y="219075"/>
          <a:ext cx="618281" cy="5402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894184</xdr:colOff>
      <xdr:row>1</xdr:row>
      <xdr:rowOff>0</xdr:rowOff>
    </xdr:from>
    <xdr:to>
      <xdr:col>10</xdr:col>
      <xdr:colOff>1512465</xdr:colOff>
      <xdr:row>2</xdr:row>
      <xdr:rowOff>248676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5659142" y="291582"/>
          <a:ext cx="618281" cy="5402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86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728954</xdr:colOff>
      <xdr:row>0</xdr:row>
      <xdr:rowOff>242985</xdr:rowOff>
    </xdr:from>
    <xdr:to>
      <xdr:col>18</xdr:col>
      <xdr:colOff>1347235</xdr:colOff>
      <xdr:row>2</xdr:row>
      <xdr:rowOff>219518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0750852" y="242985"/>
          <a:ext cx="618281" cy="5402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3700" cy="6083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738673</xdr:colOff>
      <xdr:row>0</xdr:row>
      <xdr:rowOff>262423</xdr:rowOff>
    </xdr:from>
    <xdr:to>
      <xdr:col>18</xdr:col>
      <xdr:colOff>1356954</xdr:colOff>
      <xdr:row>2</xdr:row>
      <xdr:rowOff>238956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0741133" y="262423"/>
          <a:ext cx="618281" cy="54025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209552</xdr:colOff>
      <xdr:row>1</xdr:row>
      <xdr:rowOff>9525</xdr:rowOff>
    </xdr:from>
    <xdr:to>
      <xdr:col>20</xdr:col>
      <xdr:colOff>827833</xdr:colOff>
      <xdr:row>3</xdr:row>
      <xdr:rowOff>44957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4990417" y="285750"/>
          <a:ext cx="618281" cy="5402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2:D30"/>
  <sheetViews>
    <sheetView rightToLeft="1" view="pageBreakPreview" zoomScaleNormal="100" zoomScaleSheetLayoutView="100" workbookViewId="0">
      <selection activeCell="A13" sqref="A13"/>
    </sheetView>
  </sheetViews>
  <sheetFormatPr defaultColWidth="9.1796875" defaultRowHeight="12.5" x14ac:dyDescent="0.25"/>
  <cols>
    <col min="1" max="1" width="71.1796875" style="24" customWidth="1"/>
    <col min="2" max="16384" width="9.1796875" style="24"/>
  </cols>
  <sheetData>
    <row r="2" spans="1:1" ht="66" customHeight="1" x14ac:dyDescent="0.25">
      <c r="A2" s="29"/>
    </row>
    <row r="3" spans="1:1" ht="35" x14ac:dyDescent="0.25">
      <c r="A3" s="28" t="s">
        <v>42</v>
      </c>
    </row>
    <row r="4" spans="1:1" ht="26" x14ac:dyDescent="0.25">
      <c r="A4" s="27"/>
    </row>
    <row r="5" spans="1:1" ht="20" x14ac:dyDescent="0.25">
      <c r="A5" s="26"/>
    </row>
    <row r="7" spans="1:1" ht="30.75" customHeight="1" x14ac:dyDescent="0.25"/>
    <row r="27" spans="4:4" ht="6.75" customHeight="1" x14ac:dyDescent="0.25"/>
    <row r="30" spans="4:4" x14ac:dyDescent="0.25">
      <c r="D30" s="25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3" tint="0.39997558519241921"/>
  </sheetPr>
  <dimension ref="A1:L36"/>
  <sheetViews>
    <sheetView rightToLeft="1" view="pageBreakPreview" topLeftCell="A16" zoomScale="110" zoomScaleNormal="100" zoomScaleSheetLayoutView="110" workbookViewId="0">
      <selection activeCell="A13" sqref="A13"/>
    </sheetView>
  </sheetViews>
  <sheetFormatPr defaultColWidth="9.1796875" defaultRowHeight="13" x14ac:dyDescent="0.35"/>
  <cols>
    <col min="1" max="1" width="14.453125" style="247" customWidth="1"/>
    <col min="2" max="2" width="6.453125" style="247" customWidth="1"/>
    <col min="3" max="3" width="7.7265625" style="247" customWidth="1"/>
    <col min="4" max="6" width="14.7265625" style="247" customWidth="1"/>
    <col min="7" max="7" width="14.7265625" style="288" customWidth="1"/>
    <col min="8" max="8" width="14.7265625" style="247" customWidth="1"/>
    <col min="9" max="9" width="10" style="247" customWidth="1"/>
    <col min="10" max="10" width="7.7265625" style="247" customWidth="1"/>
    <col min="11" max="11" width="8" style="288" customWidth="1"/>
    <col min="12" max="12" width="16.1796875" style="247" customWidth="1"/>
    <col min="13" max="16384" width="9.1796875" style="247"/>
  </cols>
  <sheetData>
    <row r="1" spans="1:12" ht="18" x14ac:dyDescent="0.35">
      <c r="A1" s="562" t="s">
        <v>202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</row>
    <row r="2" spans="1:12" ht="20" x14ac:dyDescent="0.35">
      <c r="A2" s="563" t="s">
        <v>201</v>
      </c>
      <c r="B2" s="563"/>
      <c r="C2" s="563"/>
      <c r="D2" s="563"/>
      <c r="E2" s="563"/>
      <c r="F2" s="563"/>
      <c r="G2" s="563"/>
      <c r="H2" s="563"/>
      <c r="I2" s="563"/>
      <c r="J2" s="563"/>
      <c r="K2" s="563"/>
      <c r="L2" s="563"/>
    </row>
    <row r="3" spans="1:12" ht="15.5" x14ac:dyDescent="0.35">
      <c r="A3" s="564" t="s">
        <v>48</v>
      </c>
      <c r="B3" s="564"/>
      <c r="C3" s="564"/>
      <c r="D3" s="564"/>
      <c r="E3" s="564"/>
      <c r="F3" s="564"/>
      <c r="G3" s="564"/>
      <c r="H3" s="564"/>
      <c r="I3" s="564"/>
      <c r="J3" s="564"/>
      <c r="K3" s="564"/>
      <c r="L3" s="564"/>
    </row>
    <row r="4" spans="1:12" ht="15.5" x14ac:dyDescent="0.35">
      <c r="A4" s="565" t="s">
        <v>201</v>
      </c>
      <c r="B4" s="565"/>
      <c r="C4" s="565"/>
      <c r="D4" s="565"/>
      <c r="E4" s="565"/>
      <c r="F4" s="565"/>
      <c r="G4" s="565"/>
      <c r="H4" s="565"/>
      <c r="I4" s="565"/>
      <c r="J4" s="565"/>
      <c r="K4" s="565"/>
      <c r="L4" s="565"/>
    </row>
    <row r="5" spans="1:12" ht="15.5" x14ac:dyDescent="0.35">
      <c r="A5" s="14" t="s">
        <v>136</v>
      </c>
      <c r="L5" s="13" t="s">
        <v>135</v>
      </c>
    </row>
    <row r="6" spans="1:12" ht="25.5" customHeight="1" x14ac:dyDescent="0.35">
      <c r="A6" s="571" t="s">
        <v>0</v>
      </c>
      <c r="B6" s="571" t="s">
        <v>190</v>
      </c>
      <c r="C6" s="571"/>
      <c r="D6" s="569" t="s">
        <v>188</v>
      </c>
      <c r="E6" s="570"/>
      <c r="F6" s="570"/>
      <c r="G6" s="570"/>
      <c r="H6" s="570"/>
      <c r="I6" s="566" t="s">
        <v>189</v>
      </c>
      <c r="J6" s="574" t="s">
        <v>191</v>
      </c>
      <c r="K6" s="574"/>
      <c r="L6" s="577" t="s">
        <v>103</v>
      </c>
    </row>
    <row r="7" spans="1:12" ht="31.5" customHeight="1" x14ac:dyDescent="0.3">
      <c r="A7" s="572"/>
      <c r="B7" s="572"/>
      <c r="C7" s="572"/>
      <c r="D7" s="225" t="s">
        <v>26</v>
      </c>
      <c r="E7" s="210" t="s">
        <v>27</v>
      </c>
      <c r="F7" s="210" t="s">
        <v>28</v>
      </c>
      <c r="G7" s="210" t="s">
        <v>29</v>
      </c>
      <c r="H7" s="210" t="s">
        <v>30</v>
      </c>
      <c r="I7" s="567"/>
      <c r="J7" s="575"/>
      <c r="K7" s="575"/>
      <c r="L7" s="578"/>
    </row>
    <row r="8" spans="1:12" ht="29.25" customHeight="1" x14ac:dyDescent="0.35">
      <c r="A8" s="573"/>
      <c r="B8" s="573"/>
      <c r="C8" s="573"/>
      <c r="D8" s="226" t="s">
        <v>32</v>
      </c>
      <c r="E8" s="209" t="s">
        <v>33</v>
      </c>
      <c r="F8" s="209" t="s">
        <v>34</v>
      </c>
      <c r="G8" s="209" t="s">
        <v>35</v>
      </c>
      <c r="H8" s="209" t="s">
        <v>36</v>
      </c>
      <c r="I8" s="568"/>
      <c r="J8" s="576"/>
      <c r="K8" s="576"/>
      <c r="L8" s="579"/>
    </row>
    <row r="9" spans="1:12" ht="17.25" customHeight="1" thickBot="1" x14ac:dyDescent="0.4">
      <c r="A9" s="540">
        <v>2009</v>
      </c>
      <c r="B9" s="543" t="s">
        <v>186</v>
      </c>
      <c r="C9" s="206" t="s">
        <v>6</v>
      </c>
      <c r="D9" s="194">
        <v>58</v>
      </c>
      <c r="E9" s="194">
        <v>3</v>
      </c>
      <c r="F9" s="194">
        <v>1</v>
      </c>
      <c r="G9" s="194">
        <v>17</v>
      </c>
      <c r="H9" s="194">
        <v>13</v>
      </c>
      <c r="I9" s="199">
        <f>SUM(D9:H9)</f>
        <v>92</v>
      </c>
      <c r="J9" s="203" t="s">
        <v>22</v>
      </c>
      <c r="K9" s="556" t="s">
        <v>184</v>
      </c>
      <c r="L9" s="548">
        <v>2009</v>
      </c>
    </row>
    <row r="10" spans="1:12" ht="17.25" customHeight="1" thickBot="1" x14ac:dyDescent="0.4">
      <c r="A10" s="541"/>
      <c r="B10" s="544"/>
      <c r="C10" s="211" t="s">
        <v>187</v>
      </c>
      <c r="D10" s="140">
        <v>38</v>
      </c>
      <c r="E10" s="140">
        <v>3</v>
      </c>
      <c r="F10" s="140">
        <v>2</v>
      </c>
      <c r="G10" s="140">
        <v>15</v>
      </c>
      <c r="H10" s="140">
        <v>4</v>
      </c>
      <c r="I10" s="212">
        <f t="shared" ref="I10:I26" si="0">SUM(D10:H10)</f>
        <v>62</v>
      </c>
      <c r="J10" s="213" t="s">
        <v>23</v>
      </c>
      <c r="K10" s="557"/>
      <c r="L10" s="549"/>
    </row>
    <row r="11" spans="1:12" ht="17.25" customHeight="1" thickBot="1" x14ac:dyDescent="0.4">
      <c r="A11" s="541"/>
      <c r="B11" s="545"/>
      <c r="C11" s="221" t="s">
        <v>2</v>
      </c>
      <c r="D11" s="200">
        <f>D9+D10</f>
        <v>96</v>
      </c>
      <c r="E11" s="200">
        <f>E9+E10</f>
        <v>6</v>
      </c>
      <c r="F11" s="200">
        <f>F9+F10</f>
        <v>3</v>
      </c>
      <c r="G11" s="200">
        <f>G9+G10</f>
        <v>32</v>
      </c>
      <c r="H11" s="200">
        <f>H9+H10</f>
        <v>17</v>
      </c>
      <c r="I11" s="200">
        <f t="shared" si="0"/>
        <v>154</v>
      </c>
      <c r="J11" s="222" t="s">
        <v>5</v>
      </c>
      <c r="K11" s="557"/>
      <c r="L11" s="549"/>
    </row>
    <row r="12" spans="1:12" ht="17.25" customHeight="1" x14ac:dyDescent="0.35">
      <c r="A12" s="542"/>
      <c r="B12" s="546" t="s">
        <v>37</v>
      </c>
      <c r="C12" s="547"/>
      <c r="D12" s="220">
        <v>186</v>
      </c>
      <c r="E12" s="220">
        <v>37</v>
      </c>
      <c r="F12" s="220">
        <v>25</v>
      </c>
      <c r="G12" s="220">
        <v>1</v>
      </c>
      <c r="H12" s="220">
        <v>10</v>
      </c>
      <c r="I12" s="214">
        <f>SUM(D12:H12)</f>
        <v>259</v>
      </c>
      <c r="J12" s="560" t="s">
        <v>185</v>
      </c>
      <c r="K12" s="561"/>
      <c r="L12" s="550"/>
    </row>
    <row r="13" spans="1:12" ht="17.25" customHeight="1" thickBot="1" x14ac:dyDescent="0.4">
      <c r="A13" s="532">
        <v>2010</v>
      </c>
      <c r="B13" s="535" t="s">
        <v>186</v>
      </c>
      <c r="C13" s="208" t="s">
        <v>6</v>
      </c>
      <c r="D13" s="195">
        <v>71</v>
      </c>
      <c r="E13" s="195">
        <v>3</v>
      </c>
      <c r="F13" s="195">
        <v>2</v>
      </c>
      <c r="G13" s="195">
        <v>160</v>
      </c>
      <c r="H13" s="195">
        <v>22</v>
      </c>
      <c r="I13" s="196">
        <f t="shared" si="0"/>
        <v>258</v>
      </c>
      <c r="J13" s="205" t="s">
        <v>22</v>
      </c>
      <c r="K13" s="554" t="s">
        <v>184</v>
      </c>
      <c r="L13" s="551">
        <v>2010</v>
      </c>
    </row>
    <row r="14" spans="1:12" ht="17.25" customHeight="1" thickBot="1" x14ac:dyDescent="0.4">
      <c r="A14" s="533"/>
      <c r="B14" s="536"/>
      <c r="C14" s="215" t="s">
        <v>187</v>
      </c>
      <c r="D14" s="216">
        <v>43</v>
      </c>
      <c r="E14" s="216">
        <v>5</v>
      </c>
      <c r="F14" s="216">
        <v>3</v>
      </c>
      <c r="G14" s="216">
        <v>102</v>
      </c>
      <c r="H14" s="216">
        <v>23</v>
      </c>
      <c r="I14" s="217">
        <f t="shared" si="0"/>
        <v>176</v>
      </c>
      <c r="J14" s="218" t="s">
        <v>23</v>
      </c>
      <c r="K14" s="555"/>
      <c r="L14" s="552"/>
    </row>
    <row r="15" spans="1:12" ht="17.25" customHeight="1" thickBot="1" x14ac:dyDescent="0.4">
      <c r="A15" s="533"/>
      <c r="B15" s="537"/>
      <c r="C15" s="223" t="s">
        <v>2</v>
      </c>
      <c r="D15" s="198">
        <f>D13+D14</f>
        <v>114</v>
      </c>
      <c r="E15" s="198">
        <f>E13+E14</f>
        <v>8</v>
      </c>
      <c r="F15" s="198">
        <f>F13+F14</f>
        <v>5</v>
      </c>
      <c r="G15" s="198">
        <f>G13+G14</f>
        <v>262</v>
      </c>
      <c r="H15" s="198">
        <f>H13+H14</f>
        <v>45</v>
      </c>
      <c r="I15" s="198">
        <f t="shared" si="0"/>
        <v>434</v>
      </c>
      <c r="J15" s="224" t="s">
        <v>5</v>
      </c>
      <c r="K15" s="555"/>
      <c r="L15" s="552"/>
    </row>
    <row r="16" spans="1:12" ht="17.25" customHeight="1" x14ac:dyDescent="0.35">
      <c r="A16" s="534"/>
      <c r="B16" s="538" t="s">
        <v>37</v>
      </c>
      <c r="C16" s="539"/>
      <c r="D16" s="219">
        <v>231</v>
      </c>
      <c r="E16" s="219">
        <v>53</v>
      </c>
      <c r="F16" s="219">
        <v>51</v>
      </c>
      <c r="G16" s="219">
        <v>1</v>
      </c>
      <c r="H16" s="219">
        <v>12</v>
      </c>
      <c r="I16" s="141">
        <f t="shared" si="0"/>
        <v>348</v>
      </c>
      <c r="J16" s="558" t="s">
        <v>185</v>
      </c>
      <c r="K16" s="559"/>
      <c r="L16" s="553"/>
    </row>
    <row r="17" spans="1:12" ht="17.25" customHeight="1" thickBot="1" x14ac:dyDescent="0.4">
      <c r="A17" s="540">
        <v>2011</v>
      </c>
      <c r="B17" s="543" t="s">
        <v>186</v>
      </c>
      <c r="C17" s="206" t="s">
        <v>6</v>
      </c>
      <c r="D17" s="194">
        <v>66</v>
      </c>
      <c r="E17" s="194">
        <v>4</v>
      </c>
      <c r="F17" s="194">
        <v>3</v>
      </c>
      <c r="G17" s="194">
        <v>93</v>
      </c>
      <c r="H17" s="194">
        <v>36</v>
      </c>
      <c r="I17" s="199">
        <f t="shared" si="0"/>
        <v>202</v>
      </c>
      <c r="J17" s="203" t="s">
        <v>22</v>
      </c>
      <c r="K17" s="201" t="s">
        <v>184</v>
      </c>
      <c r="L17" s="548">
        <v>2011</v>
      </c>
    </row>
    <row r="18" spans="1:12" ht="17.25" customHeight="1" thickBot="1" x14ac:dyDescent="0.4">
      <c r="A18" s="541"/>
      <c r="B18" s="544"/>
      <c r="C18" s="207" t="s">
        <v>187</v>
      </c>
      <c r="D18" s="139">
        <v>51</v>
      </c>
      <c r="E18" s="139">
        <v>11</v>
      </c>
      <c r="F18" s="139">
        <v>2</v>
      </c>
      <c r="G18" s="139">
        <v>59</v>
      </c>
      <c r="H18" s="139">
        <v>19</v>
      </c>
      <c r="I18" s="197">
        <f t="shared" si="0"/>
        <v>142</v>
      </c>
      <c r="J18" s="204" t="s">
        <v>23</v>
      </c>
      <c r="K18" s="202"/>
      <c r="L18" s="549"/>
    </row>
    <row r="19" spans="1:12" ht="17.25" customHeight="1" thickBot="1" x14ac:dyDescent="0.4">
      <c r="A19" s="541"/>
      <c r="B19" s="545"/>
      <c r="C19" s="211" t="s">
        <v>2</v>
      </c>
      <c r="D19" s="212">
        <f>D17+D18</f>
        <v>117</v>
      </c>
      <c r="E19" s="212">
        <f>E17+E18</f>
        <v>15</v>
      </c>
      <c r="F19" s="212">
        <f>F17+F18</f>
        <v>5</v>
      </c>
      <c r="G19" s="212">
        <f>G17+G18</f>
        <v>152</v>
      </c>
      <c r="H19" s="212">
        <f>H17+H18</f>
        <v>55</v>
      </c>
      <c r="I19" s="212">
        <f t="shared" si="0"/>
        <v>344</v>
      </c>
      <c r="J19" s="213" t="s">
        <v>5</v>
      </c>
      <c r="K19" s="202"/>
      <c r="L19" s="549"/>
    </row>
    <row r="20" spans="1:12" ht="17.25" customHeight="1" x14ac:dyDescent="0.35">
      <c r="A20" s="542"/>
      <c r="B20" s="546" t="s">
        <v>37</v>
      </c>
      <c r="C20" s="547"/>
      <c r="D20" s="220">
        <v>315</v>
      </c>
      <c r="E20" s="220">
        <v>74</v>
      </c>
      <c r="F20" s="220">
        <v>50</v>
      </c>
      <c r="G20" s="220">
        <v>5</v>
      </c>
      <c r="H20" s="220">
        <v>8</v>
      </c>
      <c r="I20" s="214">
        <f t="shared" si="0"/>
        <v>452</v>
      </c>
      <c r="J20" s="560" t="s">
        <v>185</v>
      </c>
      <c r="K20" s="561"/>
      <c r="L20" s="550"/>
    </row>
    <row r="21" spans="1:12" ht="17.25" customHeight="1" thickBot="1" x14ac:dyDescent="0.4">
      <c r="A21" s="532">
        <v>2012</v>
      </c>
      <c r="B21" s="535" t="s">
        <v>186</v>
      </c>
      <c r="C21" s="208" t="s">
        <v>6</v>
      </c>
      <c r="D21" s="195">
        <v>114</v>
      </c>
      <c r="E21" s="195">
        <v>36</v>
      </c>
      <c r="F21" s="195">
        <v>3</v>
      </c>
      <c r="G21" s="195">
        <v>312</v>
      </c>
      <c r="H21" s="195">
        <v>98</v>
      </c>
      <c r="I21" s="196">
        <f t="shared" si="0"/>
        <v>563</v>
      </c>
      <c r="J21" s="205" t="s">
        <v>22</v>
      </c>
      <c r="K21" s="554" t="s">
        <v>184</v>
      </c>
      <c r="L21" s="551">
        <v>2012</v>
      </c>
    </row>
    <row r="22" spans="1:12" ht="17.25" customHeight="1" thickBot="1" x14ac:dyDescent="0.4">
      <c r="A22" s="533"/>
      <c r="B22" s="536"/>
      <c r="C22" s="215" t="s">
        <v>187</v>
      </c>
      <c r="D22" s="216">
        <v>93</v>
      </c>
      <c r="E22" s="216">
        <v>37</v>
      </c>
      <c r="F22" s="216">
        <v>1</v>
      </c>
      <c r="G22" s="216">
        <v>123</v>
      </c>
      <c r="H22" s="216">
        <v>36</v>
      </c>
      <c r="I22" s="217">
        <f t="shared" si="0"/>
        <v>290</v>
      </c>
      <c r="J22" s="218" t="s">
        <v>23</v>
      </c>
      <c r="K22" s="555"/>
      <c r="L22" s="552"/>
    </row>
    <row r="23" spans="1:12" ht="17.25" customHeight="1" thickBot="1" x14ac:dyDescent="0.4">
      <c r="A23" s="533"/>
      <c r="B23" s="537"/>
      <c r="C23" s="223" t="s">
        <v>2</v>
      </c>
      <c r="D23" s="198">
        <f>SUM(D21:D22)</f>
        <v>207</v>
      </c>
      <c r="E23" s="198">
        <f>SUM(E21:E22)</f>
        <v>73</v>
      </c>
      <c r="F23" s="198">
        <f>SUM(F21:F22)</f>
        <v>4</v>
      </c>
      <c r="G23" s="198">
        <f>SUM(G21:G22)</f>
        <v>435</v>
      </c>
      <c r="H23" s="198">
        <f>SUM(H21:H22)</f>
        <v>134</v>
      </c>
      <c r="I23" s="198">
        <f t="shared" si="0"/>
        <v>853</v>
      </c>
      <c r="J23" s="224" t="s">
        <v>5</v>
      </c>
      <c r="K23" s="555"/>
      <c r="L23" s="552"/>
    </row>
    <row r="24" spans="1:12" ht="17.25" customHeight="1" x14ac:dyDescent="0.35">
      <c r="A24" s="534"/>
      <c r="B24" s="538" t="s">
        <v>37</v>
      </c>
      <c r="C24" s="539"/>
      <c r="D24" s="219">
        <v>595</v>
      </c>
      <c r="E24" s="219">
        <v>140</v>
      </c>
      <c r="F24" s="219">
        <v>22</v>
      </c>
      <c r="G24" s="219">
        <v>4</v>
      </c>
      <c r="H24" s="219">
        <v>19</v>
      </c>
      <c r="I24" s="141">
        <f t="shared" si="0"/>
        <v>780</v>
      </c>
      <c r="J24" s="558" t="s">
        <v>185</v>
      </c>
      <c r="K24" s="559"/>
      <c r="L24" s="553"/>
    </row>
    <row r="25" spans="1:12" thickBot="1" x14ac:dyDescent="0.4">
      <c r="A25" s="540">
        <v>2013</v>
      </c>
      <c r="B25" s="543" t="s">
        <v>186</v>
      </c>
      <c r="C25" s="206" t="s">
        <v>6</v>
      </c>
      <c r="D25" s="194">
        <v>184</v>
      </c>
      <c r="E25" s="194">
        <v>24</v>
      </c>
      <c r="F25" s="194">
        <v>0</v>
      </c>
      <c r="G25" s="194">
        <v>186</v>
      </c>
      <c r="H25" s="194">
        <v>53</v>
      </c>
      <c r="I25" s="199">
        <f t="shared" si="0"/>
        <v>447</v>
      </c>
      <c r="J25" s="203" t="s">
        <v>22</v>
      </c>
      <c r="K25" s="201" t="s">
        <v>184</v>
      </c>
      <c r="L25" s="548">
        <v>2013</v>
      </c>
    </row>
    <row r="26" spans="1:12" thickBot="1" x14ac:dyDescent="0.4">
      <c r="A26" s="541"/>
      <c r="B26" s="544"/>
      <c r="C26" s="207" t="s">
        <v>187</v>
      </c>
      <c r="D26" s="139">
        <v>157</v>
      </c>
      <c r="E26" s="139">
        <v>23</v>
      </c>
      <c r="F26" s="139">
        <v>1</v>
      </c>
      <c r="G26" s="139">
        <v>89</v>
      </c>
      <c r="H26" s="139">
        <v>36</v>
      </c>
      <c r="I26" s="197">
        <f t="shared" si="0"/>
        <v>306</v>
      </c>
      <c r="J26" s="204" t="s">
        <v>23</v>
      </c>
      <c r="K26" s="202"/>
      <c r="L26" s="549"/>
    </row>
    <row r="27" spans="1:12" thickBot="1" x14ac:dyDescent="0.4">
      <c r="A27" s="541"/>
      <c r="B27" s="545"/>
      <c r="C27" s="211" t="s">
        <v>2</v>
      </c>
      <c r="D27" s="212">
        <f>SUM(D25:D26)</f>
        <v>341</v>
      </c>
      <c r="E27" s="212">
        <f t="shared" ref="E27:I27" si="1">SUM(E25:E26)</f>
        <v>47</v>
      </c>
      <c r="F27" s="212">
        <f t="shared" si="1"/>
        <v>1</v>
      </c>
      <c r="G27" s="212">
        <f t="shared" si="1"/>
        <v>275</v>
      </c>
      <c r="H27" s="212">
        <f t="shared" si="1"/>
        <v>89</v>
      </c>
      <c r="I27" s="212">
        <f t="shared" si="1"/>
        <v>753</v>
      </c>
      <c r="J27" s="213" t="s">
        <v>5</v>
      </c>
      <c r="K27" s="202"/>
      <c r="L27" s="549"/>
    </row>
    <row r="28" spans="1:12" x14ac:dyDescent="0.35">
      <c r="A28" s="542"/>
      <c r="B28" s="546" t="s">
        <v>37</v>
      </c>
      <c r="C28" s="547"/>
      <c r="D28" s="220">
        <v>649</v>
      </c>
      <c r="E28" s="220">
        <v>103</v>
      </c>
      <c r="F28" s="220">
        <v>9</v>
      </c>
      <c r="G28" s="220">
        <v>5</v>
      </c>
      <c r="H28" s="220">
        <v>40</v>
      </c>
      <c r="I28" s="214">
        <v>806</v>
      </c>
      <c r="J28" s="560" t="s">
        <v>185</v>
      </c>
      <c r="K28" s="561"/>
      <c r="L28" s="550"/>
    </row>
    <row r="29" spans="1:12" ht="12.75" customHeight="1" x14ac:dyDescent="0.35">
      <c r="A29" s="417"/>
      <c r="B29" s="580"/>
      <c r="C29" s="289"/>
      <c r="D29" s="290"/>
      <c r="E29" s="290"/>
      <c r="F29" s="290"/>
      <c r="G29" s="290"/>
      <c r="H29" s="290"/>
      <c r="I29" s="291"/>
      <c r="J29" s="292"/>
      <c r="K29" s="581"/>
      <c r="L29" s="580"/>
    </row>
    <row r="30" spans="1:12" ht="12.75" customHeight="1" x14ac:dyDescent="0.35">
      <c r="A30" s="418"/>
      <c r="B30" s="580"/>
      <c r="C30" s="289"/>
      <c r="D30" s="290"/>
      <c r="E30" s="290"/>
      <c r="F30" s="290"/>
      <c r="G30" s="290"/>
      <c r="H30" s="290"/>
      <c r="I30" s="291"/>
      <c r="J30" s="292"/>
      <c r="K30" s="581"/>
      <c r="L30" s="580"/>
    </row>
    <row r="31" spans="1:12" ht="12.75" customHeight="1" x14ac:dyDescent="0.35">
      <c r="A31" s="418"/>
      <c r="B31" s="580"/>
      <c r="C31" s="289"/>
      <c r="D31" s="291"/>
      <c r="E31" s="291"/>
      <c r="F31" s="291"/>
      <c r="G31" s="291"/>
      <c r="H31" s="291"/>
      <c r="I31" s="291"/>
      <c r="J31" s="292"/>
      <c r="K31" s="581"/>
      <c r="L31" s="580"/>
    </row>
    <row r="32" spans="1:12" ht="26" x14ac:dyDescent="0.35">
      <c r="A32" s="419"/>
      <c r="B32" s="416" t="s">
        <v>231</v>
      </c>
      <c r="C32" s="416" t="s">
        <v>232</v>
      </c>
      <c r="D32" s="290"/>
      <c r="E32" s="290"/>
      <c r="F32" s="290"/>
      <c r="G32" s="290"/>
      <c r="H32" s="290"/>
      <c r="I32" s="291"/>
      <c r="J32" s="582"/>
      <c r="K32" s="582"/>
      <c r="L32" s="580"/>
    </row>
    <row r="33" spans="1:3" ht="50" x14ac:dyDescent="0.35">
      <c r="A33" s="293" t="s">
        <v>234</v>
      </c>
      <c r="B33" s="294">
        <f>E27</f>
        <v>47</v>
      </c>
      <c r="C33" s="294">
        <f>E28</f>
        <v>103</v>
      </c>
    </row>
    <row r="34" spans="1:3" ht="62.5" x14ac:dyDescent="0.35">
      <c r="A34" s="293" t="s">
        <v>233</v>
      </c>
      <c r="B34" s="294">
        <f>F27</f>
        <v>1</v>
      </c>
      <c r="C34" s="294">
        <f>F28</f>
        <v>9</v>
      </c>
    </row>
    <row r="35" spans="1:3" ht="50" x14ac:dyDescent="0.35">
      <c r="A35" s="293" t="s">
        <v>235</v>
      </c>
      <c r="B35" s="294">
        <f>G27</f>
        <v>275</v>
      </c>
      <c r="C35" s="294">
        <f>G28</f>
        <v>5</v>
      </c>
    </row>
    <row r="36" spans="1:3" ht="50" x14ac:dyDescent="0.35">
      <c r="A36" s="293" t="s">
        <v>236</v>
      </c>
      <c r="B36" s="294">
        <f>H27</f>
        <v>89</v>
      </c>
      <c r="C36" s="294">
        <f>H28</f>
        <v>40</v>
      </c>
    </row>
  </sheetData>
  <mergeCells count="42">
    <mergeCell ref="B29:B31"/>
    <mergeCell ref="K29:K31"/>
    <mergeCell ref="L29:L32"/>
    <mergeCell ref="J32:K32"/>
    <mergeCell ref="A25:A28"/>
    <mergeCell ref="B25:B27"/>
    <mergeCell ref="L25:L28"/>
    <mergeCell ref="B28:C28"/>
    <mergeCell ref="J28:K28"/>
    <mergeCell ref="A1:L1"/>
    <mergeCell ref="A2:L2"/>
    <mergeCell ref="A3:L3"/>
    <mergeCell ref="A4:L4"/>
    <mergeCell ref="I6:I8"/>
    <mergeCell ref="D6:H6"/>
    <mergeCell ref="B6:C8"/>
    <mergeCell ref="A6:A8"/>
    <mergeCell ref="J6:K8"/>
    <mergeCell ref="L6:L8"/>
    <mergeCell ref="L9:L12"/>
    <mergeCell ref="L13:L16"/>
    <mergeCell ref="L17:L20"/>
    <mergeCell ref="L21:L24"/>
    <mergeCell ref="K21:K23"/>
    <mergeCell ref="K13:K15"/>
    <mergeCell ref="K9:K11"/>
    <mergeCell ref="J16:K16"/>
    <mergeCell ref="J12:K12"/>
    <mergeCell ref="J20:K20"/>
    <mergeCell ref="J24:K24"/>
    <mergeCell ref="A21:A24"/>
    <mergeCell ref="B21:B23"/>
    <mergeCell ref="B24:C24"/>
    <mergeCell ref="A17:A20"/>
    <mergeCell ref="B17:B19"/>
    <mergeCell ref="B20:C20"/>
    <mergeCell ref="A13:A16"/>
    <mergeCell ref="B13:B15"/>
    <mergeCell ref="B16:C16"/>
    <mergeCell ref="A9:A12"/>
    <mergeCell ref="B9:B11"/>
    <mergeCell ref="B12:C12"/>
  </mergeCells>
  <printOptions horizontalCentered="1" verticalCentered="1"/>
  <pageMargins left="0" right="0" top="0" bottom="0" header="0" footer="0"/>
  <pageSetup paperSize="9" scale="85" orientation="landscape" r:id="rId1"/>
  <headerFooter alignWithMargins="0"/>
  <rowBreaks count="1" manualBreakCount="1">
    <brk id="29" max="1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Q28"/>
  <sheetViews>
    <sheetView rightToLeft="1" view="pageBreakPreview" zoomScale="98" zoomScaleSheetLayoutView="98" workbookViewId="0">
      <selection activeCell="A13" sqref="A13"/>
    </sheetView>
  </sheetViews>
  <sheetFormatPr defaultColWidth="9.1796875" defaultRowHeight="14" x14ac:dyDescent="0.35"/>
  <cols>
    <col min="1" max="1" width="12.7265625" style="7" customWidth="1"/>
    <col min="2" max="2" width="11" style="8" customWidth="1"/>
    <col min="3" max="12" width="8.7265625" style="7" customWidth="1"/>
    <col min="13" max="13" width="8.7265625" style="8" customWidth="1"/>
    <col min="14" max="14" width="8.7265625" style="7" customWidth="1"/>
    <col min="15" max="15" width="12.26953125" style="1" customWidth="1"/>
    <col min="16" max="16" width="14.54296875" style="1" customWidth="1"/>
    <col min="17" max="16384" width="9.1796875" style="1"/>
  </cols>
  <sheetData>
    <row r="1" spans="1:251" ht="22.5" customHeight="1" x14ac:dyDescent="0.35">
      <c r="A1" s="453" t="s">
        <v>208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</row>
    <row r="2" spans="1:251" ht="22.5" customHeight="1" x14ac:dyDescent="0.35">
      <c r="A2" s="468" t="s">
        <v>200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</row>
    <row r="3" spans="1:251" ht="33.75" customHeight="1" x14ac:dyDescent="0.35">
      <c r="A3" s="454" t="s">
        <v>192</v>
      </c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4"/>
      <c r="O3" s="454"/>
      <c r="P3" s="454"/>
    </row>
    <row r="4" spans="1:251" ht="15.5" x14ac:dyDescent="0.35">
      <c r="A4" s="454" t="s">
        <v>200</v>
      </c>
      <c r="B4" s="454"/>
      <c r="C4" s="454"/>
      <c r="D4" s="454"/>
      <c r="E4" s="454"/>
      <c r="F4" s="454"/>
      <c r="G4" s="454"/>
      <c r="H4" s="454"/>
      <c r="I4" s="454"/>
      <c r="J4" s="454"/>
      <c r="K4" s="454"/>
      <c r="L4" s="454"/>
      <c r="M4" s="454"/>
      <c r="N4" s="454"/>
      <c r="O4" s="454"/>
      <c r="P4" s="454"/>
    </row>
    <row r="5" spans="1:251" x14ac:dyDescent="0.35">
      <c r="B5" s="7"/>
      <c r="M5" s="7"/>
      <c r="O5" s="7"/>
      <c r="P5" s="7"/>
    </row>
    <row r="6" spans="1:251" s="74" customFormat="1" ht="15.5" x14ac:dyDescent="0.35">
      <c r="A6" s="72" t="s">
        <v>139</v>
      </c>
      <c r="B6" s="46"/>
      <c r="C6" s="46"/>
      <c r="D6" s="46"/>
      <c r="E6" s="46"/>
      <c r="F6" s="46"/>
      <c r="G6" s="46"/>
      <c r="H6" s="73"/>
      <c r="I6" s="252"/>
      <c r="K6" s="252"/>
      <c r="L6" s="252"/>
      <c r="M6" s="252"/>
      <c r="N6" s="252"/>
      <c r="P6" s="71" t="s">
        <v>140</v>
      </c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52"/>
      <c r="AP6" s="252"/>
      <c r="AQ6" s="252"/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2"/>
      <c r="BF6" s="252"/>
      <c r="BG6" s="252"/>
      <c r="BH6" s="252"/>
      <c r="BI6" s="252"/>
      <c r="BJ6" s="252"/>
      <c r="BK6" s="252"/>
      <c r="BL6" s="252"/>
      <c r="BM6" s="252"/>
      <c r="BN6" s="252"/>
      <c r="BO6" s="252"/>
      <c r="BP6" s="252"/>
      <c r="BQ6" s="252"/>
      <c r="BR6" s="252"/>
      <c r="BS6" s="252"/>
      <c r="BT6" s="252"/>
      <c r="BU6" s="252"/>
      <c r="BV6" s="252"/>
      <c r="BW6" s="252"/>
      <c r="BX6" s="252"/>
      <c r="BY6" s="252"/>
      <c r="BZ6" s="252"/>
      <c r="CA6" s="252"/>
      <c r="CB6" s="252"/>
      <c r="CC6" s="252"/>
      <c r="CD6" s="252"/>
      <c r="CE6" s="252"/>
      <c r="CF6" s="252"/>
      <c r="CG6" s="252"/>
      <c r="CH6" s="252"/>
      <c r="CI6" s="252"/>
      <c r="CJ6" s="252"/>
      <c r="CK6" s="252"/>
      <c r="CL6" s="252"/>
      <c r="CM6" s="252"/>
      <c r="CN6" s="252"/>
      <c r="CO6" s="252"/>
      <c r="CP6" s="252"/>
      <c r="CQ6" s="252"/>
      <c r="CR6" s="252"/>
      <c r="CS6" s="252"/>
      <c r="CT6" s="252"/>
      <c r="CU6" s="252"/>
      <c r="CV6" s="252"/>
      <c r="CW6" s="252"/>
      <c r="CX6" s="252"/>
      <c r="CY6" s="252"/>
      <c r="CZ6" s="252"/>
      <c r="DA6" s="252"/>
      <c r="DB6" s="252"/>
      <c r="DC6" s="252"/>
      <c r="DD6" s="252"/>
      <c r="DE6" s="252"/>
      <c r="DF6" s="252"/>
      <c r="DG6" s="252"/>
      <c r="DH6" s="252"/>
      <c r="DI6" s="252"/>
      <c r="DJ6" s="252"/>
      <c r="DK6" s="252"/>
      <c r="DL6" s="252"/>
      <c r="DM6" s="252"/>
      <c r="DN6" s="252"/>
      <c r="DO6" s="252"/>
      <c r="DP6" s="252"/>
      <c r="DQ6" s="252"/>
      <c r="DR6" s="252"/>
      <c r="DS6" s="252"/>
      <c r="DT6" s="252"/>
      <c r="DU6" s="252"/>
      <c r="DV6" s="252"/>
      <c r="DW6" s="252"/>
      <c r="DX6" s="252"/>
      <c r="DY6" s="252"/>
      <c r="DZ6" s="252"/>
      <c r="EA6" s="252"/>
      <c r="EB6" s="252"/>
      <c r="EC6" s="252"/>
      <c r="ED6" s="252"/>
      <c r="EE6" s="252"/>
      <c r="EF6" s="252"/>
      <c r="EG6" s="252"/>
      <c r="EH6" s="252"/>
      <c r="EI6" s="252"/>
      <c r="EJ6" s="252"/>
      <c r="EK6" s="252"/>
      <c r="EL6" s="252"/>
      <c r="EM6" s="252"/>
      <c r="EN6" s="252"/>
      <c r="EO6" s="252"/>
      <c r="EP6" s="252"/>
      <c r="EQ6" s="252"/>
      <c r="ER6" s="252"/>
      <c r="ES6" s="252"/>
      <c r="ET6" s="252"/>
      <c r="EU6" s="252"/>
      <c r="EV6" s="252"/>
      <c r="EW6" s="252"/>
      <c r="EX6" s="252"/>
      <c r="EY6" s="252"/>
      <c r="EZ6" s="252"/>
      <c r="FA6" s="252"/>
      <c r="FB6" s="252"/>
      <c r="FC6" s="252"/>
      <c r="FD6" s="252"/>
      <c r="FE6" s="252"/>
      <c r="FF6" s="252"/>
      <c r="FG6" s="252"/>
      <c r="FH6" s="252"/>
      <c r="FI6" s="252"/>
      <c r="FJ6" s="252"/>
      <c r="FK6" s="252"/>
      <c r="FL6" s="252"/>
      <c r="FM6" s="252"/>
      <c r="FN6" s="252"/>
      <c r="FO6" s="252"/>
      <c r="FP6" s="252"/>
      <c r="FQ6" s="252"/>
      <c r="FR6" s="252"/>
      <c r="FS6" s="252"/>
      <c r="FT6" s="252"/>
      <c r="FU6" s="252"/>
      <c r="FV6" s="252"/>
      <c r="FW6" s="252"/>
      <c r="FX6" s="252"/>
      <c r="FY6" s="252"/>
      <c r="FZ6" s="252"/>
      <c r="GA6" s="252"/>
      <c r="GB6" s="252"/>
      <c r="GC6" s="252"/>
      <c r="GD6" s="252"/>
      <c r="GE6" s="252"/>
      <c r="GF6" s="252"/>
      <c r="GG6" s="252"/>
      <c r="GH6" s="252"/>
      <c r="GI6" s="252"/>
      <c r="GJ6" s="252"/>
      <c r="GK6" s="252"/>
      <c r="GL6" s="252"/>
      <c r="GM6" s="252"/>
      <c r="GN6" s="252"/>
      <c r="GO6" s="252"/>
      <c r="GP6" s="252"/>
      <c r="GQ6" s="252"/>
      <c r="GR6" s="252"/>
      <c r="GS6" s="252"/>
      <c r="GT6" s="252"/>
      <c r="GU6" s="252"/>
      <c r="GV6" s="252"/>
      <c r="GW6" s="252"/>
      <c r="GX6" s="252"/>
      <c r="GY6" s="252"/>
      <c r="GZ6" s="252"/>
      <c r="HA6" s="252"/>
      <c r="HB6" s="252"/>
      <c r="HC6" s="252"/>
      <c r="HD6" s="252"/>
      <c r="HE6" s="252"/>
      <c r="HF6" s="252"/>
      <c r="HG6" s="252"/>
      <c r="HH6" s="252"/>
      <c r="HI6" s="252"/>
      <c r="HJ6" s="252"/>
      <c r="HK6" s="252"/>
      <c r="HL6" s="252"/>
      <c r="HM6" s="252"/>
      <c r="HN6" s="252"/>
      <c r="HO6" s="252"/>
      <c r="HP6" s="252"/>
      <c r="HQ6" s="252"/>
      <c r="HR6" s="252"/>
      <c r="HS6" s="252"/>
      <c r="HT6" s="252"/>
      <c r="HU6" s="252"/>
      <c r="HV6" s="252"/>
      <c r="HW6" s="252"/>
      <c r="HX6" s="252"/>
      <c r="HY6" s="252"/>
      <c r="HZ6" s="252"/>
      <c r="IA6" s="252"/>
      <c r="IB6" s="252"/>
      <c r="IC6" s="252"/>
      <c r="ID6" s="252"/>
      <c r="IE6" s="252"/>
      <c r="IF6" s="252"/>
      <c r="IG6" s="252"/>
      <c r="IH6" s="252"/>
      <c r="II6" s="252"/>
      <c r="IJ6" s="252"/>
      <c r="IK6" s="252"/>
      <c r="IL6" s="252"/>
      <c r="IM6" s="252"/>
      <c r="IN6" s="252"/>
      <c r="IO6" s="75"/>
      <c r="IP6" s="75"/>
      <c r="IQ6" s="75"/>
    </row>
    <row r="7" spans="1:251" ht="18" customHeight="1" thickBot="1" x14ac:dyDescent="0.4">
      <c r="A7" s="585" t="s">
        <v>137</v>
      </c>
      <c r="B7" s="586"/>
      <c r="C7" s="591" t="s">
        <v>13</v>
      </c>
      <c r="D7" s="591"/>
      <c r="E7" s="591"/>
      <c r="F7" s="591" t="s">
        <v>16</v>
      </c>
      <c r="G7" s="591"/>
      <c r="H7" s="591"/>
      <c r="I7" s="591" t="s">
        <v>18</v>
      </c>
      <c r="J7" s="591"/>
      <c r="K7" s="591"/>
      <c r="L7" s="591" t="s">
        <v>2</v>
      </c>
      <c r="M7" s="591"/>
      <c r="N7" s="591"/>
      <c r="O7" s="462" t="s">
        <v>138</v>
      </c>
      <c r="P7" s="463"/>
    </row>
    <row r="8" spans="1:251" ht="27" customHeight="1" thickBot="1" x14ac:dyDescent="0.4">
      <c r="A8" s="587"/>
      <c r="B8" s="588"/>
      <c r="C8" s="592" t="s">
        <v>14</v>
      </c>
      <c r="D8" s="592"/>
      <c r="E8" s="592"/>
      <c r="F8" s="592" t="s">
        <v>17</v>
      </c>
      <c r="G8" s="592"/>
      <c r="H8" s="592"/>
      <c r="I8" s="592" t="s">
        <v>19</v>
      </c>
      <c r="J8" s="592"/>
      <c r="K8" s="592"/>
      <c r="L8" s="592" t="s">
        <v>5</v>
      </c>
      <c r="M8" s="592"/>
      <c r="N8" s="592"/>
      <c r="O8" s="464"/>
      <c r="P8" s="465"/>
    </row>
    <row r="9" spans="1:251" ht="14.5" thickBot="1" x14ac:dyDescent="0.4">
      <c r="A9" s="587"/>
      <c r="B9" s="588"/>
      <c r="C9" s="122" t="s">
        <v>6</v>
      </c>
      <c r="D9" s="122" t="s">
        <v>15</v>
      </c>
      <c r="E9" s="122" t="s">
        <v>8</v>
      </c>
      <c r="F9" s="122" t="s">
        <v>6</v>
      </c>
      <c r="G9" s="122" t="s">
        <v>15</v>
      </c>
      <c r="H9" s="122" t="s">
        <v>8</v>
      </c>
      <c r="I9" s="122" t="s">
        <v>6</v>
      </c>
      <c r="J9" s="122" t="s">
        <v>15</v>
      </c>
      <c r="K9" s="122" t="s">
        <v>8</v>
      </c>
      <c r="L9" s="122" t="s">
        <v>6</v>
      </c>
      <c r="M9" s="122" t="s">
        <v>15</v>
      </c>
      <c r="N9" s="122" t="s">
        <v>8</v>
      </c>
      <c r="O9" s="464"/>
      <c r="P9" s="465"/>
    </row>
    <row r="10" spans="1:251" x14ac:dyDescent="0.35">
      <c r="A10" s="589"/>
      <c r="B10" s="590"/>
      <c r="C10" s="242" t="s">
        <v>22</v>
      </c>
      <c r="D10" s="242" t="s">
        <v>23</v>
      </c>
      <c r="E10" s="242" t="s">
        <v>5</v>
      </c>
      <c r="F10" s="242" t="s">
        <v>22</v>
      </c>
      <c r="G10" s="242" t="s">
        <v>23</v>
      </c>
      <c r="H10" s="242" t="s">
        <v>5</v>
      </c>
      <c r="I10" s="242" t="s">
        <v>22</v>
      </c>
      <c r="J10" s="242" t="s">
        <v>23</v>
      </c>
      <c r="K10" s="242" t="s">
        <v>5</v>
      </c>
      <c r="L10" s="242" t="s">
        <v>22</v>
      </c>
      <c r="M10" s="242" t="s">
        <v>23</v>
      </c>
      <c r="N10" s="242" t="s">
        <v>5</v>
      </c>
      <c r="O10" s="466"/>
      <c r="P10" s="467"/>
    </row>
    <row r="11" spans="1:251" ht="18.75" customHeight="1" thickBot="1" x14ac:dyDescent="0.3">
      <c r="A11" s="531">
        <v>2008</v>
      </c>
      <c r="B11" s="372" t="s">
        <v>10</v>
      </c>
      <c r="C11" s="366">
        <v>0</v>
      </c>
      <c r="D11" s="366">
        <v>0</v>
      </c>
      <c r="E11" s="367">
        <f>SUM(C11:D11)</f>
        <v>0</v>
      </c>
      <c r="F11" s="366">
        <v>0</v>
      </c>
      <c r="G11" s="366">
        <v>0</v>
      </c>
      <c r="H11" s="367">
        <f>SUM(F11:G11)</f>
        <v>0</v>
      </c>
      <c r="I11" s="366">
        <v>5</v>
      </c>
      <c r="J11" s="366">
        <v>0</v>
      </c>
      <c r="K11" s="367">
        <f>SUM(I11:J11)</f>
        <v>5</v>
      </c>
      <c r="L11" s="366">
        <f>C11+F11+I11</f>
        <v>5</v>
      </c>
      <c r="M11" s="366">
        <f>D11+G11+J11</f>
        <v>0</v>
      </c>
      <c r="N11" s="367">
        <f>E11+H11+K11</f>
        <v>5</v>
      </c>
      <c r="O11" s="377" t="s">
        <v>3</v>
      </c>
      <c r="P11" s="593">
        <v>2008</v>
      </c>
    </row>
    <row r="12" spans="1:251" ht="18.75" customHeight="1" thickBot="1" x14ac:dyDescent="0.3">
      <c r="A12" s="526"/>
      <c r="B12" s="373" t="s">
        <v>11</v>
      </c>
      <c r="C12" s="306">
        <v>0</v>
      </c>
      <c r="D12" s="306">
        <v>31</v>
      </c>
      <c r="E12" s="88">
        <f>SUM(C12:D12)</f>
        <v>31</v>
      </c>
      <c r="F12" s="306">
        <v>0</v>
      </c>
      <c r="G12" s="306">
        <v>31</v>
      </c>
      <c r="H12" s="88">
        <f>SUM(F12:G12)</f>
        <v>31</v>
      </c>
      <c r="I12" s="306">
        <v>3</v>
      </c>
      <c r="J12" s="306">
        <v>43</v>
      </c>
      <c r="K12" s="88">
        <f>SUM(I12:J12)</f>
        <v>46</v>
      </c>
      <c r="L12" s="306">
        <f t="shared" ref="L12:N22" si="0">C12+F12+I12</f>
        <v>3</v>
      </c>
      <c r="M12" s="306">
        <f t="shared" si="0"/>
        <v>105</v>
      </c>
      <c r="N12" s="88">
        <f t="shared" si="0"/>
        <v>108</v>
      </c>
      <c r="O12" s="378" t="s">
        <v>4</v>
      </c>
      <c r="P12" s="583"/>
    </row>
    <row r="13" spans="1:251" ht="18.75" customHeight="1" thickBot="1" x14ac:dyDescent="0.3">
      <c r="A13" s="527"/>
      <c r="B13" s="374" t="s">
        <v>8</v>
      </c>
      <c r="C13" s="368">
        <f>SUM(C11:C12)</f>
        <v>0</v>
      </c>
      <c r="D13" s="368">
        <f t="shared" ref="D13:K13" si="1">SUM(D11:D12)</f>
        <v>31</v>
      </c>
      <c r="E13" s="369">
        <f t="shared" si="1"/>
        <v>31</v>
      </c>
      <c r="F13" s="368">
        <f t="shared" si="1"/>
        <v>0</v>
      </c>
      <c r="G13" s="368">
        <f t="shared" si="1"/>
        <v>31</v>
      </c>
      <c r="H13" s="369">
        <f t="shared" si="1"/>
        <v>31</v>
      </c>
      <c r="I13" s="368">
        <f t="shared" si="1"/>
        <v>8</v>
      </c>
      <c r="J13" s="368">
        <f t="shared" si="1"/>
        <v>43</v>
      </c>
      <c r="K13" s="369">
        <f t="shared" si="1"/>
        <v>51</v>
      </c>
      <c r="L13" s="368">
        <f t="shared" si="0"/>
        <v>8</v>
      </c>
      <c r="M13" s="368">
        <f t="shared" si="0"/>
        <v>105</v>
      </c>
      <c r="N13" s="369">
        <f t="shared" si="0"/>
        <v>113</v>
      </c>
      <c r="O13" s="379" t="s">
        <v>5</v>
      </c>
      <c r="P13" s="584"/>
    </row>
    <row r="14" spans="1:251" ht="14.5" thickBot="1" x14ac:dyDescent="0.3">
      <c r="A14" s="469">
        <v>2009</v>
      </c>
      <c r="B14" s="375" t="s">
        <v>10</v>
      </c>
      <c r="C14" s="370">
        <v>0</v>
      </c>
      <c r="D14" s="370">
        <v>0</v>
      </c>
      <c r="E14" s="274">
        <f>SUM(C14:D14)</f>
        <v>0</v>
      </c>
      <c r="F14" s="370">
        <v>0</v>
      </c>
      <c r="G14" s="370">
        <v>0</v>
      </c>
      <c r="H14" s="274">
        <f>SUM(F14:G14)</f>
        <v>0</v>
      </c>
      <c r="I14" s="370">
        <v>2</v>
      </c>
      <c r="J14" s="370">
        <v>7</v>
      </c>
      <c r="K14" s="274">
        <f>SUM(I14:J14)</f>
        <v>9</v>
      </c>
      <c r="L14" s="370">
        <f t="shared" si="0"/>
        <v>2</v>
      </c>
      <c r="M14" s="370">
        <f t="shared" si="0"/>
        <v>7</v>
      </c>
      <c r="N14" s="274">
        <f t="shared" si="0"/>
        <v>9</v>
      </c>
      <c r="O14" s="380" t="s">
        <v>3</v>
      </c>
      <c r="P14" s="471">
        <v>2009</v>
      </c>
    </row>
    <row r="15" spans="1:251" ht="14.5" thickBot="1" x14ac:dyDescent="0.3">
      <c r="A15" s="469"/>
      <c r="B15" s="375" t="s">
        <v>11</v>
      </c>
      <c r="C15" s="370">
        <v>5</v>
      </c>
      <c r="D15" s="370">
        <v>13</v>
      </c>
      <c r="E15" s="274">
        <f>SUM(C15:D15)</f>
        <v>18</v>
      </c>
      <c r="F15" s="370">
        <v>5</v>
      </c>
      <c r="G15" s="370">
        <v>13</v>
      </c>
      <c r="H15" s="274">
        <f>SUM(F15:G15)</f>
        <v>18</v>
      </c>
      <c r="I15" s="370">
        <v>27</v>
      </c>
      <c r="J15" s="370">
        <v>36</v>
      </c>
      <c r="K15" s="274">
        <f>SUM(I15:J15)</f>
        <v>63</v>
      </c>
      <c r="L15" s="370">
        <f t="shared" si="0"/>
        <v>37</v>
      </c>
      <c r="M15" s="370">
        <f t="shared" si="0"/>
        <v>62</v>
      </c>
      <c r="N15" s="274">
        <f t="shared" si="0"/>
        <v>99</v>
      </c>
      <c r="O15" s="380" t="s">
        <v>4</v>
      </c>
      <c r="P15" s="471"/>
    </row>
    <row r="16" spans="1:251" ht="14.5" thickBot="1" x14ac:dyDescent="0.3">
      <c r="A16" s="469"/>
      <c r="B16" s="375" t="s">
        <v>8</v>
      </c>
      <c r="C16" s="274">
        <f t="shared" ref="C16:K16" si="2">SUM(C14:C15)</f>
        <v>5</v>
      </c>
      <c r="D16" s="274">
        <f t="shared" si="2"/>
        <v>13</v>
      </c>
      <c r="E16" s="274">
        <f t="shared" si="2"/>
        <v>18</v>
      </c>
      <c r="F16" s="274">
        <f t="shared" si="2"/>
        <v>5</v>
      </c>
      <c r="G16" s="274">
        <f t="shared" si="2"/>
        <v>13</v>
      </c>
      <c r="H16" s="274">
        <f t="shared" si="2"/>
        <v>18</v>
      </c>
      <c r="I16" s="274">
        <f t="shared" si="2"/>
        <v>29</v>
      </c>
      <c r="J16" s="274">
        <f t="shared" si="2"/>
        <v>43</v>
      </c>
      <c r="K16" s="274">
        <f t="shared" si="2"/>
        <v>72</v>
      </c>
      <c r="L16" s="274">
        <f t="shared" si="0"/>
        <v>39</v>
      </c>
      <c r="M16" s="274">
        <f t="shared" si="0"/>
        <v>69</v>
      </c>
      <c r="N16" s="274">
        <f t="shared" si="0"/>
        <v>108</v>
      </c>
      <c r="O16" s="380" t="s">
        <v>5</v>
      </c>
      <c r="P16" s="471"/>
    </row>
    <row r="17" spans="1:16" ht="18.75" customHeight="1" thickBot="1" x14ac:dyDescent="0.3">
      <c r="A17" s="526">
        <v>2010</v>
      </c>
      <c r="B17" s="373" t="s">
        <v>10</v>
      </c>
      <c r="C17" s="306">
        <v>0</v>
      </c>
      <c r="D17" s="306">
        <v>0</v>
      </c>
      <c r="E17" s="88">
        <f>SUM(C17:D17)</f>
        <v>0</v>
      </c>
      <c r="F17" s="306">
        <v>0</v>
      </c>
      <c r="G17" s="306">
        <v>1</v>
      </c>
      <c r="H17" s="88">
        <f>SUM(F17:G17)</f>
        <v>1</v>
      </c>
      <c r="I17" s="306">
        <v>14</v>
      </c>
      <c r="J17" s="306">
        <v>9</v>
      </c>
      <c r="K17" s="88">
        <f>SUM(I17:J17)</f>
        <v>23</v>
      </c>
      <c r="L17" s="306">
        <f t="shared" si="0"/>
        <v>14</v>
      </c>
      <c r="M17" s="306">
        <f t="shared" si="0"/>
        <v>10</v>
      </c>
      <c r="N17" s="88">
        <f t="shared" si="0"/>
        <v>24</v>
      </c>
      <c r="O17" s="378" t="s">
        <v>3</v>
      </c>
      <c r="P17" s="583">
        <v>2010</v>
      </c>
    </row>
    <row r="18" spans="1:16" ht="18.75" customHeight="1" thickBot="1" x14ac:dyDescent="0.3">
      <c r="A18" s="526"/>
      <c r="B18" s="373" t="s">
        <v>11</v>
      </c>
      <c r="C18" s="306">
        <v>5</v>
      </c>
      <c r="D18" s="306">
        <v>16</v>
      </c>
      <c r="E18" s="88">
        <f>SUM(C18:D18)</f>
        <v>21</v>
      </c>
      <c r="F18" s="306">
        <v>5</v>
      </c>
      <c r="G18" s="306">
        <v>16</v>
      </c>
      <c r="H18" s="88">
        <f>SUM(F18:G18)</f>
        <v>21</v>
      </c>
      <c r="I18" s="306">
        <v>76</v>
      </c>
      <c r="J18" s="306">
        <v>43</v>
      </c>
      <c r="K18" s="88">
        <f>SUM(I18:J18)</f>
        <v>119</v>
      </c>
      <c r="L18" s="306">
        <f t="shared" si="0"/>
        <v>86</v>
      </c>
      <c r="M18" s="306">
        <f t="shared" si="0"/>
        <v>75</v>
      </c>
      <c r="N18" s="88">
        <f t="shared" si="0"/>
        <v>161</v>
      </c>
      <c r="O18" s="378" t="s">
        <v>4</v>
      </c>
      <c r="P18" s="583"/>
    </row>
    <row r="19" spans="1:16" ht="18.75" customHeight="1" thickBot="1" x14ac:dyDescent="0.3">
      <c r="A19" s="527"/>
      <c r="B19" s="374" t="s">
        <v>8</v>
      </c>
      <c r="C19" s="368">
        <f t="shared" ref="C19:K19" si="3">SUM(C17:C18)</f>
        <v>5</v>
      </c>
      <c r="D19" s="368">
        <f t="shared" si="3"/>
        <v>16</v>
      </c>
      <c r="E19" s="369">
        <f t="shared" si="3"/>
        <v>21</v>
      </c>
      <c r="F19" s="368">
        <f t="shared" si="3"/>
        <v>5</v>
      </c>
      <c r="G19" s="368">
        <f t="shared" si="3"/>
        <v>17</v>
      </c>
      <c r="H19" s="369">
        <f t="shared" si="3"/>
        <v>22</v>
      </c>
      <c r="I19" s="368">
        <f t="shared" si="3"/>
        <v>90</v>
      </c>
      <c r="J19" s="368">
        <f t="shared" si="3"/>
        <v>52</v>
      </c>
      <c r="K19" s="369">
        <f t="shared" si="3"/>
        <v>142</v>
      </c>
      <c r="L19" s="368">
        <f t="shared" si="0"/>
        <v>100</v>
      </c>
      <c r="M19" s="368">
        <f t="shared" si="0"/>
        <v>85</v>
      </c>
      <c r="N19" s="369">
        <f t="shared" si="0"/>
        <v>185</v>
      </c>
      <c r="O19" s="379" t="s">
        <v>5</v>
      </c>
      <c r="P19" s="584"/>
    </row>
    <row r="20" spans="1:16" ht="14.5" thickBot="1" x14ac:dyDescent="0.3">
      <c r="A20" s="469">
        <v>2011</v>
      </c>
      <c r="B20" s="375" t="s">
        <v>10</v>
      </c>
      <c r="C20" s="370">
        <v>0</v>
      </c>
      <c r="D20" s="370">
        <v>1</v>
      </c>
      <c r="E20" s="274">
        <f>SUM(C20:D20)</f>
        <v>1</v>
      </c>
      <c r="F20" s="370">
        <v>0</v>
      </c>
      <c r="G20" s="370">
        <v>1</v>
      </c>
      <c r="H20" s="274">
        <f>SUM(F20:G20)</f>
        <v>1</v>
      </c>
      <c r="I20" s="370">
        <v>10</v>
      </c>
      <c r="J20" s="370">
        <v>0</v>
      </c>
      <c r="K20" s="274">
        <f>SUM(I20:J20)</f>
        <v>10</v>
      </c>
      <c r="L20" s="370">
        <f t="shared" si="0"/>
        <v>10</v>
      </c>
      <c r="M20" s="370">
        <f t="shared" si="0"/>
        <v>2</v>
      </c>
      <c r="N20" s="274">
        <f t="shared" si="0"/>
        <v>12</v>
      </c>
      <c r="O20" s="380" t="s">
        <v>3</v>
      </c>
      <c r="P20" s="471">
        <v>2011</v>
      </c>
    </row>
    <row r="21" spans="1:16" ht="14.5" thickBot="1" x14ac:dyDescent="0.3">
      <c r="A21" s="469"/>
      <c r="B21" s="375" t="s">
        <v>11</v>
      </c>
      <c r="C21" s="370">
        <v>3</v>
      </c>
      <c r="D21" s="370">
        <v>30</v>
      </c>
      <c r="E21" s="274">
        <f>SUM(C21:D21)</f>
        <v>33</v>
      </c>
      <c r="F21" s="370">
        <v>3</v>
      </c>
      <c r="G21" s="370">
        <v>30</v>
      </c>
      <c r="H21" s="274">
        <f>SUM(F21:G21)</f>
        <v>33</v>
      </c>
      <c r="I21" s="370">
        <v>179</v>
      </c>
      <c r="J21" s="370">
        <v>110</v>
      </c>
      <c r="K21" s="274">
        <f>SUM(I21:J21)</f>
        <v>289</v>
      </c>
      <c r="L21" s="370">
        <f t="shared" si="0"/>
        <v>185</v>
      </c>
      <c r="M21" s="370">
        <f t="shared" si="0"/>
        <v>170</v>
      </c>
      <c r="N21" s="274">
        <f t="shared" si="0"/>
        <v>355</v>
      </c>
      <c r="O21" s="380" t="s">
        <v>4</v>
      </c>
      <c r="P21" s="471"/>
    </row>
    <row r="22" spans="1:16" ht="14.5" thickBot="1" x14ac:dyDescent="0.3">
      <c r="A22" s="469"/>
      <c r="B22" s="375" t="s">
        <v>8</v>
      </c>
      <c r="C22" s="274">
        <f>SUM(C20:C21)</f>
        <v>3</v>
      </c>
      <c r="D22" s="274">
        <f t="shared" ref="D22:K22" si="4">SUM(D20:D21)</f>
        <v>31</v>
      </c>
      <c r="E22" s="274">
        <f t="shared" si="4"/>
        <v>34</v>
      </c>
      <c r="F22" s="274">
        <f t="shared" si="4"/>
        <v>3</v>
      </c>
      <c r="G22" s="274">
        <f t="shared" si="4"/>
        <v>31</v>
      </c>
      <c r="H22" s="274">
        <f t="shared" si="4"/>
        <v>34</v>
      </c>
      <c r="I22" s="274">
        <f t="shared" si="4"/>
        <v>189</v>
      </c>
      <c r="J22" s="274">
        <f t="shared" si="4"/>
        <v>110</v>
      </c>
      <c r="K22" s="274">
        <f t="shared" si="4"/>
        <v>299</v>
      </c>
      <c r="L22" s="274">
        <f t="shared" si="0"/>
        <v>195</v>
      </c>
      <c r="M22" s="274">
        <f t="shared" si="0"/>
        <v>172</v>
      </c>
      <c r="N22" s="274">
        <f t="shared" si="0"/>
        <v>367</v>
      </c>
      <c r="O22" s="380" t="s">
        <v>5</v>
      </c>
      <c r="P22" s="471"/>
    </row>
    <row r="23" spans="1:16" ht="18.75" customHeight="1" thickBot="1" x14ac:dyDescent="0.3">
      <c r="A23" s="526">
        <v>2012</v>
      </c>
      <c r="B23" s="373" t="s">
        <v>10</v>
      </c>
      <c r="C23" s="306">
        <v>0</v>
      </c>
      <c r="D23" s="306">
        <v>0</v>
      </c>
      <c r="E23" s="88">
        <f>SUM(C23:D23)</f>
        <v>0</v>
      </c>
      <c r="F23" s="306">
        <v>2</v>
      </c>
      <c r="G23" s="306">
        <v>6</v>
      </c>
      <c r="H23" s="88">
        <f>SUM(F23:G23)</f>
        <v>8</v>
      </c>
      <c r="I23" s="306">
        <v>2</v>
      </c>
      <c r="J23" s="306">
        <v>6</v>
      </c>
      <c r="K23" s="88">
        <f>SUM(I23:J23)</f>
        <v>8</v>
      </c>
      <c r="L23" s="306">
        <f>SUM(C23,F23,I23)</f>
        <v>4</v>
      </c>
      <c r="M23" s="306">
        <f>SUM(D23,G23,J23)</f>
        <v>12</v>
      </c>
      <c r="N23" s="88">
        <f>SUM(L23:M23)</f>
        <v>16</v>
      </c>
      <c r="O23" s="378" t="s">
        <v>3</v>
      </c>
      <c r="P23" s="583">
        <v>2012</v>
      </c>
    </row>
    <row r="24" spans="1:16" ht="18.75" customHeight="1" thickBot="1" x14ac:dyDescent="0.3">
      <c r="A24" s="526"/>
      <c r="B24" s="373" t="s">
        <v>11</v>
      </c>
      <c r="C24" s="306">
        <v>0</v>
      </c>
      <c r="D24" s="306">
        <v>40</v>
      </c>
      <c r="E24" s="88">
        <f>SUM(C24:D24)</f>
        <v>40</v>
      </c>
      <c r="F24" s="306">
        <v>714</v>
      </c>
      <c r="G24" s="306">
        <v>104</v>
      </c>
      <c r="H24" s="88">
        <f>SUM(F24:G24)</f>
        <v>818</v>
      </c>
      <c r="I24" s="306">
        <v>714</v>
      </c>
      <c r="J24" s="306">
        <v>104</v>
      </c>
      <c r="K24" s="88">
        <f>SUM(I24:J24)</f>
        <v>818</v>
      </c>
      <c r="L24" s="306">
        <f>SUM(C24,F24,I24)</f>
        <v>1428</v>
      </c>
      <c r="M24" s="306">
        <f>SUM(D24,G24,J24)</f>
        <v>248</v>
      </c>
      <c r="N24" s="88">
        <f>SUM(L24:M24)</f>
        <v>1676</v>
      </c>
      <c r="O24" s="378" t="s">
        <v>4</v>
      </c>
      <c r="P24" s="583"/>
    </row>
    <row r="25" spans="1:16" ht="18.75" customHeight="1" thickBot="1" x14ac:dyDescent="0.3">
      <c r="A25" s="527"/>
      <c r="B25" s="374" t="s">
        <v>8</v>
      </c>
      <c r="C25" s="368">
        <f>SUM(C23:C24)</f>
        <v>0</v>
      </c>
      <c r="D25" s="368">
        <f t="shared" ref="D25:M25" si="5">SUM(D23:D24)</f>
        <v>40</v>
      </c>
      <c r="E25" s="369">
        <f>SUM(C25:D25)</f>
        <v>40</v>
      </c>
      <c r="F25" s="368">
        <f t="shared" si="5"/>
        <v>716</v>
      </c>
      <c r="G25" s="368">
        <f t="shared" si="5"/>
        <v>110</v>
      </c>
      <c r="H25" s="369">
        <f>SUM(F25:G25)</f>
        <v>826</v>
      </c>
      <c r="I25" s="368">
        <f t="shared" si="5"/>
        <v>716</v>
      </c>
      <c r="J25" s="368">
        <f t="shared" si="5"/>
        <v>110</v>
      </c>
      <c r="K25" s="369">
        <f>SUM(I25:J25)</f>
        <v>826</v>
      </c>
      <c r="L25" s="368">
        <f t="shared" si="5"/>
        <v>1432</v>
      </c>
      <c r="M25" s="368">
        <f t="shared" si="5"/>
        <v>260</v>
      </c>
      <c r="N25" s="369">
        <f>SUM(L25:M25)</f>
        <v>1692</v>
      </c>
      <c r="O25" s="379" t="s">
        <v>5</v>
      </c>
      <c r="P25" s="584"/>
    </row>
    <row r="26" spans="1:16" ht="15" customHeight="1" thickBot="1" x14ac:dyDescent="0.3">
      <c r="A26" s="469">
        <v>2013</v>
      </c>
      <c r="B26" s="375" t="s">
        <v>10</v>
      </c>
      <c r="C26" s="370">
        <v>0</v>
      </c>
      <c r="D26" s="370">
        <v>0</v>
      </c>
      <c r="E26" s="274">
        <f>SUM(C26:D26)</f>
        <v>0</v>
      </c>
      <c r="F26" s="370">
        <v>1</v>
      </c>
      <c r="G26" s="370">
        <v>2</v>
      </c>
      <c r="H26" s="274">
        <f>SUM(F26:G26)</f>
        <v>3</v>
      </c>
      <c r="I26" s="370">
        <v>1</v>
      </c>
      <c r="J26" s="370">
        <v>2</v>
      </c>
      <c r="K26" s="274">
        <f>SUM(I26:J26)</f>
        <v>3</v>
      </c>
      <c r="L26" s="370">
        <v>1</v>
      </c>
      <c r="M26" s="370">
        <v>2</v>
      </c>
      <c r="N26" s="274">
        <f>SUM(L26:M26)</f>
        <v>3</v>
      </c>
      <c r="O26" s="380" t="s">
        <v>3</v>
      </c>
      <c r="P26" s="471">
        <v>2013</v>
      </c>
    </row>
    <row r="27" spans="1:16" ht="15" customHeight="1" thickBot="1" x14ac:dyDescent="0.3">
      <c r="A27" s="469"/>
      <c r="B27" s="375" t="s">
        <v>11</v>
      </c>
      <c r="C27" s="370">
        <v>0</v>
      </c>
      <c r="D27" s="370">
        <v>55</v>
      </c>
      <c r="E27" s="274">
        <f>SUM(C27:D27)</f>
        <v>55</v>
      </c>
      <c r="F27" s="370">
        <v>1914</v>
      </c>
      <c r="G27" s="370">
        <v>152</v>
      </c>
      <c r="H27" s="274">
        <f>SUM(F27:G27)</f>
        <v>2066</v>
      </c>
      <c r="I27" s="370">
        <v>1914</v>
      </c>
      <c r="J27" s="370">
        <v>152</v>
      </c>
      <c r="K27" s="274">
        <f>SUM(I27:J27)</f>
        <v>2066</v>
      </c>
      <c r="L27" s="370">
        <v>4132</v>
      </c>
      <c r="M27" s="370">
        <v>359</v>
      </c>
      <c r="N27" s="274">
        <f>SUM(L27:M27)</f>
        <v>4491</v>
      </c>
      <c r="O27" s="380" t="s">
        <v>4</v>
      </c>
      <c r="P27" s="471"/>
    </row>
    <row r="28" spans="1:16" ht="14.25" customHeight="1" x14ac:dyDescent="0.25">
      <c r="A28" s="470"/>
      <c r="B28" s="376" t="s">
        <v>8</v>
      </c>
      <c r="C28" s="371">
        <f>SUM(C26:C27)</f>
        <v>0</v>
      </c>
      <c r="D28" s="371">
        <f t="shared" ref="D28:N28" si="6">SUM(D26:D27)</f>
        <v>55</v>
      </c>
      <c r="E28" s="371">
        <f t="shared" si="6"/>
        <v>55</v>
      </c>
      <c r="F28" s="371">
        <f t="shared" si="6"/>
        <v>1915</v>
      </c>
      <c r="G28" s="371">
        <f t="shared" si="6"/>
        <v>154</v>
      </c>
      <c r="H28" s="371">
        <f t="shared" si="6"/>
        <v>2069</v>
      </c>
      <c r="I28" s="371">
        <f t="shared" si="6"/>
        <v>1915</v>
      </c>
      <c r="J28" s="371">
        <f t="shared" si="6"/>
        <v>154</v>
      </c>
      <c r="K28" s="371">
        <f t="shared" si="6"/>
        <v>2069</v>
      </c>
      <c r="L28" s="371">
        <f t="shared" si="6"/>
        <v>4133</v>
      </c>
      <c r="M28" s="371">
        <f t="shared" si="6"/>
        <v>361</v>
      </c>
      <c r="N28" s="371">
        <f t="shared" si="6"/>
        <v>4494</v>
      </c>
      <c r="O28" s="381" t="s">
        <v>5</v>
      </c>
      <c r="P28" s="472"/>
    </row>
  </sheetData>
  <mergeCells count="26">
    <mergeCell ref="P20:P22"/>
    <mergeCell ref="F8:H8"/>
    <mergeCell ref="A14:A16"/>
    <mergeCell ref="P14:P16"/>
    <mergeCell ref="A17:A19"/>
    <mergeCell ref="P17:P19"/>
    <mergeCell ref="I8:K8"/>
    <mergeCell ref="L8:N8"/>
    <mergeCell ref="A11:A13"/>
    <mergeCell ref="P11:P13"/>
    <mergeCell ref="A26:A28"/>
    <mergeCell ref="P26:P28"/>
    <mergeCell ref="A23:A25"/>
    <mergeCell ref="P23:P25"/>
    <mergeCell ref="A1:P1"/>
    <mergeCell ref="A3:P3"/>
    <mergeCell ref="A4:P4"/>
    <mergeCell ref="A7:B10"/>
    <mergeCell ref="C7:E7"/>
    <mergeCell ref="F7:H7"/>
    <mergeCell ref="I7:K7"/>
    <mergeCell ref="L7:N7"/>
    <mergeCell ref="O7:P10"/>
    <mergeCell ref="C8:E8"/>
    <mergeCell ref="A2:P2"/>
    <mergeCell ref="A20:A22"/>
  </mergeCells>
  <printOptions horizontalCentered="1"/>
  <pageMargins left="0" right="0" top="0.78740157480314965" bottom="0" header="0" footer="0"/>
  <pageSetup paperSize="9" scale="9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39997558519241921"/>
  </sheetPr>
  <dimension ref="A1:K20"/>
  <sheetViews>
    <sheetView rightToLeft="1" view="pageBreakPreview" zoomScaleNormal="100" zoomScaleSheetLayoutView="100" workbookViewId="0">
      <selection activeCell="A13" sqref="A13"/>
    </sheetView>
  </sheetViews>
  <sheetFormatPr defaultColWidth="9.1796875" defaultRowHeight="14.5" x14ac:dyDescent="0.35"/>
  <cols>
    <col min="1" max="1" width="16.81640625" customWidth="1"/>
    <col min="2" max="10" width="8" customWidth="1"/>
    <col min="11" max="11" width="17.26953125" customWidth="1"/>
  </cols>
  <sheetData>
    <row r="1" spans="1:11" ht="41.25" customHeight="1" thickBot="1" x14ac:dyDescent="0.4">
      <c r="A1" s="595" t="s">
        <v>212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11" ht="20.5" thickBot="1" x14ac:dyDescent="0.4">
      <c r="A2" s="450" t="s">
        <v>203</v>
      </c>
      <c r="B2" s="451"/>
      <c r="C2" s="451"/>
      <c r="D2" s="451"/>
      <c r="E2" s="451"/>
      <c r="F2" s="451"/>
      <c r="G2" s="451"/>
      <c r="H2" s="451"/>
      <c r="I2" s="451"/>
      <c r="J2" s="451"/>
      <c r="K2" s="452"/>
    </row>
    <row r="3" spans="1:11" ht="35.25" customHeight="1" x14ac:dyDescent="0.35">
      <c r="A3" s="436" t="s">
        <v>213</v>
      </c>
      <c r="B3" s="437"/>
      <c r="C3" s="437"/>
      <c r="D3" s="437"/>
      <c r="E3" s="437"/>
      <c r="F3" s="437"/>
      <c r="G3" s="437"/>
      <c r="H3" s="437"/>
      <c r="I3" s="437"/>
      <c r="J3" s="437"/>
      <c r="K3" s="438"/>
    </row>
    <row r="4" spans="1:11" ht="15.75" customHeight="1" x14ac:dyDescent="0.35">
      <c r="A4" s="439" t="s">
        <v>203</v>
      </c>
      <c r="B4" s="440"/>
      <c r="C4" s="440"/>
      <c r="D4" s="440"/>
      <c r="E4" s="440"/>
      <c r="F4" s="440"/>
      <c r="G4" s="440"/>
      <c r="H4" s="440"/>
      <c r="I4" s="440"/>
      <c r="J4" s="440"/>
      <c r="K4" s="441"/>
    </row>
    <row r="5" spans="1:11" ht="15.75" customHeight="1" x14ac:dyDescent="0.35">
      <c r="A5" s="295" t="s">
        <v>141</v>
      </c>
      <c r="B5" s="296"/>
      <c r="C5" s="296"/>
      <c r="D5" s="296"/>
      <c r="E5" s="296"/>
      <c r="F5" s="296"/>
      <c r="G5" s="296"/>
      <c r="H5" s="296"/>
      <c r="I5" s="296"/>
      <c r="J5" s="297"/>
      <c r="K5" s="298" t="s">
        <v>142</v>
      </c>
    </row>
    <row r="6" spans="1:11" ht="15.75" customHeight="1" thickBot="1" x14ac:dyDescent="0.4">
      <c r="A6" s="442" t="s">
        <v>172</v>
      </c>
      <c r="B6" s="598" t="s">
        <v>1</v>
      </c>
      <c r="C6" s="599"/>
      <c r="D6" s="599"/>
      <c r="E6" s="445" t="s">
        <v>31</v>
      </c>
      <c r="F6" s="445"/>
      <c r="G6" s="445"/>
      <c r="H6" s="445" t="s">
        <v>2</v>
      </c>
      <c r="I6" s="445"/>
      <c r="J6" s="445"/>
      <c r="K6" s="446" t="s">
        <v>161</v>
      </c>
    </row>
    <row r="7" spans="1:11" ht="15.75" customHeight="1" thickBot="1" x14ac:dyDescent="0.4">
      <c r="A7" s="443"/>
      <c r="B7" s="600" t="s">
        <v>3</v>
      </c>
      <c r="C7" s="601"/>
      <c r="D7" s="601"/>
      <c r="E7" s="449" t="s">
        <v>4</v>
      </c>
      <c r="F7" s="449"/>
      <c r="G7" s="449"/>
      <c r="H7" s="449" t="s">
        <v>5</v>
      </c>
      <c r="I7" s="449"/>
      <c r="J7" s="449"/>
      <c r="K7" s="447"/>
    </row>
    <row r="8" spans="1:11" ht="15.75" customHeight="1" thickBot="1" x14ac:dyDescent="0.4">
      <c r="A8" s="443"/>
      <c r="B8" s="277" t="s">
        <v>6</v>
      </c>
      <c r="C8" s="277" t="s">
        <v>7</v>
      </c>
      <c r="D8" s="277" t="s">
        <v>8</v>
      </c>
      <c r="E8" s="277" t="s">
        <v>6</v>
      </c>
      <c r="F8" s="277" t="s">
        <v>7</v>
      </c>
      <c r="G8" s="277" t="s">
        <v>8</v>
      </c>
      <c r="H8" s="277" t="s">
        <v>6</v>
      </c>
      <c r="I8" s="277" t="s">
        <v>7</v>
      </c>
      <c r="J8" s="277" t="s">
        <v>8</v>
      </c>
      <c r="K8" s="447"/>
    </row>
    <row r="9" spans="1:11" ht="15.75" customHeight="1" x14ac:dyDescent="0.35">
      <c r="A9" s="444"/>
      <c r="B9" s="192" t="s">
        <v>22</v>
      </c>
      <c r="C9" s="192" t="s">
        <v>23</v>
      </c>
      <c r="D9" s="192" t="s">
        <v>5</v>
      </c>
      <c r="E9" s="192" t="s">
        <v>22</v>
      </c>
      <c r="F9" s="192" t="s">
        <v>23</v>
      </c>
      <c r="G9" s="192" t="s">
        <v>5</v>
      </c>
      <c r="H9" s="192" t="s">
        <v>22</v>
      </c>
      <c r="I9" s="192" t="s">
        <v>23</v>
      </c>
      <c r="J9" s="192" t="s">
        <v>5</v>
      </c>
      <c r="K9" s="448"/>
    </row>
    <row r="10" spans="1:11" ht="30" customHeight="1" thickBot="1" x14ac:dyDescent="0.4">
      <c r="A10" s="383">
        <v>2011</v>
      </c>
      <c r="B10" s="385">
        <v>87</v>
      </c>
      <c r="C10" s="385">
        <v>13</v>
      </c>
      <c r="D10" s="386">
        <f>SUM(B10:C10)</f>
        <v>100</v>
      </c>
      <c r="E10" s="385">
        <v>43</v>
      </c>
      <c r="F10" s="385">
        <v>10</v>
      </c>
      <c r="G10" s="386">
        <f>SUM(E10:F10)</f>
        <v>53</v>
      </c>
      <c r="H10" s="385">
        <f t="shared" ref="H10:I11" si="0">SUM(B10,E10)</f>
        <v>130</v>
      </c>
      <c r="I10" s="385">
        <f t="shared" si="0"/>
        <v>23</v>
      </c>
      <c r="J10" s="386">
        <f>SUM(H10:I10)</f>
        <v>153</v>
      </c>
      <c r="K10" s="162">
        <v>2011</v>
      </c>
    </row>
    <row r="11" spans="1:11" ht="31.5" customHeight="1" thickBot="1" x14ac:dyDescent="0.4">
      <c r="A11" s="49">
        <v>2012</v>
      </c>
      <c r="B11" s="387">
        <v>82</v>
      </c>
      <c r="C11" s="387">
        <v>13</v>
      </c>
      <c r="D11" s="341">
        <f>SUM(B11:C11)</f>
        <v>95</v>
      </c>
      <c r="E11" s="387">
        <v>51</v>
      </c>
      <c r="F11" s="387">
        <v>6</v>
      </c>
      <c r="G11" s="341">
        <f>SUM(E11:F11)</f>
        <v>57</v>
      </c>
      <c r="H11" s="387">
        <f t="shared" si="0"/>
        <v>133</v>
      </c>
      <c r="I11" s="387">
        <f t="shared" si="0"/>
        <v>19</v>
      </c>
      <c r="J11" s="341">
        <f t="shared" ref="J11" si="1">SUM(H11:I11)</f>
        <v>152</v>
      </c>
      <c r="K11" s="31">
        <v>2012</v>
      </c>
    </row>
    <row r="12" spans="1:11" ht="30" customHeight="1" x14ac:dyDescent="0.35">
      <c r="A12" s="384">
        <v>2013</v>
      </c>
      <c r="B12" s="388">
        <v>58</v>
      </c>
      <c r="C12" s="388">
        <v>13</v>
      </c>
      <c r="D12" s="389">
        <f>SUM(B12:C12)</f>
        <v>71</v>
      </c>
      <c r="E12" s="388">
        <v>34</v>
      </c>
      <c r="F12" s="388">
        <v>5</v>
      </c>
      <c r="G12" s="389">
        <f>SUM(E12:F12)</f>
        <v>39</v>
      </c>
      <c r="H12" s="388">
        <f>SUM(B12,E12)</f>
        <v>92</v>
      </c>
      <c r="I12" s="388">
        <f>SUM(C12,F12)</f>
        <v>18</v>
      </c>
      <c r="J12" s="389">
        <f>SUM(H12:I12)</f>
        <v>110</v>
      </c>
      <c r="K12" s="382">
        <v>2013</v>
      </c>
    </row>
    <row r="16" spans="1:11" ht="60" customHeight="1" x14ac:dyDescent="0.35">
      <c r="B16" s="594" t="s">
        <v>173</v>
      </c>
      <c r="C16" s="594"/>
      <c r="D16" s="594" t="s">
        <v>174</v>
      </c>
      <c r="E16" s="594"/>
    </row>
    <row r="17" spans="1:5" ht="29" x14ac:dyDescent="0.35">
      <c r="B17" s="193" t="s">
        <v>175</v>
      </c>
      <c r="C17" s="193" t="s">
        <v>176</v>
      </c>
      <c r="D17" s="193" t="s">
        <v>175</v>
      </c>
      <c r="E17" s="193" t="s">
        <v>176</v>
      </c>
    </row>
    <row r="18" spans="1:5" x14ac:dyDescent="0.35">
      <c r="A18">
        <v>2011</v>
      </c>
      <c r="B18" s="190">
        <f>B10</f>
        <v>87</v>
      </c>
      <c r="C18" s="190">
        <f t="shared" ref="C18:E18" si="2">C10</f>
        <v>13</v>
      </c>
      <c r="D18" s="190">
        <f t="shared" si="2"/>
        <v>100</v>
      </c>
      <c r="E18" s="190">
        <f t="shared" si="2"/>
        <v>43</v>
      </c>
    </row>
    <row r="19" spans="1:5" x14ac:dyDescent="0.35">
      <c r="A19">
        <v>2012</v>
      </c>
      <c r="B19" s="190">
        <f t="shared" ref="B19:E20" si="3">B11</f>
        <v>82</v>
      </c>
      <c r="C19" s="190">
        <f t="shared" si="3"/>
        <v>13</v>
      </c>
      <c r="D19" s="190">
        <f t="shared" si="3"/>
        <v>95</v>
      </c>
      <c r="E19" s="190">
        <f t="shared" si="3"/>
        <v>51</v>
      </c>
    </row>
    <row r="20" spans="1:5" x14ac:dyDescent="0.35">
      <c r="A20">
        <v>2013</v>
      </c>
      <c r="B20" s="190">
        <f t="shared" si="3"/>
        <v>58</v>
      </c>
      <c r="C20" s="190">
        <f t="shared" si="3"/>
        <v>13</v>
      </c>
      <c r="D20" s="190">
        <f t="shared" si="3"/>
        <v>71</v>
      </c>
      <c r="E20" s="190">
        <f t="shared" si="3"/>
        <v>34</v>
      </c>
    </row>
  </sheetData>
  <mergeCells count="14">
    <mergeCell ref="B16:C16"/>
    <mergeCell ref="D16:E16"/>
    <mergeCell ref="E7:G7"/>
    <mergeCell ref="H7:J7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32"/>
  <sheetViews>
    <sheetView rightToLeft="1" view="pageBreakPreview" zoomScaleNormal="100" zoomScaleSheetLayoutView="100" workbookViewId="0">
      <selection activeCell="A12" sqref="A12:A14"/>
    </sheetView>
  </sheetViews>
  <sheetFormatPr defaultColWidth="9.1796875" defaultRowHeight="14.5" x14ac:dyDescent="0.35"/>
  <cols>
    <col min="1" max="1" width="9.453125" bestFit="1" customWidth="1"/>
    <col min="3" max="20" width="6.54296875" customWidth="1"/>
    <col min="22" max="22" width="10.453125" bestFit="1" customWidth="1"/>
  </cols>
  <sheetData>
    <row r="1" spans="1:22" ht="43.5" customHeight="1" x14ac:dyDescent="0.35">
      <c r="A1" s="602" t="s">
        <v>219</v>
      </c>
      <c r="B1" s="603"/>
      <c r="C1" s="603"/>
      <c r="D1" s="603"/>
      <c r="E1" s="603"/>
      <c r="F1" s="603"/>
      <c r="G1" s="603"/>
      <c r="H1" s="603"/>
      <c r="I1" s="603"/>
      <c r="J1" s="603"/>
      <c r="K1" s="603"/>
      <c r="L1" s="603"/>
      <c r="M1" s="603"/>
      <c r="N1" s="603"/>
      <c r="O1" s="603"/>
      <c r="P1" s="603"/>
      <c r="Q1" s="603"/>
      <c r="R1" s="603"/>
      <c r="S1" s="603"/>
      <c r="T1" s="603"/>
      <c r="U1" s="603"/>
      <c r="V1" s="603"/>
    </row>
    <row r="2" spans="1:22" ht="20" x14ac:dyDescent="0.35">
      <c r="A2" s="606">
        <v>2013</v>
      </c>
      <c r="B2" s="606"/>
      <c r="C2" s="606"/>
      <c r="D2" s="606"/>
      <c r="E2" s="606"/>
      <c r="F2" s="606"/>
      <c r="G2" s="606"/>
      <c r="H2" s="606"/>
      <c r="I2" s="606"/>
      <c r="J2" s="606"/>
      <c r="K2" s="606"/>
      <c r="L2" s="606"/>
      <c r="M2" s="606"/>
      <c r="N2" s="606"/>
      <c r="O2" s="606"/>
      <c r="P2" s="606"/>
      <c r="Q2" s="606"/>
      <c r="R2" s="606"/>
      <c r="S2" s="606"/>
      <c r="T2" s="606"/>
      <c r="U2" s="606"/>
      <c r="V2" s="606"/>
    </row>
    <row r="3" spans="1:22" ht="33.75" customHeight="1" x14ac:dyDescent="0.35">
      <c r="A3" s="604" t="s">
        <v>220</v>
      </c>
      <c r="B3" s="605"/>
      <c r="C3" s="605"/>
      <c r="D3" s="605"/>
      <c r="E3" s="605"/>
      <c r="F3" s="605"/>
      <c r="G3" s="605"/>
      <c r="H3" s="605"/>
      <c r="I3" s="605"/>
      <c r="J3" s="605"/>
      <c r="K3" s="605"/>
      <c r="L3" s="605"/>
      <c r="M3" s="605"/>
      <c r="N3" s="605"/>
      <c r="O3" s="605"/>
      <c r="P3" s="605"/>
      <c r="Q3" s="605"/>
      <c r="R3" s="605"/>
      <c r="S3" s="605"/>
      <c r="T3" s="605"/>
      <c r="U3" s="605"/>
      <c r="V3" s="605"/>
    </row>
    <row r="4" spans="1:22" ht="15.5" x14ac:dyDescent="0.35">
      <c r="A4" s="615">
        <v>2013</v>
      </c>
      <c r="B4" s="615"/>
      <c r="C4" s="615"/>
      <c r="D4" s="615"/>
      <c r="E4" s="615"/>
      <c r="F4" s="615"/>
      <c r="G4" s="615"/>
      <c r="H4" s="615"/>
      <c r="I4" s="615"/>
      <c r="J4" s="615"/>
      <c r="K4" s="615"/>
      <c r="L4" s="615"/>
      <c r="M4" s="615"/>
      <c r="N4" s="615"/>
      <c r="O4" s="615"/>
      <c r="P4" s="615"/>
      <c r="Q4" s="615"/>
      <c r="R4" s="615"/>
      <c r="S4" s="615"/>
      <c r="T4" s="615"/>
      <c r="U4" s="615"/>
      <c r="V4" s="615"/>
    </row>
    <row r="5" spans="1:22" ht="15.5" x14ac:dyDescent="0.35">
      <c r="A5" s="390" t="s">
        <v>144</v>
      </c>
      <c r="B5" s="391"/>
      <c r="C5" s="392"/>
      <c r="D5" s="392"/>
      <c r="E5" s="392"/>
      <c r="F5" s="392"/>
      <c r="G5" s="392"/>
      <c r="H5" s="392"/>
      <c r="I5" s="392"/>
      <c r="J5" s="392"/>
      <c r="K5" s="392"/>
      <c r="L5" s="392"/>
      <c r="M5" s="392"/>
      <c r="N5" s="392"/>
      <c r="O5" s="392"/>
      <c r="P5" s="392"/>
      <c r="Q5" s="392"/>
      <c r="R5" s="392"/>
      <c r="S5" s="392"/>
      <c r="T5" s="392"/>
      <c r="U5" s="392"/>
      <c r="V5" s="393" t="s">
        <v>143</v>
      </c>
    </row>
    <row r="6" spans="1:22" ht="45.75" customHeight="1" x14ac:dyDescent="0.35">
      <c r="A6" s="611" t="s">
        <v>164</v>
      </c>
      <c r="B6" s="613" t="s">
        <v>159</v>
      </c>
      <c r="C6" s="612" t="s">
        <v>171</v>
      </c>
      <c r="D6" s="612"/>
      <c r="E6" s="612"/>
      <c r="F6" s="612" t="s">
        <v>170</v>
      </c>
      <c r="G6" s="612"/>
      <c r="H6" s="612"/>
      <c r="I6" s="612" t="s">
        <v>169</v>
      </c>
      <c r="J6" s="612"/>
      <c r="K6" s="612"/>
      <c r="L6" s="612" t="s">
        <v>167</v>
      </c>
      <c r="M6" s="612"/>
      <c r="N6" s="612"/>
      <c r="O6" s="612" t="s">
        <v>168</v>
      </c>
      <c r="P6" s="612"/>
      <c r="Q6" s="612"/>
      <c r="R6" s="612" t="s">
        <v>104</v>
      </c>
      <c r="S6" s="612"/>
      <c r="T6" s="612"/>
      <c r="U6" s="616" t="s">
        <v>166</v>
      </c>
      <c r="V6" s="614" t="s">
        <v>165</v>
      </c>
    </row>
    <row r="7" spans="1:22" x14ac:dyDescent="0.35">
      <c r="A7" s="611"/>
      <c r="B7" s="613"/>
      <c r="C7" s="165" t="s">
        <v>6</v>
      </c>
      <c r="D7" s="165" t="s">
        <v>15</v>
      </c>
      <c r="E7" s="165" t="s">
        <v>8</v>
      </c>
      <c r="F7" s="165" t="s">
        <v>6</v>
      </c>
      <c r="G7" s="165" t="s">
        <v>15</v>
      </c>
      <c r="H7" s="165" t="s">
        <v>8</v>
      </c>
      <c r="I7" s="165" t="s">
        <v>6</v>
      </c>
      <c r="J7" s="165" t="s">
        <v>15</v>
      </c>
      <c r="K7" s="165" t="s">
        <v>8</v>
      </c>
      <c r="L7" s="165" t="s">
        <v>6</v>
      </c>
      <c r="M7" s="165" t="s">
        <v>15</v>
      </c>
      <c r="N7" s="165" t="s">
        <v>8</v>
      </c>
      <c r="O7" s="165" t="s">
        <v>6</v>
      </c>
      <c r="P7" s="165" t="s">
        <v>15</v>
      </c>
      <c r="Q7" s="165" t="s">
        <v>8</v>
      </c>
      <c r="R7" s="165" t="s">
        <v>6</v>
      </c>
      <c r="S7" s="165" t="s">
        <v>15</v>
      </c>
      <c r="T7" s="165" t="s">
        <v>8</v>
      </c>
      <c r="U7" s="617"/>
      <c r="V7" s="614"/>
    </row>
    <row r="8" spans="1:22" x14ac:dyDescent="0.35">
      <c r="A8" s="611"/>
      <c r="B8" s="613"/>
      <c r="C8" s="166" t="s">
        <v>151</v>
      </c>
      <c r="D8" s="166" t="s">
        <v>152</v>
      </c>
      <c r="E8" s="166" t="s">
        <v>153</v>
      </c>
      <c r="F8" s="166" t="s">
        <v>151</v>
      </c>
      <c r="G8" s="166" t="s">
        <v>152</v>
      </c>
      <c r="H8" s="166" t="s">
        <v>153</v>
      </c>
      <c r="I8" s="166" t="s">
        <v>151</v>
      </c>
      <c r="J8" s="166" t="s">
        <v>152</v>
      </c>
      <c r="K8" s="166" t="s">
        <v>153</v>
      </c>
      <c r="L8" s="166" t="s">
        <v>151</v>
      </c>
      <c r="M8" s="166" t="s">
        <v>152</v>
      </c>
      <c r="N8" s="166" t="s">
        <v>153</v>
      </c>
      <c r="O8" s="166" t="s">
        <v>151</v>
      </c>
      <c r="P8" s="166" t="s">
        <v>152</v>
      </c>
      <c r="Q8" s="166" t="s">
        <v>153</v>
      </c>
      <c r="R8" s="166" t="s">
        <v>151</v>
      </c>
      <c r="S8" s="166" t="s">
        <v>152</v>
      </c>
      <c r="T8" s="166" t="s">
        <v>153</v>
      </c>
      <c r="U8" s="618"/>
      <c r="V8" s="614"/>
    </row>
    <row r="9" spans="1:22" ht="15.75" customHeight="1" thickBot="1" x14ac:dyDescent="0.4">
      <c r="A9" s="607">
        <v>-10</v>
      </c>
      <c r="B9" s="169" t="s">
        <v>10</v>
      </c>
      <c r="C9" s="178">
        <v>0</v>
      </c>
      <c r="D9" s="178">
        <v>0</v>
      </c>
      <c r="E9" s="179">
        <f>SUM(C9:D9)</f>
        <v>0</v>
      </c>
      <c r="F9" s="178">
        <v>0</v>
      </c>
      <c r="G9" s="178">
        <v>0</v>
      </c>
      <c r="H9" s="179">
        <f t="shared" ref="H9:H31" si="0">SUM(F9:G9)</f>
        <v>0</v>
      </c>
      <c r="I9" s="178">
        <v>0</v>
      </c>
      <c r="J9" s="178">
        <v>1</v>
      </c>
      <c r="K9" s="179">
        <f>SUM(I9:J9)</f>
        <v>1</v>
      </c>
      <c r="L9" s="178">
        <v>0</v>
      </c>
      <c r="M9" s="178">
        <v>0</v>
      </c>
      <c r="N9" s="179">
        <f>SUM(L9:M9)</f>
        <v>0</v>
      </c>
      <c r="O9" s="178">
        <v>0</v>
      </c>
      <c r="P9" s="178">
        <v>0</v>
      </c>
      <c r="Q9" s="179">
        <f>SUM(O9:P9)</f>
        <v>0</v>
      </c>
      <c r="R9" s="178">
        <f>SUM(C9,F9,I9,L9,O9)</f>
        <v>0</v>
      </c>
      <c r="S9" s="178">
        <f>SUM(D9,G9,J9,M9,P9)</f>
        <v>1</v>
      </c>
      <c r="T9" s="178">
        <f>Q9+N9+K9+H9+E9</f>
        <v>1</v>
      </c>
      <c r="U9" s="170" t="s">
        <v>95</v>
      </c>
      <c r="V9" s="609" t="s">
        <v>209</v>
      </c>
    </row>
    <row r="10" spans="1:22" ht="15.75" customHeight="1" thickBot="1" x14ac:dyDescent="0.4">
      <c r="A10" s="608"/>
      <c r="B10" s="163" t="s">
        <v>11</v>
      </c>
      <c r="C10" s="180">
        <v>0</v>
      </c>
      <c r="D10" s="180">
        <v>0</v>
      </c>
      <c r="E10" s="181">
        <f t="shared" ref="E10:E28" si="1">SUM(C10:D10)</f>
        <v>0</v>
      </c>
      <c r="F10" s="180">
        <v>0</v>
      </c>
      <c r="G10" s="180">
        <v>0</v>
      </c>
      <c r="H10" s="181">
        <f t="shared" si="0"/>
        <v>0</v>
      </c>
      <c r="I10" s="180">
        <v>0</v>
      </c>
      <c r="J10" s="180">
        <v>0</v>
      </c>
      <c r="K10" s="181">
        <f>SUM(I10:J10)</f>
        <v>0</v>
      </c>
      <c r="L10" s="180">
        <v>0</v>
      </c>
      <c r="M10" s="180">
        <v>0</v>
      </c>
      <c r="N10" s="181">
        <f t="shared" ref="N10:N29" si="2">SUM(L10:M10)</f>
        <v>0</v>
      </c>
      <c r="O10" s="180">
        <v>0</v>
      </c>
      <c r="P10" s="180">
        <v>0</v>
      </c>
      <c r="Q10" s="181">
        <f t="shared" ref="Q10:Q29" si="3">SUM(O10:P10)</f>
        <v>0</v>
      </c>
      <c r="R10" s="180">
        <f t="shared" ref="R10:S25" si="4">SUM(C10,F10,I10,L10,O10)</f>
        <v>0</v>
      </c>
      <c r="S10" s="180">
        <f t="shared" si="4"/>
        <v>0</v>
      </c>
      <c r="T10" s="180">
        <f t="shared" ref="T10:T29" si="5">Q10+N10+K10+H10+E10</f>
        <v>0</v>
      </c>
      <c r="U10" s="164" t="s">
        <v>96</v>
      </c>
      <c r="V10" s="610"/>
    </row>
    <row r="11" spans="1:22" ht="15.75" customHeight="1" thickBot="1" x14ac:dyDescent="0.4">
      <c r="A11" s="608"/>
      <c r="B11" s="163" t="s">
        <v>8</v>
      </c>
      <c r="C11" s="180">
        <f>SUM(C9:C10)</f>
        <v>0</v>
      </c>
      <c r="D11" s="180">
        <f>SUM(D9:D10)</f>
        <v>0</v>
      </c>
      <c r="E11" s="181">
        <f t="shared" si="1"/>
        <v>0</v>
      </c>
      <c r="F11" s="180">
        <f>SUM(F9:F10)</f>
        <v>0</v>
      </c>
      <c r="G11" s="180">
        <f>SUM(G9:G10)</f>
        <v>0</v>
      </c>
      <c r="H11" s="181">
        <f>SUM(F11:G11)</f>
        <v>0</v>
      </c>
      <c r="I11" s="180">
        <f>SUM(I9:I10)</f>
        <v>0</v>
      </c>
      <c r="J11" s="180">
        <f>SUM(J9:J10)</f>
        <v>1</v>
      </c>
      <c r="K11" s="181">
        <f>SUM(I11:J11)</f>
        <v>1</v>
      </c>
      <c r="L11" s="180">
        <f>SUM(L9:L10)</f>
        <v>0</v>
      </c>
      <c r="M11" s="180">
        <f>SUM(M9:M10)</f>
        <v>0</v>
      </c>
      <c r="N11" s="181">
        <f t="shared" si="2"/>
        <v>0</v>
      </c>
      <c r="O11" s="180">
        <f>SUM(O9:O10)</f>
        <v>0</v>
      </c>
      <c r="P11" s="180">
        <f>SUM(P9:P10)</f>
        <v>0</v>
      </c>
      <c r="Q11" s="181">
        <f t="shared" si="3"/>
        <v>0</v>
      </c>
      <c r="R11" s="180">
        <f t="shared" si="4"/>
        <v>0</v>
      </c>
      <c r="S11" s="180">
        <f t="shared" si="4"/>
        <v>1</v>
      </c>
      <c r="T11" s="180">
        <f t="shared" si="5"/>
        <v>1</v>
      </c>
      <c r="U11" s="164" t="s">
        <v>5</v>
      </c>
      <c r="V11" s="610"/>
    </row>
    <row r="12" spans="1:22" ht="15.75" customHeight="1" thickBot="1" x14ac:dyDescent="0.4">
      <c r="A12" s="625" t="s">
        <v>214</v>
      </c>
      <c r="B12" s="171" t="s">
        <v>10</v>
      </c>
      <c r="C12" s="182">
        <v>4</v>
      </c>
      <c r="D12" s="182">
        <v>2</v>
      </c>
      <c r="E12" s="183">
        <f t="shared" si="1"/>
        <v>6</v>
      </c>
      <c r="F12" s="182">
        <v>2</v>
      </c>
      <c r="G12" s="182">
        <v>3</v>
      </c>
      <c r="H12" s="183">
        <f t="shared" si="0"/>
        <v>5</v>
      </c>
      <c r="I12" s="182">
        <v>5</v>
      </c>
      <c r="J12" s="182">
        <v>2</v>
      </c>
      <c r="K12" s="183">
        <f t="shared" ref="K12:K29" si="6">SUM(I12:J12)</f>
        <v>7</v>
      </c>
      <c r="L12" s="182">
        <v>0</v>
      </c>
      <c r="M12" s="182">
        <v>0</v>
      </c>
      <c r="N12" s="183">
        <f t="shared" si="2"/>
        <v>0</v>
      </c>
      <c r="O12" s="182">
        <v>0</v>
      </c>
      <c r="P12" s="182">
        <v>0</v>
      </c>
      <c r="Q12" s="183">
        <f t="shared" si="3"/>
        <v>0</v>
      </c>
      <c r="R12" s="182">
        <f t="shared" si="4"/>
        <v>11</v>
      </c>
      <c r="S12" s="182">
        <f t="shared" si="4"/>
        <v>7</v>
      </c>
      <c r="T12" s="182">
        <f t="shared" si="5"/>
        <v>18</v>
      </c>
      <c r="U12" s="172" t="s">
        <v>95</v>
      </c>
      <c r="V12" s="627" t="s">
        <v>154</v>
      </c>
    </row>
    <row r="13" spans="1:22" ht="15.75" customHeight="1" thickBot="1" x14ac:dyDescent="0.4">
      <c r="A13" s="626"/>
      <c r="B13" s="167" t="s">
        <v>11</v>
      </c>
      <c r="C13" s="59">
        <v>6</v>
      </c>
      <c r="D13" s="59">
        <v>0</v>
      </c>
      <c r="E13" s="60">
        <f t="shared" si="1"/>
        <v>6</v>
      </c>
      <c r="F13" s="59">
        <v>2</v>
      </c>
      <c r="G13" s="59">
        <v>0</v>
      </c>
      <c r="H13" s="60">
        <f t="shared" si="0"/>
        <v>2</v>
      </c>
      <c r="I13" s="59">
        <v>4</v>
      </c>
      <c r="J13" s="59">
        <v>0</v>
      </c>
      <c r="K13" s="60">
        <f t="shared" si="6"/>
        <v>4</v>
      </c>
      <c r="L13" s="59">
        <v>0</v>
      </c>
      <c r="M13" s="59">
        <v>1</v>
      </c>
      <c r="N13" s="60">
        <f t="shared" si="2"/>
        <v>1</v>
      </c>
      <c r="O13" s="59">
        <v>0</v>
      </c>
      <c r="P13" s="59">
        <v>0</v>
      </c>
      <c r="Q13" s="60">
        <f t="shared" si="3"/>
        <v>0</v>
      </c>
      <c r="R13" s="59">
        <f t="shared" si="4"/>
        <v>12</v>
      </c>
      <c r="S13" s="59">
        <f t="shared" si="4"/>
        <v>1</v>
      </c>
      <c r="T13" s="59">
        <f t="shared" si="5"/>
        <v>13</v>
      </c>
      <c r="U13" s="278" t="s">
        <v>96</v>
      </c>
      <c r="V13" s="623"/>
    </row>
    <row r="14" spans="1:22" ht="15.75" customHeight="1" thickBot="1" x14ac:dyDescent="0.4">
      <c r="A14" s="626"/>
      <c r="B14" s="167" t="s">
        <v>8</v>
      </c>
      <c r="C14" s="59">
        <f>SUM(C12:C13)</f>
        <v>10</v>
      </c>
      <c r="D14" s="59">
        <f>SUM(D12:D13)</f>
        <v>2</v>
      </c>
      <c r="E14" s="60">
        <f t="shared" si="1"/>
        <v>12</v>
      </c>
      <c r="F14" s="59">
        <f>SUM(F12:F13)</f>
        <v>4</v>
      </c>
      <c r="G14" s="59">
        <f>SUM(G12:G13)</f>
        <v>3</v>
      </c>
      <c r="H14" s="60">
        <f t="shared" si="0"/>
        <v>7</v>
      </c>
      <c r="I14" s="59">
        <f>SUM(I12:I13)</f>
        <v>9</v>
      </c>
      <c r="J14" s="59">
        <f>SUM(J12:J13)</f>
        <v>2</v>
      </c>
      <c r="K14" s="60">
        <f t="shared" si="6"/>
        <v>11</v>
      </c>
      <c r="L14" s="59">
        <f>SUM(L12:L13)</f>
        <v>0</v>
      </c>
      <c r="M14" s="59">
        <f>SUM(M12:M13)</f>
        <v>1</v>
      </c>
      <c r="N14" s="60">
        <f t="shared" si="2"/>
        <v>1</v>
      </c>
      <c r="O14" s="59">
        <f>SUM(O12:O13)</f>
        <v>0</v>
      </c>
      <c r="P14" s="59">
        <f>SUM(P12:P13)</f>
        <v>0</v>
      </c>
      <c r="Q14" s="60">
        <f t="shared" si="3"/>
        <v>0</v>
      </c>
      <c r="R14" s="59">
        <f t="shared" si="4"/>
        <v>23</v>
      </c>
      <c r="S14" s="59">
        <f t="shared" si="4"/>
        <v>8</v>
      </c>
      <c r="T14" s="59">
        <f t="shared" si="5"/>
        <v>31</v>
      </c>
      <c r="U14" s="278" t="s">
        <v>5</v>
      </c>
      <c r="V14" s="623"/>
    </row>
    <row r="15" spans="1:22" ht="15.75" customHeight="1" thickBot="1" x14ac:dyDescent="0.4">
      <c r="A15" s="607" t="s">
        <v>215</v>
      </c>
      <c r="B15" s="169" t="s">
        <v>10</v>
      </c>
      <c r="C15" s="178">
        <v>13</v>
      </c>
      <c r="D15" s="178">
        <v>0</v>
      </c>
      <c r="E15" s="179">
        <f t="shared" si="1"/>
        <v>13</v>
      </c>
      <c r="F15" s="178">
        <v>2</v>
      </c>
      <c r="G15" s="178">
        <v>3</v>
      </c>
      <c r="H15" s="179">
        <f t="shared" si="0"/>
        <v>5</v>
      </c>
      <c r="I15" s="178">
        <v>3</v>
      </c>
      <c r="J15" s="178">
        <v>1</v>
      </c>
      <c r="K15" s="179">
        <f t="shared" si="6"/>
        <v>4</v>
      </c>
      <c r="L15" s="178">
        <v>0</v>
      </c>
      <c r="M15" s="178">
        <v>0</v>
      </c>
      <c r="N15" s="179">
        <f t="shared" si="2"/>
        <v>0</v>
      </c>
      <c r="O15" s="178">
        <v>0</v>
      </c>
      <c r="P15" s="178">
        <v>0</v>
      </c>
      <c r="Q15" s="179">
        <f t="shared" si="3"/>
        <v>0</v>
      </c>
      <c r="R15" s="178">
        <f t="shared" si="4"/>
        <v>18</v>
      </c>
      <c r="S15" s="178">
        <f t="shared" si="4"/>
        <v>4</v>
      </c>
      <c r="T15" s="178">
        <f t="shared" si="5"/>
        <v>22</v>
      </c>
      <c r="U15" s="170" t="s">
        <v>95</v>
      </c>
      <c r="V15" s="609" t="s">
        <v>155</v>
      </c>
    </row>
    <row r="16" spans="1:22" ht="15.75" customHeight="1" thickBot="1" x14ac:dyDescent="0.4">
      <c r="A16" s="608"/>
      <c r="B16" s="163" t="s">
        <v>11</v>
      </c>
      <c r="C16" s="180">
        <v>11</v>
      </c>
      <c r="D16" s="180">
        <v>1</v>
      </c>
      <c r="E16" s="181">
        <f t="shared" si="1"/>
        <v>12</v>
      </c>
      <c r="F16" s="180">
        <v>0</v>
      </c>
      <c r="G16" s="180">
        <v>0</v>
      </c>
      <c r="H16" s="181">
        <f t="shared" si="0"/>
        <v>0</v>
      </c>
      <c r="I16" s="180">
        <v>1</v>
      </c>
      <c r="J16" s="180">
        <v>2</v>
      </c>
      <c r="K16" s="181">
        <f t="shared" si="6"/>
        <v>3</v>
      </c>
      <c r="L16" s="180">
        <v>0</v>
      </c>
      <c r="M16" s="180">
        <v>0</v>
      </c>
      <c r="N16" s="181">
        <f t="shared" si="2"/>
        <v>0</v>
      </c>
      <c r="O16" s="180">
        <v>0</v>
      </c>
      <c r="P16" s="180">
        <v>0</v>
      </c>
      <c r="Q16" s="181">
        <f t="shared" si="3"/>
        <v>0</v>
      </c>
      <c r="R16" s="180">
        <f t="shared" si="4"/>
        <v>12</v>
      </c>
      <c r="S16" s="180">
        <f t="shared" si="4"/>
        <v>3</v>
      </c>
      <c r="T16" s="180">
        <f t="shared" si="5"/>
        <v>15</v>
      </c>
      <c r="U16" s="164" t="s">
        <v>96</v>
      </c>
      <c r="V16" s="610"/>
    </row>
    <row r="17" spans="1:22" ht="15.75" customHeight="1" thickBot="1" x14ac:dyDescent="0.4">
      <c r="A17" s="608"/>
      <c r="B17" s="163" t="s">
        <v>8</v>
      </c>
      <c r="C17" s="180">
        <f>SUM(C15:C16)</f>
        <v>24</v>
      </c>
      <c r="D17" s="180">
        <f>SUM(D15:D16)</f>
        <v>1</v>
      </c>
      <c r="E17" s="181">
        <f t="shared" si="1"/>
        <v>25</v>
      </c>
      <c r="F17" s="180">
        <f>SUM(F15:F16)</f>
        <v>2</v>
      </c>
      <c r="G17" s="180">
        <f>SUM(G15:G16)</f>
        <v>3</v>
      </c>
      <c r="H17" s="181">
        <f t="shared" si="0"/>
        <v>5</v>
      </c>
      <c r="I17" s="180">
        <f>SUM(I15:I16)</f>
        <v>4</v>
      </c>
      <c r="J17" s="180">
        <f>SUM(J15:J16)</f>
        <v>3</v>
      </c>
      <c r="K17" s="181">
        <f t="shared" si="6"/>
        <v>7</v>
      </c>
      <c r="L17" s="180">
        <f>SUM(L15:L16)</f>
        <v>0</v>
      </c>
      <c r="M17" s="180">
        <f>SUM(M15:M16)</f>
        <v>0</v>
      </c>
      <c r="N17" s="181">
        <f t="shared" si="2"/>
        <v>0</v>
      </c>
      <c r="O17" s="180">
        <f>SUM(O15:O16)</f>
        <v>0</v>
      </c>
      <c r="P17" s="180">
        <f>SUM(P15:P16)</f>
        <v>0</v>
      </c>
      <c r="Q17" s="181">
        <f t="shared" si="3"/>
        <v>0</v>
      </c>
      <c r="R17" s="180">
        <f t="shared" si="4"/>
        <v>30</v>
      </c>
      <c r="S17" s="180">
        <f t="shared" si="4"/>
        <v>7</v>
      </c>
      <c r="T17" s="180">
        <f t="shared" si="5"/>
        <v>37</v>
      </c>
      <c r="U17" s="164" t="s">
        <v>5</v>
      </c>
      <c r="V17" s="610"/>
    </row>
    <row r="18" spans="1:22" ht="15.75" customHeight="1" thickBot="1" x14ac:dyDescent="0.4">
      <c r="A18" s="625" t="s">
        <v>216</v>
      </c>
      <c r="B18" s="171" t="s">
        <v>10</v>
      </c>
      <c r="C18" s="182">
        <v>17</v>
      </c>
      <c r="D18" s="182">
        <v>0</v>
      </c>
      <c r="E18" s="183">
        <f t="shared" si="1"/>
        <v>17</v>
      </c>
      <c r="F18" s="182">
        <v>1</v>
      </c>
      <c r="G18" s="182">
        <v>0</v>
      </c>
      <c r="H18" s="183">
        <f t="shared" si="0"/>
        <v>1</v>
      </c>
      <c r="I18" s="182">
        <v>1</v>
      </c>
      <c r="J18" s="182">
        <v>0</v>
      </c>
      <c r="K18" s="183">
        <f t="shared" si="6"/>
        <v>1</v>
      </c>
      <c r="L18" s="182">
        <v>0</v>
      </c>
      <c r="M18" s="182">
        <v>0</v>
      </c>
      <c r="N18" s="183">
        <f t="shared" si="2"/>
        <v>0</v>
      </c>
      <c r="O18" s="182">
        <v>0</v>
      </c>
      <c r="P18" s="182">
        <v>0</v>
      </c>
      <c r="Q18" s="183">
        <f t="shared" si="3"/>
        <v>0</v>
      </c>
      <c r="R18" s="182">
        <f t="shared" si="4"/>
        <v>19</v>
      </c>
      <c r="S18" s="182">
        <f t="shared" si="4"/>
        <v>0</v>
      </c>
      <c r="T18" s="182">
        <f t="shared" si="5"/>
        <v>19</v>
      </c>
      <c r="U18" s="172" t="s">
        <v>95</v>
      </c>
      <c r="V18" s="627" t="s">
        <v>156</v>
      </c>
    </row>
    <row r="19" spans="1:22" ht="15.75" customHeight="1" thickBot="1" x14ac:dyDescent="0.4">
      <c r="A19" s="626"/>
      <c r="B19" s="167" t="s">
        <v>11</v>
      </c>
      <c r="C19" s="59">
        <v>6</v>
      </c>
      <c r="D19" s="59">
        <v>0</v>
      </c>
      <c r="E19" s="60">
        <f t="shared" si="1"/>
        <v>6</v>
      </c>
      <c r="F19" s="59">
        <v>1</v>
      </c>
      <c r="G19" s="59">
        <v>0</v>
      </c>
      <c r="H19" s="60">
        <f t="shared" si="0"/>
        <v>1</v>
      </c>
      <c r="I19" s="59">
        <v>0</v>
      </c>
      <c r="J19" s="59">
        <v>1</v>
      </c>
      <c r="K19" s="60">
        <f t="shared" si="6"/>
        <v>1</v>
      </c>
      <c r="L19" s="59">
        <v>0</v>
      </c>
      <c r="M19" s="59">
        <v>0</v>
      </c>
      <c r="N19" s="60">
        <f t="shared" si="2"/>
        <v>0</v>
      </c>
      <c r="O19" s="59">
        <v>0</v>
      </c>
      <c r="P19" s="59">
        <v>0</v>
      </c>
      <c r="Q19" s="60">
        <f t="shared" si="3"/>
        <v>0</v>
      </c>
      <c r="R19" s="59">
        <f t="shared" si="4"/>
        <v>7</v>
      </c>
      <c r="S19" s="59">
        <f t="shared" si="4"/>
        <v>1</v>
      </c>
      <c r="T19" s="59">
        <f t="shared" si="5"/>
        <v>8</v>
      </c>
      <c r="U19" s="278" t="s">
        <v>96</v>
      </c>
      <c r="V19" s="623"/>
    </row>
    <row r="20" spans="1:22" ht="15.75" customHeight="1" thickBot="1" x14ac:dyDescent="0.4">
      <c r="A20" s="626"/>
      <c r="B20" s="167" t="s">
        <v>8</v>
      </c>
      <c r="C20" s="59">
        <f>SUM(C18:C19)</f>
        <v>23</v>
      </c>
      <c r="D20" s="59">
        <f>SUM(D18:D19)</f>
        <v>0</v>
      </c>
      <c r="E20" s="60">
        <f t="shared" si="1"/>
        <v>23</v>
      </c>
      <c r="F20" s="59">
        <f>SUM(F18:F19)</f>
        <v>2</v>
      </c>
      <c r="G20" s="59">
        <f>SUM(G18:G19)</f>
        <v>0</v>
      </c>
      <c r="H20" s="60">
        <f t="shared" si="0"/>
        <v>2</v>
      </c>
      <c r="I20" s="59">
        <f>SUM(I18:I19)</f>
        <v>1</v>
      </c>
      <c r="J20" s="59">
        <f>SUM(J18:J19)</f>
        <v>1</v>
      </c>
      <c r="K20" s="60">
        <f t="shared" si="6"/>
        <v>2</v>
      </c>
      <c r="L20" s="59">
        <f>SUM(L18:L19)</f>
        <v>0</v>
      </c>
      <c r="M20" s="59">
        <f>SUM(M18:M19)</f>
        <v>0</v>
      </c>
      <c r="N20" s="60">
        <f t="shared" si="2"/>
        <v>0</v>
      </c>
      <c r="O20" s="59">
        <f>SUM(O18:O19)</f>
        <v>0</v>
      </c>
      <c r="P20" s="59">
        <f>SUM(P18:P19)</f>
        <v>0</v>
      </c>
      <c r="Q20" s="60">
        <f t="shared" si="3"/>
        <v>0</v>
      </c>
      <c r="R20" s="59">
        <f t="shared" si="4"/>
        <v>26</v>
      </c>
      <c r="S20" s="59">
        <f t="shared" si="4"/>
        <v>1</v>
      </c>
      <c r="T20" s="59">
        <f t="shared" si="5"/>
        <v>27</v>
      </c>
      <c r="U20" s="278" t="s">
        <v>5</v>
      </c>
      <c r="V20" s="623"/>
    </row>
    <row r="21" spans="1:22" ht="15.75" customHeight="1" thickBot="1" x14ac:dyDescent="0.4">
      <c r="A21" s="607" t="s">
        <v>217</v>
      </c>
      <c r="B21" s="169" t="s">
        <v>10</v>
      </c>
      <c r="C21" s="178">
        <v>6</v>
      </c>
      <c r="D21" s="178">
        <v>0</v>
      </c>
      <c r="E21" s="179">
        <f t="shared" si="1"/>
        <v>6</v>
      </c>
      <c r="F21" s="178">
        <v>0</v>
      </c>
      <c r="G21" s="178">
        <v>0</v>
      </c>
      <c r="H21" s="179">
        <f t="shared" si="0"/>
        <v>0</v>
      </c>
      <c r="I21" s="178">
        <v>0</v>
      </c>
      <c r="J21" s="178">
        <v>0</v>
      </c>
      <c r="K21" s="179">
        <f t="shared" si="6"/>
        <v>0</v>
      </c>
      <c r="L21" s="178">
        <v>0</v>
      </c>
      <c r="M21" s="178">
        <v>0</v>
      </c>
      <c r="N21" s="179">
        <f t="shared" si="2"/>
        <v>0</v>
      </c>
      <c r="O21" s="178">
        <v>0</v>
      </c>
      <c r="P21" s="178">
        <v>0</v>
      </c>
      <c r="Q21" s="179">
        <f t="shared" si="3"/>
        <v>0</v>
      </c>
      <c r="R21" s="178">
        <f t="shared" si="4"/>
        <v>6</v>
      </c>
      <c r="S21" s="178">
        <f t="shared" si="4"/>
        <v>0</v>
      </c>
      <c r="T21" s="178">
        <f t="shared" si="5"/>
        <v>6</v>
      </c>
      <c r="U21" s="170" t="s">
        <v>95</v>
      </c>
      <c r="V21" s="609" t="s">
        <v>157</v>
      </c>
    </row>
    <row r="22" spans="1:22" ht="15.75" customHeight="1" thickBot="1" x14ac:dyDescent="0.4">
      <c r="A22" s="608"/>
      <c r="B22" s="163" t="s">
        <v>11</v>
      </c>
      <c r="C22" s="180">
        <v>3</v>
      </c>
      <c r="D22" s="180">
        <v>0</v>
      </c>
      <c r="E22" s="181">
        <f t="shared" si="1"/>
        <v>3</v>
      </c>
      <c r="F22" s="180">
        <v>0</v>
      </c>
      <c r="G22" s="180">
        <v>0</v>
      </c>
      <c r="H22" s="181">
        <f t="shared" si="0"/>
        <v>0</v>
      </c>
      <c r="I22" s="180">
        <v>0</v>
      </c>
      <c r="J22" s="180">
        <v>0</v>
      </c>
      <c r="K22" s="181">
        <f t="shared" si="6"/>
        <v>0</v>
      </c>
      <c r="L22" s="180">
        <v>0</v>
      </c>
      <c r="M22" s="180">
        <v>0</v>
      </c>
      <c r="N22" s="181">
        <f t="shared" si="2"/>
        <v>0</v>
      </c>
      <c r="O22" s="180">
        <v>0</v>
      </c>
      <c r="P22" s="180">
        <v>0</v>
      </c>
      <c r="Q22" s="181">
        <f t="shared" si="3"/>
        <v>0</v>
      </c>
      <c r="R22" s="180">
        <f t="shared" si="4"/>
        <v>3</v>
      </c>
      <c r="S22" s="180">
        <f t="shared" si="4"/>
        <v>0</v>
      </c>
      <c r="T22" s="180">
        <f t="shared" si="5"/>
        <v>3</v>
      </c>
      <c r="U22" s="164" t="s">
        <v>96</v>
      </c>
      <c r="V22" s="610"/>
    </row>
    <row r="23" spans="1:22" ht="15.75" customHeight="1" thickBot="1" x14ac:dyDescent="0.4">
      <c r="A23" s="608"/>
      <c r="B23" s="163" t="s">
        <v>8</v>
      </c>
      <c r="C23" s="180">
        <f>SUM(C21:C22)</f>
        <v>9</v>
      </c>
      <c r="D23" s="180">
        <f>SUM(D21:D22)</f>
        <v>0</v>
      </c>
      <c r="E23" s="181">
        <f t="shared" si="1"/>
        <v>9</v>
      </c>
      <c r="F23" s="180">
        <f>SUM(F21:F22)</f>
        <v>0</v>
      </c>
      <c r="G23" s="180">
        <f>SUM(G21:G22)</f>
        <v>0</v>
      </c>
      <c r="H23" s="181">
        <f t="shared" si="0"/>
        <v>0</v>
      </c>
      <c r="I23" s="180">
        <f>SUM(I21:I22)</f>
        <v>0</v>
      </c>
      <c r="J23" s="180">
        <f>SUM(J21:J22)</f>
        <v>0</v>
      </c>
      <c r="K23" s="181">
        <f t="shared" si="6"/>
        <v>0</v>
      </c>
      <c r="L23" s="180">
        <f>SUM(L21:L22)</f>
        <v>0</v>
      </c>
      <c r="M23" s="180">
        <f>SUM(M21:M22)</f>
        <v>0</v>
      </c>
      <c r="N23" s="181">
        <f t="shared" si="2"/>
        <v>0</v>
      </c>
      <c r="O23" s="180">
        <f>SUM(O21:O22)</f>
        <v>0</v>
      </c>
      <c r="P23" s="180">
        <f>SUM(P21:P22)</f>
        <v>0</v>
      </c>
      <c r="Q23" s="181">
        <f t="shared" si="3"/>
        <v>0</v>
      </c>
      <c r="R23" s="180">
        <f t="shared" si="4"/>
        <v>9</v>
      </c>
      <c r="S23" s="180">
        <f t="shared" si="4"/>
        <v>0</v>
      </c>
      <c r="T23" s="180">
        <f t="shared" si="5"/>
        <v>9</v>
      </c>
      <c r="U23" s="164" t="s">
        <v>5</v>
      </c>
      <c r="V23" s="610"/>
    </row>
    <row r="24" spans="1:22" ht="15.75" customHeight="1" thickBot="1" x14ac:dyDescent="0.4">
      <c r="A24" s="625" t="s">
        <v>218</v>
      </c>
      <c r="B24" s="171" t="s">
        <v>10</v>
      </c>
      <c r="C24" s="182">
        <v>5</v>
      </c>
      <c r="D24" s="182">
        <v>0</v>
      </c>
      <c r="E24" s="183">
        <f t="shared" si="1"/>
        <v>5</v>
      </c>
      <c r="F24" s="182">
        <v>0</v>
      </c>
      <c r="G24" s="182">
        <v>0</v>
      </c>
      <c r="H24" s="183">
        <f t="shared" si="0"/>
        <v>0</v>
      </c>
      <c r="I24" s="182">
        <v>0</v>
      </c>
      <c r="J24" s="182">
        <v>0</v>
      </c>
      <c r="K24" s="183">
        <f t="shared" si="6"/>
        <v>0</v>
      </c>
      <c r="L24" s="182">
        <v>0</v>
      </c>
      <c r="M24" s="182">
        <v>0</v>
      </c>
      <c r="N24" s="183">
        <f t="shared" si="2"/>
        <v>0</v>
      </c>
      <c r="O24" s="182">
        <v>0</v>
      </c>
      <c r="P24" s="182">
        <v>0</v>
      </c>
      <c r="Q24" s="183">
        <f t="shared" si="3"/>
        <v>0</v>
      </c>
      <c r="R24" s="182">
        <f t="shared" si="4"/>
        <v>5</v>
      </c>
      <c r="S24" s="182">
        <f t="shared" si="4"/>
        <v>0</v>
      </c>
      <c r="T24" s="182">
        <f t="shared" si="5"/>
        <v>5</v>
      </c>
      <c r="U24" s="172" t="s">
        <v>95</v>
      </c>
      <c r="V24" s="627" t="s">
        <v>210</v>
      </c>
    </row>
    <row r="25" spans="1:22" ht="15.75" customHeight="1" thickBot="1" x14ac:dyDescent="0.4">
      <c r="A25" s="626"/>
      <c r="B25" s="167" t="s">
        <v>11</v>
      </c>
      <c r="C25" s="59">
        <v>0</v>
      </c>
      <c r="D25" s="59">
        <v>0</v>
      </c>
      <c r="E25" s="60">
        <f t="shared" si="1"/>
        <v>0</v>
      </c>
      <c r="F25" s="59">
        <v>0</v>
      </c>
      <c r="G25" s="59">
        <v>0</v>
      </c>
      <c r="H25" s="60">
        <f t="shared" si="0"/>
        <v>0</v>
      </c>
      <c r="I25" s="59">
        <v>0</v>
      </c>
      <c r="J25" s="59">
        <v>0</v>
      </c>
      <c r="K25" s="60">
        <f t="shared" si="6"/>
        <v>0</v>
      </c>
      <c r="L25" s="59">
        <v>0</v>
      </c>
      <c r="M25" s="59">
        <v>0</v>
      </c>
      <c r="N25" s="60">
        <f t="shared" si="2"/>
        <v>0</v>
      </c>
      <c r="O25" s="59">
        <v>0</v>
      </c>
      <c r="P25" s="59">
        <v>0</v>
      </c>
      <c r="Q25" s="60">
        <f t="shared" si="3"/>
        <v>0</v>
      </c>
      <c r="R25" s="59">
        <f t="shared" si="4"/>
        <v>0</v>
      </c>
      <c r="S25" s="59">
        <f t="shared" si="4"/>
        <v>0</v>
      </c>
      <c r="T25" s="59">
        <f t="shared" si="5"/>
        <v>0</v>
      </c>
      <c r="U25" s="278" t="s">
        <v>96</v>
      </c>
      <c r="V25" s="623"/>
    </row>
    <row r="26" spans="1:22" ht="15.75" customHeight="1" thickBot="1" x14ac:dyDescent="0.4">
      <c r="A26" s="626"/>
      <c r="B26" s="167" t="s">
        <v>8</v>
      </c>
      <c r="C26" s="59">
        <f>SUM(C24:C25)</f>
        <v>5</v>
      </c>
      <c r="D26" s="59">
        <f>SUM(D24:D25)</f>
        <v>0</v>
      </c>
      <c r="E26" s="60">
        <f t="shared" si="1"/>
        <v>5</v>
      </c>
      <c r="F26" s="59">
        <f>SUM(F24:F25)</f>
        <v>0</v>
      </c>
      <c r="G26" s="59">
        <f>SUM(G24:G25)</f>
        <v>0</v>
      </c>
      <c r="H26" s="60">
        <f>SUM(F26:G26)</f>
        <v>0</v>
      </c>
      <c r="I26" s="59">
        <f>SUM(I24:I25)</f>
        <v>0</v>
      </c>
      <c r="J26" s="59">
        <f>SUM(J24:J25)</f>
        <v>0</v>
      </c>
      <c r="K26" s="60">
        <f t="shared" si="6"/>
        <v>0</v>
      </c>
      <c r="L26" s="59">
        <f>SUM(L24:L25)</f>
        <v>0</v>
      </c>
      <c r="M26" s="59">
        <f>SUM(M24:M25)</f>
        <v>0</v>
      </c>
      <c r="N26" s="60">
        <f t="shared" si="2"/>
        <v>0</v>
      </c>
      <c r="O26" s="59">
        <f>SUM(O24:O25)</f>
        <v>0</v>
      </c>
      <c r="P26" s="59">
        <f>SUM(P24:P25)</f>
        <v>0</v>
      </c>
      <c r="Q26" s="60">
        <f t="shared" si="3"/>
        <v>0</v>
      </c>
      <c r="R26" s="59">
        <f t="shared" ref="R26:S31" si="7">SUM(C26,F26,I26,L26,O26)</f>
        <v>5</v>
      </c>
      <c r="S26" s="59">
        <f t="shared" si="7"/>
        <v>0</v>
      </c>
      <c r="T26" s="59">
        <f t="shared" si="5"/>
        <v>5</v>
      </c>
      <c r="U26" s="278" t="s">
        <v>5</v>
      </c>
      <c r="V26" s="623"/>
    </row>
    <row r="27" spans="1:22" ht="15.75" customHeight="1" thickBot="1" x14ac:dyDescent="0.4">
      <c r="A27" s="607" t="s">
        <v>158</v>
      </c>
      <c r="B27" s="169" t="s">
        <v>10</v>
      </c>
      <c r="C27" s="178">
        <v>0</v>
      </c>
      <c r="D27" s="178">
        <v>0</v>
      </c>
      <c r="E27" s="179">
        <f t="shared" si="1"/>
        <v>0</v>
      </c>
      <c r="F27" s="178">
        <v>0</v>
      </c>
      <c r="G27" s="178">
        <v>0</v>
      </c>
      <c r="H27" s="179">
        <f>SUM(F27:G27)</f>
        <v>0</v>
      </c>
      <c r="I27" s="178">
        <v>0</v>
      </c>
      <c r="J27" s="178">
        <v>0</v>
      </c>
      <c r="K27" s="179">
        <f t="shared" si="6"/>
        <v>0</v>
      </c>
      <c r="L27" s="178">
        <v>0</v>
      </c>
      <c r="M27" s="178">
        <v>0</v>
      </c>
      <c r="N27" s="179">
        <f t="shared" si="2"/>
        <v>0</v>
      </c>
      <c r="O27" s="178">
        <v>0</v>
      </c>
      <c r="P27" s="178">
        <v>0</v>
      </c>
      <c r="Q27" s="179">
        <f t="shared" si="3"/>
        <v>0</v>
      </c>
      <c r="R27" s="178">
        <f t="shared" si="7"/>
        <v>0</v>
      </c>
      <c r="S27" s="178">
        <f t="shared" si="7"/>
        <v>0</v>
      </c>
      <c r="T27" s="178">
        <f t="shared" si="5"/>
        <v>0</v>
      </c>
      <c r="U27" s="170" t="s">
        <v>95</v>
      </c>
      <c r="V27" s="609" t="s">
        <v>211</v>
      </c>
    </row>
    <row r="28" spans="1:22" ht="15.75" customHeight="1" thickBot="1" x14ac:dyDescent="0.4">
      <c r="A28" s="608"/>
      <c r="B28" s="163" t="s">
        <v>11</v>
      </c>
      <c r="C28" s="180">
        <v>0</v>
      </c>
      <c r="D28" s="180">
        <v>0</v>
      </c>
      <c r="E28" s="181">
        <f t="shared" si="1"/>
        <v>0</v>
      </c>
      <c r="F28" s="180">
        <v>0</v>
      </c>
      <c r="G28" s="180">
        <v>0</v>
      </c>
      <c r="H28" s="181">
        <f>SUM(F28:G28)</f>
        <v>0</v>
      </c>
      <c r="I28" s="180">
        <v>0</v>
      </c>
      <c r="J28" s="180">
        <v>0</v>
      </c>
      <c r="K28" s="181">
        <f t="shared" si="6"/>
        <v>0</v>
      </c>
      <c r="L28" s="180">
        <v>0</v>
      </c>
      <c r="M28" s="180">
        <v>0</v>
      </c>
      <c r="N28" s="181">
        <f t="shared" si="2"/>
        <v>0</v>
      </c>
      <c r="O28" s="180">
        <v>0</v>
      </c>
      <c r="P28" s="180">
        <v>0</v>
      </c>
      <c r="Q28" s="181">
        <f t="shared" si="3"/>
        <v>0</v>
      </c>
      <c r="R28" s="180">
        <f t="shared" si="7"/>
        <v>0</v>
      </c>
      <c r="S28" s="180">
        <f t="shared" si="7"/>
        <v>0</v>
      </c>
      <c r="T28" s="180">
        <f t="shared" si="5"/>
        <v>0</v>
      </c>
      <c r="U28" s="164" t="s">
        <v>96</v>
      </c>
      <c r="V28" s="610"/>
    </row>
    <row r="29" spans="1:22" ht="15.75" customHeight="1" x14ac:dyDescent="0.35">
      <c r="A29" s="628"/>
      <c r="B29" s="168" t="s">
        <v>8</v>
      </c>
      <c r="C29" s="184">
        <f>SUM(C27:C28)</f>
        <v>0</v>
      </c>
      <c r="D29" s="184">
        <f>SUM(D27:D28)</f>
        <v>0</v>
      </c>
      <c r="E29" s="185">
        <f>SUM(C29:D29)</f>
        <v>0</v>
      </c>
      <c r="F29" s="184">
        <f>SUM(F27:F28)</f>
        <v>0</v>
      </c>
      <c r="G29" s="184">
        <f>SUM(G27:G28)</f>
        <v>0</v>
      </c>
      <c r="H29" s="185">
        <f>SUM(F29:G29)</f>
        <v>0</v>
      </c>
      <c r="I29" s="184">
        <f>SUM(I27:I28)</f>
        <v>0</v>
      </c>
      <c r="J29" s="184">
        <f>SUM(J27:J28)</f>
        <v>0</v>
      </c>
      <c r="K29" s="185">
        <f t="shared" si="6"/>
        <v>0</v>
      </c>
      <c r="L29" s="184">
        <f>SUM(L27:L28)</f>
        <v>0</v>
      </c>
      <c r="M29" s="184">
        <f>SUM(M27:M28)</f>
        <v>0</v>
      </c>
      <c r="N29" s="185">
        <f t="shared" si="2"/>
        <v>0</v>
      </c>
      <c r="O29" s="184">
        <f>SUM(O27:O28)</f>
        <v>0</v>
      </c>
      <c r="P29" s="184">
        <f>SUM(P27:P28)</f>
        <v>0</v>
      </c>
      <c r="Q29" s="185">
        <f t="shared" si="3"/>
        <v>0</v>
      </c>
      <c r="R29" s="184">
        <f t="shared" si="7"/>
        <v>0</v>
      </c>
      <c r="S29" s="184">
        <f t="shared" si="7"/>
        <v>0</v>
      </c>
      <c r="T29" s="184">
        <f t="shared" si="5"/>
        <v>0</v>
      </c>
      <c r="U29" s="177" t="s">
        <v>5</v>
      </c>
      <c r="V29" s="629"/>
    </row>
    <row r="30" spans="1:22" ht="15.75" customHeight="1" thickBot="1" x14ac:dyDescent="0.4">
      <c r="A30" s="619" t="s">
        <v>8</v>
      </c>
      <c r="B30" s="173" t="s">
        <v>10</v>
      </c>
      <c r="C30" s="186">
        <f>SUM(C9,C12,C15,C18,C21,C24,C27)</f>
        <v>45</v>
      </c>
      <c r="D30" s="186">
        <f>SUM(D9,D12,D15,D18,D21,D24,D27)</f>
        <v>2</v>
      </c>
      <c r="E30" s="187">
        <f>SUM(C30:D30)</f>
        <v>47</v>
      </c>
      <c r="F30" s="186">
        <f>SUM(F9,F12,F15,F18,F21,F24,F27)</f>
        <v>5</v>
      </c>
      <c r="G30" s="186">
        <f>SUM(G9,G12,G15,G18,G21,G24,G27)</f>
        <v>6</v>
      </c>
      <c r="H30" s="187">
        <f t="shared" si="0"/>
        <v>11</v>
      </c>
      <c r="I30" s="186">
        <f>SUM(I9,I12,I15,I18,I21,I24,I27)</f>
        <v>9</v>
      </c>
      <c r="J30" s="186">
        <f>SUM(J9,J12,J15,J18,J21,J24,J27)</f>
        <v>4</v>
      </c>
      <c r="K30" s="187">
        <f>SUM(I30:J30)</f>
        <v>13</v>
      </c>
      <c r="L30" s="186">
        <f>SUM(L9,L12,L15,L18,L21,L24,L27)</f>
        <v>0</v>
      </c>
      <c r="M30" s="186">
        <f>SUM(M9,M12,M15,M18,M21,M24,M27)</f>
        <v>0</v>
      </c>
      <c r="N30" s="187">
        <f>SUM(L30:M30)</f>
        <v>0</v>
      </c>
      <c r="O30" s="186">
        <f>SUM(O9,O12,O15,O18,O21,O24,O27)</f>
        <v>0</v>
      </c>
      <c r="P30" s="186">
        <f>SUM(P9,P12,P15,P18,P21,P24,P27)</f>
        <v>0</v>
      </c>
      <c r="Q30" s="187">
        <f>SUM(O30:P30)</f>
        <v>0</v>
      </c>
      <c r="R30" s="186">
        <f t="shared" si="7"/>
        <v>59</v>
      </c>
      <c r="S30" s="186">
        <f t="shared" si="7"/>
        <v>12</v>
      </c>
      <c r="T30" s="186">
        <f>Q30+N30+K30+H30+E30</f>
        <v>71</v>
      </c>
      <c r="U30" s="174" t="s">
        <v>95</v>
      </c>
      <c r="V30" s="622" t="s">
        <v>8</v>
      </c>
    </row>
    <row r="31" spans="1:22" ht="15.75" customHeight="1" thickBot="1" x14ac:dyDescent="0.4">
      <c r="A31" s="620"/>
      <c r="B31" s="167" t="s">
        <v>11</v>
      </c>
      <c r="C31" s="59">
        <f>SUM(C10,C13,C16,C19,C22,C25,C28)</f>
        <v>26</v>
      </c>
      <c r="D31" s="59">
        <f>SUM(D10,D13,D16,D19,D22,D25,D28)</f>
        <v>1</v>
      </c>
      <c r="E31" s="60">
        <f>SUM(C31:D31)</f>
        <v>27</v>
      </c>
      <c r="F31" s="59">
        <f>SUM(F10,F13,F16,F19,F22,F25,F28)</f>
        <v>3</v>
      </c>
      <c r="G31" s="59">
        <f>SUM(G10,G13,G16,G19,G22,G25,G28)</f>
        <v>0</v>
      </c>
      <c r="H31" s="60">
        <f t="shared" si="0"/>
        <v>3</v>
      </c>
      <c r="I31" s="59">
        <f>SUM(I10,I13,I16,I19,I22,I25,I28)</f>
        <v>5</v>
      </c>
      <c r="J31" s="59">
        <f>SUM(J10,J13,J16,J19,J22,J25,J28)</f>
        <v>3</v>
      </c>
      <c r="K31" s="60">
        <f>SUM(I31:J31)</f>
        <v>8</v>
      </c>
      <c r="L31" s="59">
        <f>SUM(L10,L13,L16,L19,L22,L25,L28)</f>
        <v>0</v>
      </c>
      <c r="M31" s="59">
        <f>SUM(M10,M13,M16,M19,M22,M25,M28)</f>
        <v>1</v>
      </c>
      <c r="N31" s="60">
        <f>SUM(L31:M31)</f>
        <v>1</v>
      </c>
      <c r="O31" s="59">
        <f>SUM(O10,O13,O16,O19,O22,O25,O28)</f>
        <v>0</v>
      </c>
      <c r="P31" s="59">
        <f>SUM(P10,P13,P16,P19,P22,P25,P28)</f>
        <v>0</v>
      </c>
      <c r="Q31" s="60">
        <f>SUM(O31:P31)</f>
        <v>0</v>
      </c>
      <c r="R31" s="59">
        <f t="shared" si="7"/>
        <v>34</v>
      </c>
      <c r="S31" s="59">
        <f t="shared" si="7"/>
        <v>5</v>
      </c>
      <c r="T31" s="59">
        <f>Q31+N31+K31+H31+E31</f>
        <v>39</v>
      </c>
      <c r="U31" s="278" t="s">
        <v>96</v>
      </c>
      <c r="V31" s="623"/>
    </row>
    <row r="32" spans="1:22" ht="15.75" customHeight="1" x14ac:dyDescent="0.35">
      <c r="A32" s="621"/>
      <c r="B32" s="175" t="s">
        <v>8</v>
      </c>
      <c r="C32" s="188">
        <f>C11+C14+C17+C20+C23+C26+C29</f>
        <v>71</v>
      </c>
      <c r="D32" s="188">
        <f t="shared" ref="D32:I32" si="8">D11+D14+D17+D20+D23+D26+D29</f>
        <v>3</v>
      </c>
      <c r="E32" s="189">
        <f t="shared" si="8"/>
        <v>74</v>
      </c>
      <c r="F32" s="188">
        <f t="shared" si="8"/>
        <v>8</v>
      </c>
      <c r="G32" s="188">
        <f t="shared" si="8"/>
        <v>6</v>
      </c>
      <c r="H32" s="189">
        <f t="shared" si="8"/>
        <v>14</v>
      </c>
      <c r="I32" s="188">
        <f t="shared" si="8"/>
        <v>14</v>
      </c>
      <c r="J32" s="188">
        <f>J11+J14+J17+J20+J23+J26+J29</f>
        <v>7</v>
      </c>
      <c r="K32" s="189">
        <f>K11+K14+K17+K20+K23+K26+K29</f>
        <v>21</v>
      </c>
      <c r="L32" s="188">
        <f t="shared" ref="L32:S32" si="9">L11+L14+L17+L20+L23+L26+L29</f>
        <v>0</v>
      </c>
      <c r="M32" s="188">
        <f t="shared" si="9"/>
        <v>1</v>
      </c>
      <c r="N32" s="189">
        <f>N11+N14+N17+N20+N23+N26+N29</f>
        <v>1</v>
      </c>
      <c r="O32" s="188">
        <f>O11+O14+O17+O20+O23+O26+O29</f>
        <v>0</v>
      </c>
      <c r="P32" s="188">
        <f>P11+P14+P17+P20+P23+P26+P29</f>
        <v>0</v>
      </c>
      <c r="Q32" s="189">
        <f>Q11+Q14+Q17+Q20+Q23+Q26+Q29</f>
        <v>0</v>
      </c>
      <c r="R32" s="188">
        <f>R11+R14+R17+R20+R23+R26+R29</f>
        <v>93</v>
      </c>
      <c r="S32" s="188">
        <f t="shared" si="9"/>
        <v>17</v>
      </c>
      <c r="T32" s="188">
        <f>Q32+N32+K32+H32+E32</f>
        <v>110</v>
      </c>
      <c r="U32" s="176" t="s">
        <v>5</v>
      </c>
      <c r="V32" s="624"/>
    </row>
  </sheetData>
  <mergeCells count="30">
    <mergeCell ref="A9:A11"/>
    <mergeCell ref="V9:V11"/>
    <mergeCell ref="A12:A14"/>
    <mergeCell ref="V12:V14"/>
    <mergeCell ref="A27:A29"/>
    <mergeCell ref="V27:V29"/>
    <mergeCell ref="A30:A32"/>
    <mergeCell ref="V30:V32"/>
    <mergeCell ref="A18:A20"/>
    <mergeCell ref="V18:V20"/>
    <mergeCell ref="A21:A23"/>
    <mergeCell ref="V21:V23"/>
    <mergeCell ref="A24:A26"/>
    <mergeCell ref="V24:V26"/>
    <mergeCell ref="A1:V1"/>
    <mergeCell ref="A3:V3"/>
    <mergeCell ref="A2:V2"/>
    <mergeCell ref="A15:A17"/>
    <mergeCell ref="V15:V17"/>
    <mergeCell ref="A6:A8"/>
    <mergeCell ref="C6:E6"/>
    <mergeCell ref="F6:H6"/>
    <mergeCell ref="I6:K6"/>
    <mergeCell ref="L6:N6"/>
    <mergeCell ref="O6:Q6"/>
    <mergeCell ref="B6:B8"/>
    <mergeCell ref="R6:T6"/>
    <mergeCell ref="V6:V8"/>
    <mergeCell ref="A4:V4"/>
    <mergeCell ref="U6:U8"/>
  </mergeCells>
  <printOptions horizontalCentered="1"/>
  <pageMargins left="0" right="0" top="0.74803149606299213" bottom="0" header="0" footer="0"/>
  <pageSetup paperSize="9" scale="9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8">
    <tabColor theme="3" tint="0.39997558519241921"/>
  </sheetPr>
  <dimension ref="A1:I13"/>
  <sheetViews>
    <sheetView rightToLeft="1" view="pageBreakPreview" zoomScaleNormal="100" zoomScaleSheetLayoutView="100" workbookViewId="0">
      <selection activeCell="A13" sqref="A13"/>
    </sheetView>
  </sheetViews>
  <sheetFormatPr defaultColWidth="9.1796875" defaultRowHeight="14" x14ac:dyDescent="0.35"/>
  <cols>
    <col min="1" max="1" width="22" style="1" customWidth="1"/>
    <col min="2" max="3" width="15.7265625" style="1" customWidth="1"/>
    <col min="4" max="4" width="23.7265625" style="1" customWidth="1"/>
    <col min="5" max="16384" width="9.1796875" style="1"/>
  </cols>
  <sheetData>
    <row r="1" spans="1:9" ht="45.75" customHeight="1" x14ac:dyDescent="0.4">
      <c r="A1" s="631" t="s">
        <v>204</v>
      </c>
      <c r="B1" s="631"/>
      <c r="C1" s="631"/>
      <c r="D1" s="631"/>
      <c r="E1" s="2"/>
      <c r="F1" s="2"/>
      <c r="G1" s="2"/>
      <c r="H1" s="2"/>
      <c r="I1" s="2"/>
    </row>
    <row r="2" spans="1:9" ht="20" x14ac:dyDescent="0.35">
      <c r="A2" s="632" t="s">
        <v>200</v>
      </c>
      <c r="B2" s="632"/>
      <c r="C2" s="632"/>
      <c r="D2" s="632"/>
      <c r="E2" s="2"/>
      <c r="F2" s="2"/>
      <c r="G2" s="2"/>
      <c r="H2" s="2"/>
      <c r="I2" s="2"/>
    </row>
    <row r="3" spans="1:9" ht="33.75" customHeight="1" x14ac:dyDescent="0.35">
      <c r="A3" s="630" t="s">
        <v>226</v>
      </c>
      <c r="B3" s="630"/>
      <c r="C3" s="630"/>
      <c r="D3" s="630"/>
      <c r="E3" s="2"/>
      <c r="F3" s="2"/>
      <c r="G3" s="2"/>
      <c r="H3" s="2"/>
      <c r="I3" s="2"/>
    </row>
    <row r="4" spans="1:9" ht="15.5" x14ac:dyDescent="0.35">
      <c r="A4" s="630" t="s">
        <v>200</v>
      </c>
      <c r="B4" s="630"/>
      <c r="C4" s="630"/>
      <c r="D4" s="630"/>
      <c r="E4" s="2"/>
      <c r="F4" s="2"/>
      <c r="G4" s="2"/>
      <c r="H4" s="2"/>
    </row>
    <row r="5" spans="1:9" s="4" customFormat="1" ht="25" customHeight="1" x14ac:dyDescent="0.35">
      <c r="A5" s="37" t="s">
        <v>145</v>
      </c>
      <c r="B5" s="3"/>
      <c r="C5" s="3"/>
      <c r="D5" s="40" t="s">
        <v>146</v>
      </c>
      <c r="E5" s="3"/>
      <c r="F5" s="3"/>
      <c r="G5" s="3"/>
    </row>
    <row r="6" spans="1:9" ht="44.25" customHeight="1" x14ac:dyDescent="0.35">
      <c r="A6" s="145" t="s">
        <v>0</v>
      </c>
      <c r="B6" s="146" t="s">
        <v>45</v>
      </c>
      <c r="C6" s="122" t="s">
        <v>46</v>
      </c>
      <c r="D6" s="146" t="s">
        <v>103</v>
      </c>
    </row>
    <row r="7" spans="1:9" ht="27" customHeight="1" thickBot="1" x14ac:dyDescent="0.4">
      <c r="A7" s="147">
        <v>2008</v>
      </c>
      <c r="B7" s="148">
        <v>5983</v>
      </c>
      <c r="C7" s="78">
        <v>2888</v>
      </c>
      <c r="D7" s="149">
        <v>2008</v>
      </c>
    </row>
    <row r="8" spans="1:9" ht="27" customHeight="1" thickBot="1" x14ac:dyDescent="0.4">
      <c r="A8" s="143">
        <v>2009</v>
      </c>
      <c r="B8" s="116">
        <v>6571</v>
      </c>
      <c r="C8" s="99">
        <v>3295</v>
      </c>
      <c r="D8" s="144">
        <v>2009</v>
      </c>
    </row>
    <row r="9" spans="1:9" ht="27" customHeight="1" thickBot="1" x14ac:dyDescent="0.4">
      <c r="A9" s="121">
        <v>2010</v>
      </c>
      <c r="B9" s="48">
        <v>7684</v>
      </c>
      <c r="C9" s="47">
        <v>3861</v>
      </c>
      <c r="D9" s="142">
        <v>2010</v>
      </c>
    </row>
    <row r="10" spans="1:9" ht="27" customHeight="1" thickBot="1" x14ac:dyDescent="0.4">
      <c r="A10" s="143">
        <v>2011</v>
      </c>
      <c r="B10" s="116">
        <v>8022</v>
      </c>
      <c r="C10" s="99">
        <v>4249</v>
      </c>
      <c r="D10" s="144">
        <v>2011</v>
      </c>
    </row>
    <row r="11" spans="1:9" ht="27" customHeight="1" thickBot="1" x14ac:dyDescent="0.4">
      <c r="A11" s="123">
        <v>2012</v>
      </c>
      <c r="B11" s="150">
        <v>8221</v>
      </c>
      <c r="C11" s="117">
        <v>4633</v>
      </c>
      <c r="D11" s="151">
        <v>2012</v>
      </c>
    </row>
    <row r="12" spans="1:9" ht="30.75" customHeight="1" x14ac:dyDescent="0.35">
      <c r="A12" s="143">
        <v>2013</v>
      </c>
      <c r="B12" s="299">
        <v>8565</v>
      </c>
      <c r="C12" s="300">
        <v>4951</v>
      </c>
      <c r="D12" s="301">
        <v>2013</v>
      </c>
    </row>
    <row r="13" spans="1:9" x14ac:dyDescent="0.35">
      <c r="C13" s="103"/>
    </row>
  </sheetData>
  <mergeCells count="4">
    <mergeCell ref="A3:D3"/>
    <mergeCell ref="A1:D1"/>
    <mergeCell ref="A4:D4"/>
    <mergeCell ref="A2:D2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39997558519241921"/>
  </sheetPr>
  <dimension ref="A1:I22"/>
  <sheetViews>
    <sheetView rightToLeft="1" view="pageBreakPreview" zoomScaleNormal="100" zoomScaleSheetLayoutView="100" workbookViewId="0">
      <selection activeCell="A11" sqref="A11:A13"/>
    </sheetView>
  </sheetViews>
  <sheetFormatPr defaultColWidth="9.1796875" defaultRowHeight="13" x14ac:dyDescent="0.35"/>
  <cols>
    <col min="1" max="1" width="17.7265625" style="9" customWidth="1"/>
    <col min="2" max="2" width="8.81640625" style="9" customWidth="1"/>
    <col min="3" max="4" width="14.81640625" style="9" customWidth="1"/>
    <col min="5" max="5" width="14.81640625" style="45" customWidth="1"/>
    <col min="6" max="7" width="14.81640625" style="9" customWidth="1"/>
    <col min="8" max="8" width="12.1796875" style="45" customWidth="1"/>
    <col min="9" max="9" width="19.7265625" style="9" customWidth="1"/>
    <col min="10" max="16384" width="9.1796875" style="9"/>
  </cols>
  <sheetData>
    <row r="1" spans="1:9" ht="18" x14ac:dyDescent="0.35">
      <c r="A1" s="562" t="s">
        <v>237</v>
      </c>
      <c r="B1" s="562"/>
      <c r="C1" s="562"/>
      <c r="D1" s="562"/>
      <c r="E1" s="562"/>
      <c r="F1" s="562"/>
      <c r="G1" s="562"/>
      <c r="H1" s="562"/>
      <c r="I1" s="562"/>
    </row>
    <row r="2" spans="1:9" ht="20" x14ac:dyDescent="0.35">
      <c r="A2" s="563" t="s">
        <v>201</v>
      </c>
      <c r="B2" s="563"/>
      <c r="C2" s="563"/>
      <c r="D2" s="563"/>
      <c r="E2" s="563"/>
      <c r="F2" s="563"/>
      <c r="G2" s="563"/>
      <c r="H2" s="563"/>
      <c r="I2" s="563"/>
    </row>
    <row r="3" spans="1:9" ht="15.5" x14ac:dyDescent="0.35">
      <c r="A3" s="639" t="s">
        <v>238</v>
      </c>
      <c r="B3" s="639"/>
      <c r="C3" s="639"/>
      <c r="D3" s="639"/>
      <c r="E3" s="639"/>
      <c r="F3" s="639"/>
      <c r="G3" s="639"/>
      <c r="H3" s="639"/>
      <c r="I3" s="639"/>
    </row>
    <row r="4" spans="1:9" ht="15.5" x14ac:dyDescent="0.35">
      <c r="A4" s="565" t="s">
        <v>201</v>
      </c>
      <c r="B4" s="565"/>
      <c r="C4" s="565"/>
      <c r="D4" s="565"/>
      <c r="E4" s="565"/>
      <c r="F4" s="565"/>
      <c r="G4" s="565"/>
      <c r="H4" s="565"/>
      <c r="I4" s="565"/>
    </row>
    <row r="5" spans="1:9" s="4" customFormat="1" ht="15.5" x14ac:dyDescent="0.35">
      <c r="A5" s="14" t="s">
        <v>147</v>
      </c>
      <c r="B5" s="14"/>
      <c r="C5" s="46"/>
      <c r="D5" s="46"/>
      <c r="E5" s="44"/>
      <c r="F5" s="3"/>
      <c r="G5" s="3"/>
      <c r="H5" s="44"/>
      <c r="I5" s="40" t="s">
        <v>148</v>
      </c>
    </row>
    <row r="6" spans="1:9" s="10" customFormat="1" ht="20.25" customHeight="1" x14ac:dyDescent="0.3">
      <c r="A6" s="640" t="s">
        <v>110</v>
      </c>
      <c r="B6" s="640"/>
      <c r="C6" s="36" t="s">
        <v>69</v>
      </c>
      <c r="D6" s="36" t="s">
        <v>70</v>
      </c>
      <c r="E6" s="36" t="s">
        <v>71</v>
      </c>
      <c r="F6" s="36" t="s">
        <v>72</v>
      </c>
      <c r="G6" s="36" t="s">
        <v>2</v>
      </c>
      <c r="H6" s="642" t="s">
        <v>111</v>
      </c>
      <c r="I6" s="643"/>
    </row>
    <row r="7" spans="1:9" ht="24.75" customHeight="1" x14ac:dyDescent="0.35">
      <c r="A7" s="641"/>
      <c r="B7" s="641"/>
      <c r="C7" s="70" t="s">
        <v>106</v>
      </c>
      <c r="D7" s="70" t="s">
        <v>107</v>
      </c>
      <c r="E7" s="70" t="s">
        <v>108</v>
      </c>
      <c r="F7" s="70" t="s">
        <v>109</v>
      </c>
      <c r="G7" s="102" t="s">
        <v>5</v>
      </c>
      <c r="H7" s="644"/>
      <c r="I7" s="645"/>
    </row>
    <row r="8" spans="1:9" ht="18.75" customHeight="1" thickBot="1" x14ac:dyDescent="0.4">
      <c r="A8" s="635">
        <v>2009</v>
      </c>
      <c r="B8" s="97" t="s">
        <v>6</v>
      </c>
      <c r="C8" s="284">
        <v>2535</v>
      </c>
      <c r="D8" s="284">
        <v>862</v>
      </c>
      <c r="E8" s="284">
        <v>64</v>
      </c>
      <c r="F8" s="284">
        <v>14</v>
      </c>
      <c r="G8" s="285">
        <f>SUM(C8:F8)</f>
        <v>3475</v>
      </c>
      <c r="H8" s="98" t="s">
        <v>22</v>
      </c>
      <c r="I8" s="637">
        <v>2009</v>
      </c>
    </row>
    <row r="9" spans="1:9" ht="18.75" customHeight="1" thickBot="1" x14ac:dyDescent="0.4">
      <c r="A9" s="636"/>
      <c r="B9" s="89" t="s">
        <v>7</v>
      </c>
      <c r="C9" s="306">
        <v>5209</v>
      </c>
      <c r="D9" s="306">
        <v>1688</v>
      </c>
      <c r="E9" s="306">
        <v>165</v>
      </c>
      <c r="F9" s="306">
        <v>51</v>
      </c>
      <c r="G9" s="282">
        <f t="shared" ref="G9:G16" si="0">SUM(C9:F9)</f>
        <v>7113</v>
      </c>
      <c r="H9" s="90" t="s">
        <v>23</v>
      </c>
      <c r="I9" s="638"/>
    </row>
    <row r="10" spans="1:9" ht="18.75" customHeight="1" thickBot="1" x14ac:dyDescent="0.4">
      <c r="A10" s="636"/>
      <c r="B10" s="89" t="s">
        <v>8</v>
      </c>
      <c r="C10" s="88">
        <f>C8+C9</f>
        <v>7744</v>
      </c>
      <c r="D10" s="88">
        <f>D8+D9</f>
        <v>2550</v>
      </c>
      <c r="E10" s="88">
        <f>E8+E9</f>
        <v>229</v>
      </c>
      <c r="F10" s="88">
        <f>F8+F9</f>
        <v>65</v>
      </c>
      <c r="G10" s="282">
        <f t="shared" si="0"/>
        <v>10588</v>
      </c>
      <c r="H10" s="90" t="s">
        <v>5</v>
      </c>
      <c r="I10" s="638"/>
    </row>
    <row r="11" spans="1:9" ht="18.75" customHeight="1" thickBot="1" x14ac:dyDescent="0.4">
      <c r="A11" s="633">
        <v>2010</v>
      </c>
      <c r="B11" s="91" t="s">
        <v>6</v>
      </c>
      <c r="C11" s="370">
        <v>2710</v>
      </c>
      <c r="D11" s="370">
        <v>856</v>
      </c>
      <c r="E11" s="370">
        <v>67</v>
      </c>
      <c r="F11" s="370">
        <v>14</v>
      </c>
      <c r="G11" s="274">
        <f t="shared" si="0"/>
        <v>3647</v>
      </c>
      <c r="H11" s="92" t="s">
        <v>22</v>
      </c>
      <c r="I11" s="634">
        <v>2010</v>
      </c>
    </row>
    <row r="12" spans="1:9" ht="18.75" customHeight="1" thickBot="1" x14ac:dyDescent="0.4">
      <c r="A12" s="633"/>
      <c r="B12" s="91" t="s">
        <v>7</v>
      </c>
      <c r="C12" s="370">
        <v>5546</v>
      </c>
      <c r="D12" s="370">
        <v>1788</v>
      </c>
      <c r="E12" s="370">
        <v>169</v>
      </c>
      <c r="F12" s="370">
        <v>49</v>
      </c>
      <c r="G12" s="274">
        <f t="shared" si="0"/>
        <v>7552</v>
      </c>
      <c r="H12" s="92" t="s">
        <v>23</v>
      </c>
      <c r="I12" s="634"/>
    </row>
    <row r="13" spans="1:9" ht="18.75" customHeight="1" thickBot="1" x14ac:dyDescent="0.4">
      <c r="A13" s="633"/>
      <c r="B13" s="91" t="s">
        <v>8</v>
      </c>
      <c r="C13" s="274">
        <f>C11+C12</f>
        <v>8256</v>
      </c>
      <c r="D13" s="274">
        <f>D11+D12</f>
        <v>2644</v>
      </c>
      <c r="E13" s="274">
        <f>E11+E12</f>
        <v>236</v>
      </c>
      <c r="F13" s="274">
        <f>F11+F12</f>
        <v>63</v>
      </c>
      <c r="G13" s="274">
        <f t="shared" si="0"/>
        <v>11199</v>
      </c>
      <c r="H13" s="92" t="s">
        <v>5</v>
      </c>
      <c r="I13" s="634"/>
    </row>
    <row r="14" spans="1:9" ht="18.75" customHeight="1" thickBot="1" x14ac:dyDescent="0.4">
      <c r="A14" s="636">
        <v>2011</v>
      </c>
      <c r="B14" s="154" t="s">
        <v>6</v>
      </c>
      <c r="C14" s="279">
        <v>31</v>
      </c>
      <c r="D14" s="279">
        <v>3623</v>
      </c>
      <c r="E14" s="279">
        <v>79</v>
      </c>
      <c r="F14" s="279">
        <v>14</v>
      </c>
      <c r="G14" s="282">
        <f t="shared" si="0"/>
        <v>3747</v>
      </c>
      <c r="H14" s="155" t="s">
        <v>22</v>
      </c>
      <c r="I14" s="638">
        <v>2011</v>
      </c>
    </row>
    <row r="15" spans="1:9" ht="18.75" customHeight="1" thickBot="1" x14ac:dyDescent="0.4">
      <c r="A15" s="636"/>
      <c r="B15" s="89" t="s">
        <v>7</v>
      </c>
      <c r="C15" s="306">
        <v>119</v>
      </c>
      <c r="D15" s="306">
        <v>7656</v>
      </c>
      <c r="E15" s="306">
        <v>175</v>
      </c>
      <c r="F15" s="306">
        <v>51</v>
      </c>
      <c r="G15" s="282">
        <f t="shared" si="0"/>
        <v>8001</v>
      </c>
      <c r="H15" s="90" t="s">
        <v>23</v>
      </c>
      <c r="I15" s="638"/>
    </row>
    <row r="16" spans="1:9" ht="18.75" customHeight="1" thickBot="1" x14ac:dyDescent="0.4">
      <c r="A16" s="636"/>
      <c r="B16" s="89" t="s">
        <v>8</v>
      </c>
      <c r="C16" s="88">
        <f>C14+C15</f>
        <v>150</v>
      </c>
      <c r="D16" s="88">
        <f>D14+D15</f>
        <v>11279</v>
      </c>
      <c r="E16" s="88">
        <f>E14+E15</f>
        <v>254</v>
      </c>
      <c r="F16" s="88">
        <f>F14+F15</f>
        <v>65</v>
      </c>
      <c r="G16" s="282">
        <f t="shared" si="0"/>
        <v>11748</v>
      </c>
      <c r="H16" s="90" t="s">
        <v>5</v>
      </c>
      <c r="I16" s="638"/>
    </row>
    <row r="17" spans="1:9" ht="18.75" customHeight="1" thickBot="1" x14ac:dyDescent="0.4">
      <c r="A17" s="633">
        <v>2012</v>
      </c>
      <c r="B17" s="91" t="s">
        <v>6</v>
      </c>
      <c r="C17" s="394">
        <v>1</v>
      </c>
      <c r="D17" s="394">
        <v>3761</v>
      </c>
      <c r="E17" s="394">
        <v>92</v>
      </c>
      <c r="F17" s="394">
        <v>17</v>
      </c>
      <c r="G17" s="274">
        <f t="shared" ref="G17:G22" si="1">SUM(C17:F17)</f>
        <v>3871</v>
      </c>
      <c r="H17" s="92" t="s">
        <v>22</v>
      </c>
      <c r="I17" s="634">
        <v>2012</v>
      </c>
    </row>
    <row r="18" spans="1:9" ht="18.75" customHeight="1" thickBot="1" x14ac:dyDescent="0.4">
      <c r="A18" s="633"/>
      <c r="B18" s="91" t="s">
        <v>7</v>
      </c>
      <c r="C18" s="394">
        <v>1</v>
      </c>
      <c r="D18" s="394">
        <v>8417</v>
      </c>
      <c r="E18" s="394">
        <v>179</v>
      </c>
      <c r="F18" s="394">
        <v>61</v>
      </c>
      <c r="G18" s="274">
        <f t="shared" si="1"/>
        <v>8658</v>
      </c>
      <c r="H18" s="92" t="s">
        <v>23</v>
      </c>
      <c r="I18" s="634"/>
    </row>
    <row r="19" spans="1:9" ht="18.75" customHeight="1" thickBot="1" x14ac:dyDescent="0.4">
      <c r="A19" s="648"/>
      <c r="B19" s="152" t="s">
        <v>8</v>
      </c>
      <c r="C19" s="156">
        <f>C17+C18</f>
        <v>2</v>
      </c>
      <c r="D19" s="156">
        <f>D17+D18</f>
        <v>12178</v>
      </c>
      <c r="E19" s="156">
        <f>E17+E18</f>
        <v>271</v>
      </c>
      <c r="F19" s="156">
        <f>F17+F18</f>
        <v>78</v>
      </c>
      <c r="G19" s="153">
        <f t="shared" si="1"/>
        <v>12529</v>
      </c>
      <c r="H19" s="157" t="s">
        <v>5</v>
      </c>
      <c r="I19" s="649"/>
    </row>
    <row r="20" spans="1:9" ht="21" customHeight="1" thickBot="1" x14ac:dyDescent="0.4">
      <c r="A20" s="636">
        <v>2013</v>
      </c>
      <c r="B20" s="154" t="s">
        <v>6</v>
      </c>
      <c r="C20" s="279">
        <v>0</v>
      </c>
      <c r="D20" s="279">
        <v>3673</v>
      </c>
      <c r="E20" s="279">
        <v>87</v>
      </c>
      <c r="F20" s="279">
        <v>13</v>
      </c>
      <c r="G20" s="282">
        <f t="shared" si="1"/>
        <v>3773</v>
      </c>
      <c r="H20" s="155" t="s">
        <v>22</v>
      </c>
      <c r="I20" s="638">
        <v>2013</v>
      </c>
    </row>
    <row r="21" spans="1:9" ht="17.25" customHeight="1" thickBot="1" x14ac:dyDescent="0.4">
      <c r="A21" s="636"/>
      <c r="B21" s="154" t="s">
        <v>7</v>
      </c>
      <c r="C21" s="306">
        <v>0</v>
      </c>
      <c r="D21" s="306">
        <v>8939</v>
      </c>
      <c r="E21" s="306">
        <v>193</v>
      </c>
      <c r="F21" s="306">
        <v>63</v>
      </c>
      <c r="G21" s="282">
        <f t="shared" si="1"/>
        <v>9195</v>
      </c>
      <c r="H21" s="155" t="s">
        <v>23</v>
      </c>
      <c r="I21" s="638"/>
    </row>
    <row r="22" spans="1:9" ht="21" customHeight="1" x14ac:dyDescent="0.35">
      <c r="A22" s="646"/>
      <c r="B22" s="302" t="s">
        <v>8</v>
      </c>
      <c r="C22" s="303">
        <f>C20+C21</f>
        <v>0</v>
      </c>
      <c r="D22" s="303">
        <f>D20+D21</f>
        <v>12612</v>
      </c>
      <c r="E22" s="303">
        <f>E20+E21</f>
        <v>280</v>
      </c>
      <c r="F22" s="303">
        <f>F20+F21</f>
        <v>76</v>
      </c>
      <c r="G22" s="304">
        <f t="shared" si="1"/>
        <v>12968</v>
      </c>
      <c r="H22" s="305" t="s">
        <v>5</v>
      </c>
      <c r="I22" s="647"/>
    </row>
  </sheetData>
  <mergeCells count="16">
    <mergeCell ref="A20:A22"/>
    <mergeCell ref="I20:I22"/>
    <mergeCell ref="A17:A19"/>
    <mergeCell ref="I17:I19"/>
    <mergeCell ref="I14:I16"/>
    <mergeCell ref="A14:A16"/>
    <mergeCell ref="A11:A13"/>
    <mergeCell ref="I11:I13"/>
    <mergeCell ref="A8:A10"/>
    <mergeCell ref="I8:I10"/>
    <mergeCell ref="A1:I1"/>
    <mergeCell ref="A2:I2"/>
    <mergeCell ref="A3:I3"/>
    <mergeCell ref="A4:I4"/>
    <mergeCell ref="A6:B7"/>
    <mergeCell ref="H6:I7"/>
  </mergeCells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 tint="0.39997558519241921"/>
  </sheetPr>
  <dimension ref="A1:N23"/>
  <sheetViews>
    <sheetView rightToLeft="1" view="pageBreakPreview" zoomScaleNormal="100" zoomScaleSheetLayoutView="100" workbookViewId="0">
      <selection activeCell="A13" sqref="A13"/>
    </sheetView>
  </sheetViews>
  <sheetFormatPr defaultColWidth="9.1796875" defaultRowHeight="13" x14ac:dyDescent="0.35"/>
  <cols>
    <col min="1" max="1" width="22.26953125" style="9" customWidth="1"/>
    <col min="2" max="2" width="6.7265625" style="9" customWidth="1"/>
    <col min="3" max="3" width="8.26953125" style="9" customWidth="1"/>
    <col min="4" max="4" width="8" style="45" bestFit="1" customWidth="1"/>
    <col min="5" max="5" width="6.7265625" style="9" customWidth="1"/>
    <col min="6" max="6" width="7.81640625" style="9" customWidth="1"/>
    <col min="7" max="7" width="8" style="45" bestFit="1" customWidth="1"/>
    <col min="8" max="8" width="6.7265625" style="9" customWidth="1"/>
    <col min="9" max="9" width="8.54296875" style="9" customWidth="1"/>
    <col min="10" max="10" width="8" style="45" bestFit="1" customWidth="1"/>
    <col min="11" max="11" width="6.7265625" style="9" customWidth="1"/>
    <col min="12" max="12" width="8.54296875" style="9" customWidth="1"/>
    <col min="13" max="13" width="8" style="45" bestFit="1" customWidth="1"/>
    <col min="14" max="14" width="22.26953125" style="9" customWidth="1"/>
    <col min="15" max="16384" width="9.1796875" style="9"/>
  </cols>
  <sheetData>
    <row r="1" spans="1:14" ht="18" x14ac:dyDescent="0.35">
      <c r="A1" s="650" t="s">
        <v>198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  <c r="N1" s="650"/>
    </row>
    <row r="2" spans="1:14" ht="20" x14ac:dyDescent="0.35">
      <c r="A2" s="651" t="s">
        <v>205</v>
      </c>
      <c r="B2" s="651"/>
      <c r="C2" s="651"/>
      <c r="D2" s="651"/>
      <c r="E2" s="651"/>
      <c r="F2" s="651"/>
      <c r="G2" s="651"/>
      <c r="H2" s="651"/>
      <c r="I2" s="651"/>
      <c r="J2" s="651"/>
      <c r="K2" s="651"/>
      <c r="L2" s="651"/>
      <c r="M2" s="651"/>
      <c r="N2" s="651"/>
    </row>
    <row r="3" spans="1:14" ht="15.5" x14ac:dyDescent="0.35">
      <c r="A3" s="652" t="s">
        <v>81</v>
      </c>
      <c r="B3" s="652"/>
      <c r="C3" s="652"/>
      <c r="D3" s="652"/>
      <c r="E3" s="652"/>
      <c r="F3" s="652"/>
      <c r="G3" s="652"/>
      <c r="H3" s="652"/>
      <c r="I3" s="652"/>
      <c r="J3" s="652"/>
      <c r="K3" s="652"/>
      <c r="L3" s="652"/>
      <c r="M3" s="652"/>
      <c r="N3" s="652"/>
    </row>
    <row r="4" spans="1:14" ht="15.5" x14ac:dyDescent="0.35">
      <c r="A4" s="653" t="s">
        <v>205</v>
      </c>
      <c r="B4" s="653"/>
      <c r="C4" s="653"/>
      <c r="D4" s="653"/>
      <c r="E4" s="653"/>
      <c r="F4" s="653"/>
      <c r="G4" s="653"/>
      <c r="H4" s="653"/>
      <c r="I4" s="653"/>
      <c r="J4" s="653"/>
      <c r="K4" s="653"/>
      <c r="L4" s="653"/>
      <c r="M4" s="653"/>
      <c r="N4" s="653"/>
    </row>
    <row r="5" spans="1:14" s="4" customFormat="1" ht="25" customHeight="1" x14ac:dyDescent="0.35">
      <c r="A5" s="397" t="s">
        <v>149</v>
      </c>
      <c r="B5" s="398"/>
      <c r="C5" s="398"/>
      <c r="D5" s="399"/>
      <c r="E5" s="392"/>
      <c r="F5" s="392"/>
      <c r="G5" s="399"/>
      <c r="H5" s="392"/>
      <c r="I5" s="392"/>
      <c r="J5" s="399"/>
      <c r="K5" s="392"/>
      <c r="L5" s="392"/>
      <c r="M5" s="399"/>
      <c r="N5" s="400" t="s">
        <v>150</v>
      </c>
    </row>
    <row r="6" spans="1:14" s="10" customFormat="1" ht="20.25" customHeight="1" x14ac:dyDescent="0.35">
      <c r="A6" s="640" t="s">
        <v>79</v>
      </c>
      <c r="B6" s="654" t="s">
        <v>73</v>
      </c>
      <c r="C6" s="655"/>
      <c r="D6" s="656"/>
      <c r="E6" s="654" t="s">
        <v>74</v>
      </c>
      <c r="F6" s="655"/>
      <c r="G6" s="656"/>
      <c r="H6" s="654" t="s">
        <v>75</v>
      </c>
      <c r="I6" s="655"/>
      <c r="J6" s="656"/>
      <c r="K6" s="654" t="s">
        <v>2</v>
      </c>
      <c r="L6" s="655"/>
      <c r="M6" s="656"/>
      <c r="N6" s="658" t="s">
        <v>80</v>
      </c>
    </row>
    <row r="7" spans="1:14" ht="33.75" customHeight="1" x14ac:dyDescent="0.35">
      <c r="A7" s="657"/>
      <c r="B7" s="660" t="s">
        <v>76</v>
      </c>
      <c r="C7" s="661"/>
      <c r="D7" s="662"/>
      <c r="E7" s="660" t="s">
        <v>77</v>
      </c>
      <c r="F7" s="661"/>
      <c r="G7" s="662"/>
      <c r="H7" s="660" t="s">
        <v>78</v>
      </c>
      <c r="I7" s="661"/>
      <c r="J7" s="662"/>
      <c r="K7" s="660" t="s">
        <v>5</v>
      </c>
      <c r="L7" s="661"/>
      <c r="M7" s="662"/>
      <c r="N7" s="659"/>
    </row>
    <row r="8" spans="1:14" s="10" customFormat="1" ht="12.75" customHeight="1" x14ac:dyDescent="0.35">
      <c r="A8" s="657"/>
      <c r="B8" s="664" t="s">
        <v>49</v>
      </c>
      <c r="C8" s="664" t="s">
        <v>50</v>
      </c>
      <c r="D8" s="666" t="s">
        <v>68</v>
      </c>
      <c r="E8" s="664" t="s">
        <v>49</v>
      </c>
      <c r="F8" s="664" t="s">
        <v>50</v>
      </c>
      <c r="G8" s="666" t="s">
        <v>68</v>
      </c>
      <c r="H8" s="663" t="s">
        <v>49</v>
      </c>
      <c r="I8" s="663" t="s">
        <v>50</v>
      </c>
      <c r="J8" s="665" t="s">
        <v>68</v>
      </c>
      <c r="K8" s="663" t="s">
        <v>49</v>
      </c>
      <c r="L8" s="663" t="s">
        <v>50</v>
      </c>
      <c r="M8" s="665" t="s">
        <v>68</v>
      </c>
      <c r="N8" s="659"/>
    </row>
    <row r="9" spans="1:14" ht="12.5" x14ac:dyDescent="0.35">
      <c r="A9" s="657"/>
      <c r="B9" s="664"/>
      <c r="C9" s="664"/>
      <c r="D9" s="666"/>
      <c r="E9" s="664"/>
      <c r="F9" s="664"/>
      <c r="G9" s="666"/>
      <c r="H9" s="664"/>
      <c r="I9" s="664"/>
      <c r="J9" s="666"/>
      <c r="K9" s="664"/>
      <c r="L9" s="664"/>
      <c r="M9" s="666"/>
      <c r="N9" s="659"/>
    </row>
    <row r="10" spans="1:14" ht="33" customHeight="1" x14ac:dyDescent="0.35">
      <c r="A10" s="405">
        <v>2010</v>
      </c>
      <c r="B10" s="395">
        <v>533</v>
      </c>
      <c r="C10" s="395">
        <v>479</v>
      </c>
      <c r="D10" s="158">
        <f>SUM(B10:C10)</f>
        <v>1012</v>
      </c>
      <c r="E10" s="395">
        <v>480</v>
      </c>
      <c r="F10" s="395">
        <v>1322</v>
      </c>
      <c r="G10" s="158">
        <f>SUM(E10:F10)</f>
        <v>1802</v>
      </c>
      <c r="H10" s="395">
        <v>380</v>
      </c>
      <c r="I10" s="395">
        <v>667</v>
      </c>
      <c r="J10" s="158">
        <f>SUM(H10:I10)</f>
        <v>1047</v>
      </c>
      <c r="K10" s="395">
        <f t="shared" ref="K10:L13" si="0">B10+E10+H10</f>
        <v>1393</v>
      </c>
      <c r="L10" s="395">
        <f t="shared" si="0"/>
        <v>2468</v>
      </c>
      <c r="M10" s="158">
        <f>SUM(K10:L10)</f>
        <v>3861</v>
      </c>
      <c r="N10" s="159">
        <v>2010</v>
      </c>
    </row>
    <row r="11" spans="1:14" ht="31.5" customHeight="1" x14ac:dyDescent="0.35">
      <c r="A11" s="316">
        <v>2011</v>
      </c>
      <c r="B11" s="308">
        <v>590</v>
      </c>
      <c r="C11" s="308">
        <v>518</v>
      </c>
      <c r="D11" s="160">
        <f>SUM(B11:C11)</f>
        <v>1108</v>
      </c>
      <c r="E11" s="308">
        <v>516</v>
      </c>
      <c r="F11" s="308">
        <v>1388</v>
      </c>
      <c r="G11" s="160">
        <f>SUM(E11:F11)</f>
        <v>1904</v>
      </c>
      <c r="H11" s="308">
        <v>395</v>
      </c>
      <c r="I11" s="308">
        <v>842</v>
      </c>
      <c r="J11" s="160">
        <f>SUM(H11:I11)</f>
        <v>1237</v>
      </c>
      <c r="K11" s="308">
        <f t="shared" si="0"/>
        <v>1501</v>
      </c>
      <c r="L11" s="308">
        <f t="shared" si="0"/>
        <v>2748</v>
      </c>
      <c r="M11" s="160">
        <f>SUM(K11:L11)</f>
        <v>4249</v>
      </c>
      <c r="N11" s="161">
        <v>2011</v>
      </c>
    </row>
    <row r="12" spans="1:14" ht="30" customHeight="1" x14ac:dyDescent="0.35">
      <c r="A12" s="406">
        <v>2012</v>
      </c>
      <c r="B12" s="396">
        <v>584</v>
      </c>
      <c r="C12" s="396">
        <v>478</v>
      </c>
      <c r="D12" s="307">
        <f>SUM(B12:C12)</f>
        <v>1062</v>
      </c>
      <c r="E12" s="396">
        <v>549</v>
      </c>
      <c r="F12" s="396">
        <v>1683</v>
      </c>
      <c r="G12" s="307">
        <f>SUM(E12:F12)</f>
        <v>2232</v>
      </c>
      <c r="H12" s="396">
        <v>460</v>
      </c>
      <c r="I12" s="396">
        <v>879</v>
      </c>
      <c r="J12" s="307">
        <f>SUM(H12:I12)</f>
        <v>1339</v>
      </c>
      <c r="K12" s="396">
        <f t="shared" si="0"/>
        <v>1593</v>
      </c>
      <c r="L12" s="396">
        <f t="shared" si="0"/>
        <v>3040</v>
      </c>
      <c r="M12" s="307">
        <f>SUM(K12:L12)</f>
        <v>4633</v>
      </c>
      <c r="N12" s="401">
        <v>2012</v>
      </c>
    </row>
    <row r="13" spans="1:14" ht="30" customHeight="1" x14ac:dyDescent="0.35">
      <c r="A13" s="407">
        <v>2013</v>
      </c>
      <c r="B13" s="402">
        <v>616</v>
      </c>
      <c r="C13" s="402">
        <v>498</v>
      </c>
      <c r="D13" s="403">
        <f>SUM(B13:C13)</f>
        <v>1114</v>
      </c>
      <c r="E13" s="402">
        <v>555</v>
      </c>
      <c r="F13" s="402">
        <v>1763</v>
      </c>
      <c r="G13" s="403">
        <f>SUM(E13:F13)</f>
        <v>2318</v>
      </c>
      <c r="H13" s="402">
        <v>467</v>
      </c>
      <c r="I13" s="402">
        <v>1052</v>
      </c>
      <c r="J13" s="403">
        <f>SUM(H13:I13)</f>
        <v>1519</v>
      </c>
      <c r="K13" s="402">
        <f t="shared" si="0"/>
        <v>1638</v>
      </c>
      <c r="L13" s="402">
        <f t="shared" si="0"/>
        <v>3313</v>
      </c>
      <c r="M13" s="403">
        <f>SUM(K13:L13)</f>
        <v>4951</v>
      </c>
      <c r="N13" s="404">
        <v>2013</v>
      </c>
    </row>
    <row r="16" spans="1:14" x14ac:dyDescent="0.35">
      <c r="E16" s="104"/>
      <c r="F16" s="104"/>
      <c r="M16" s="105"/>
    </row>
    <row r="17" spans="5:6" x14ac:dyDescent="0.35">
      <c r="E17" s="104"/>
      <c r="F17" s="104"/>
    </row>
    <row r="18" spans="5:6" x14ac:dyDescent="0.35">
      <c r="E18" s="104"/>
      <c r="F18" s="104"/>
    </row>
    <row r="21" spans="5:6" x14ac:dyDescent="0.35">
      <c r="F21" s="11"/>
    </row>
    <row r="22" spans="5:6" x14ac:dyDescent="0.35">
      <c r="F22" s="11"/>
    </row>
    <row r="23" spans="5:6" x14ac:dyDescent="0.35">
      <c r="F23" s="11"/>
    </row>
  </sheetData>
  <mergeCells count="26">
    <mergeCell ref="H7:J7"/>
    <mergeCell ref="H8:H9"/>
    <mergeCell ref="I8:I9"/>
    <mergeCell ref="J8:J9"/>
    <mergeCell ref="B8:B9"/>
    <mergeCell ref="C8:C9"/>
    <mergeCell ref="D8:D9"/>
    <mergeCell ref="E8:E9"/>
    <mergeCell ref="F8:F9"/>
    <mergeCell ref="G8:G9"/>
    <mergeCell ref="A1:N1"/>
    <mergeCell ref="A2:N2"/>
    <mergeCell ref="A3:N3"/>
    <mergeCell ref="A4:N4"/>
    <mergeCell ref="B6:D6"/>
    <mergeCell ref="E6:G6"/>
    <mergeCell ref="K6:M6"/>
    <mergeCell ref="A6:A9"/>
    <mergeCell ref="N6:N9"/>
    <mergeCell ref="H6:J6"/>
    <mergeCell ref="B7:D7"/>
    <mergeCell ref="E7:G7"/>
    <mergeCell ref="K7:M7"/>
    <mergeCell ref="K8:K9"/>
    <mergeCell ref="L8:L9"/>
    <mergeCell ref="M8:M9"/>
  </mergeCells>
  <printOptions horizontalCentered="1" verticalCentered="1"/>
  <pageMargins left="0" right="0" top="0" bottom="0" header="0" footer="0"/>
  <pageSetup paperSize="9" scale="95" orientation="landscape" r:id="rId1"/>
  <headerFooter alignWithMargins="0"/>
  <ignoredErrors>
    <ignoredError sqref="D11:D12" formulaRange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 tint="0.39997558519241921"/>
  </sheetPr>
  <dimension ref="A1:H12"/>
  <sheetViews>
    <sheetView rightToLeft="1" view="pageBreakPreview" zoomScale="98" zoomScaleNormal="100" zoomScaleSheetLayoutView="98" workbookViewId="0">
      <selection activeCell="A13" sqref="A13"/>
    </sheetView>
  </sheetViews>
  <sheetFormatPr defaultColWidth="9.1796875" defaultRowHeight="13" x14ac:dyDescent="0.35"/>
  <cols>
    <col min="1" max="1" width="19.26953125" style="247" customWidth="1"/>
    <col min="2" max="3" width="9.453125" style="247" customWidth="1"/>
    <col min="4" max="4" width="9.453125" style="288" customWidth="1"/>
    <col min="5" max="7" width="9.453125" style="247" customWidth="1"/>
    <col min="8" max="8" width="21.1796875" style="247" customWidth="1"/>
    <col min="9" max="16384" width="9.1796875" style="247"/>
  </cols>
  <sheetData>
    <row r="1" spans="1:8" ht="18" x14ac:dyDescent="0.35">
      <c r="A1" s="562" t="s">
        <v>93</v>
      </c>
      <c r="B1" s="562"/>
      <c r="C1" s="562"/>
      <c r="D1" s="562"/>
      <c r="E1" s="562"/>
      <c r="F1" s="562"/>
      <c r="G1" s="562"/>
      <c r="H1" s="562"/>
    </row>
    <row r="2" spans="1:8" ht="20" x14ac:dyDescent="0.35">
      <c r="A2" s="563" t="s">
        <v>201</v>
      </c>
      <c r="B2" s="563"/>
      <c r="C2" s="563"/>
      <c r="D2" s="563"/>
      <c r="E2" s="563"/>
      <c r="F2" s="563"/>
      <c r="G2" s="563"/>
      <c r="H2" s="563"/>
    </row>
    <row r="3" spans="1:8" ht="15.5" x14ac:dyDescent="0.35">
      <c r="A3" s="564" t="s">
        <v>94</v>
      </c>
      <c r="B3" s="564"/>
      <c r="C3" s="564"/>
      <c r="D3" s="564"/>
      <c r="E3" s="564"/>
      <c r="F3" s="564"/>
      <c r="G3" s="564"/>
      <c r="H3" s="564"/>
    </row>
    <row r="4" spans="1:8" ht="15.5" x14ac:dyDescent="0.35">
      <c r="A4" s="565" t="s">
        <v>201</v>
      </c>
      <c r="B4" s="565"/>
      <c r="C4" s="565"/>
      <c r="D4" s="565"/>
      <c r="E4" s="565"/>
      <c r="F4" s="565"/>
      <c r="G4" s="565"/>
      <c r="H4" s="565"/>
    </row>
    <row r="5" spans="1:8" s="252" customFormat="1" ht="25" customHeight="1" x14ac:dyDescent="0.35">
      <c r="A5" s="14" t="s">
        <v>162</v>
      </c>
      <c r="B5" s="46"/>
      <c r="C5" s="46"/>
      <c r="D5" s="44"/>
      <c r="E5" s="3"/>
      <c r="F5" s="3"/>
      <c r="G5" s="3"/>
      <c r="H5" s="40" t="s">
        <v>163</v>
      </c>
    </row>
    <row r="6" spans="1:8" s="254" customFormat="1" ht="26.25" customHeight="1" x14ac:dyDescent="0.3">
      <c r="A6" s="640" t="s">
        <v>112</v>
      </c>
      <c r="B6" s="69" t="s">
        <v>82</v>
      </c>
      <c r="C6" s="69" t="s">
        <v>83</v>
      </c>
      <c r="D6" s="69" t="s">
        <v>84</v>
      </c>
      <c r="E6" s="69" t="s">
        <v>85</v>
      </c>
      <c r="F6" s="69" t="s">
        <v>86</v>
      </c>
      <c r="G6" s="69" t="s">
        <v>2</v>
      </c>
      <c r="H6" s="658" t="s">
        <v>113</v>
      </c>
    </row>
    <row r="7" spans="1:8" ht="42" customHeight="1" x14ac:dyDescent="0.35">
      <c r="A7" s="641"/>
      <c r="B7" s="309" t="s">
        <v>87</v>
      </c>
      <c r="C7" s="309" t="s">
        <v>88</v>
      </c>
      <c r="D7" s="309" t="s">
        <v>89</v>
      </c>
      <c r="E7" s="309" t="s">
        <v>90</v>
      </c>
      <c r="F7" s="309" t="s">
        <v>91</v>
      </c>
      <c r="G7" s="309" t="s">
        <v>92</v>
      </c>
      <c r="H7" s="667"/>
    </row>
    <row r="8" spans="1:8" ht="33" customHeight="1" thickBot="1" x14ac:dyDescent="0.4">
      <c r="A8" s="321">
        <v>2009</v>
      </c>
      <c r="B8" s="284">
        <v>8</v>
      </c>
      <c r="C8" s="284">
        <v>4</v>
      </c>
      <c r="D8" s="285">
        <v>1</v>
      </c>
      <c r="E8" s="284">
        <v>0</v>
      </c>
      <c r="F8" s="284">
        <v>7</v>
      </c>
      <c r="G8" s="285">
        <f>SUM(B8:F8)</f>
        <v>20</v>
      </c>
      <c r="H8" s="100">
        <v>2009</v>
      </c>
    </row>
    <row r="9" spans="1:8" ht="33" customHeight="1" x14ac:dyDescent="0.35">
      <c r="A9" s="94">
        <v>2010</v>
      </c>
      <c r="B9" s="310">
        <v>8</v>
      </c>
      <c r="C9" s="310">
        <v>1</v>
      </c>
      <c r="D9" s="68">
        <v>1</v>
      </c>
      <c r="E9" s="310">
        <v>6</v>
      </c>
      <c r="F9" s="310">
        <v>5</v>
      </c>
      <c r="G9" s="68">
        <f>SUM(B9:F9)</f>
        <v>21</v>
      </c>
      <c r="H9" s="93">
        <v>2010</v>
      </c>
    </row>
    <row r="10" spans="1:8" ht="33" customHeight="1" thickBot="1" x14ac:dyDescent="0.4">
      <c r="A10" s="118">
        <v>2011</v>
      </c>
      <c r="B10" s="286">
        <v>9</v>
      </c>
      <c r="C10" s="286">
        <v>1</v>
      </c>
      <c r="D10" s="287">
        <v>1</v>
      </c>
      <c r="E10" s="286">
        <v>6</v>
      </c>
      <c r="F10" s="286">
        <v>5</v>
      </c>
      <c r="G10" s="119">
        <f>SUM(B10:F10)</f>
        <v>22</v>
      </c>
      <c r="H10" s="101">
        <v>2011</v>
      </c>
    </row>
    <row r="11" spans="1:8" ht="29.25" customHeight="1" x14ac:dyDescent="0.35">
      <c r="A11" s="311">
        <v>2012</v>
      </c>
      <c r="B11" s="312">
        <v>11</v>
      </c>
      <c r="C11" s="312">
        <v>1</v>
      </c>
      <c r="D11" s="313">
        <v>3</v>
      </c>
      <c r="E11" s="312">
        <v>6</v>
      </c>
      <c r="F11" s="312">
        <v>6</v>
      </c>
      <c r="G11" s="314">
        <f>SUM(B11:F11)</f>
        <v>27</v>
      </c>
      <c r="H11" s="93">
        <v>2012</v>
      </c>
    </row>
    <row r="12" spans="1:8" ht="30.75" customHeight="1" x14ac:dyDescent="0.35">
      <c r="A12" s="408">
        <v>2013</v>
      </c>
      <c r="B12" s="409">
        <v>14</v>
      </c>
      <c r="C12" s="409">
        <v>1</v>
      </c>
      <c r="D12" s="410">
        <v>3</v>
      </c>
      <c r="E12" s="409">
        <v>4</v>
      </c>
      <c r="F12" s="409">
        <v>5</v>
      </c>
      <c r="G12" s="410">
        <f>SUM(B12:F12)</f>
        <v>27</v>
      </c>
      <c r="H12" s="411">
        <v>2013</v>
      </c>
    </row>
  </sheetData>
  <mergeCells count="6">
    <mergeCell ref="A1:H1"/>
    <mergeCell ref="A2:H2"/>
    <mergeCell ref="A3:H3"/>
    <mergeCell ref="A4:H4"/>
    <mergeCell ref="A6:A7"/>
    <mergeCell ref="H6:H7"/>
  </mergeCells>
  <printOptions horizontalCentered="1" vertic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H7"/>
  <sheetViews>
    <sheetView rightToLeft="1" view="pageBreakPreview" zoomScaleNormal="100" zoomScaleSheetLayoutView="100" workbookViewId="0">
      <selection activeCell="A13" sqref="A13"/>
    </sheetView>
  </sheetViews>
  <sheetFormatPr defaultColWidth="8.81640625" defaultRowHeight="15.5" x14ac:dyDescent="0.35"/>
  <cols>
    <col min="1" max="1" width="45.7265625" style="15" customWidth="1"/>
    <col min="2" max="2" width="3.7265625" style="15" customWidth="1"/>
    <col min="3" max="3" width="45.7265625" style="16" customWidth="1"/>
    <col min="4" max="16384" width="8.81640625" style="15"/>
  </cols>
  <sheetData>
    <row r="1" spans="1:8" ht="48.75" customHeight="1" x14ac:dyDescent="0.35"/>
    <row r="2" spans="1:8" s="22" customFormat="1" ht="24.65" customHeight="1" x14ac:dyDescent="0.4">
      <c r="A2" s="322" t="s">
        <v>41</v>
      </c>
      <c r="B2" s="323"/>
      <c r="C2" s="324" t="s">
        <v>40</v>
      </c>
      <c r="D2" s="23"/>
      <c r="E2" s="23"/>
      <c r="F2" s="23"/>
      <c r="G2" s="23"/>
      <c r="H2" s="23"/>
    </row>
    <row r="3" spans="1:8" ht="9.75" customHeight="1" x14ac:dyDescent="0.35">
      <c r="A3" s="20"/>
      <c r="C3" s="21"/>
    </row>
    <row r="4" spans="1:8" ht="62.25" customHeight="1" x14ac:dyDescent="0.35">
      <c r="A4" s="20" t="s">
        <v>52</v>
      </c>
      <c r="C4" s="18" t="s">
        <v>53</v>
      </c>
    </row>
    <row r="5" spans="1:8" ht="27" customHeight="1" x14ac:dyDescent="0.35">
      <c r="A5" s="20" t="s">
        <v>39</v>
      </c>
      <c r="C5" s="19" t="s">
        <v>38</v>
      </c>
    </row>
    <row r="6" spans="1:8" ht="123.75" customHeight="1" x14ac:dyDescent="0.35">
      <c r="A6" s="315" t="s">
        <v>206</v>
      </c>
      <c r="C6" s="18" t="s">
        <v>207</v>
      </c>
    </row>
    <row r="7" spans="1:8" ht="18" x14ac:dyDescent="0.4">
      <c r="A7" s="17"/>
      <c r="B7" s="17"/>
      <c r="D7" s="17"/>
      <c r="E7" s="17"/>
    </row>
  </sheetData>
  <printOptions horizontalCentered="1"/>
  <pageMargins left="0" right="0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rightToLeft="1" view="pageBreakPreview" zoomScaleNormal="100" zoomScaleSheetLayoutView="100" workbookViewId="0">
      <selection activeCell="A13" sqref="A13"/>
    </sheetView>
  </sheetViews>
  <sheetFormatPr defaultColWidth="8.81640625" defaultRowHeight="12.5" x14ac:dyDescent="0.35"/>
  <cols>
    <col min="1" max="1" width="17.7265625" style="25" customWidth="1"/>
    <col min="2" max="9" width="11.54296875" style="25" customWidth="1"/>
    <col min="10" max="10" width="17.7265625" style="25" customWidth="1"/>
    <col min="11" max="11" width="8.453125" style="25" bestFit="1" customWidth="1"/>
    <col min="12" max="16384" width="8.81640625" style="25"/>
  </cols>
  <sheetData>
    <row r="1" spans="1:10" ht="20.25" customHeight="1" x14ac:dyDescent="0.4">
      <c r="A1" s="420" t="s">
        <v>197</v>
      </c>
      <c r="B1" s="420"/>
      <c r="C1" s="420"/>
      <c r="D1" s="420"/>
      <c r="E1" s="420"/>
      <c r="F1" s="420"/>
      <c r="G1" s="420"/>
      <c r="H1" s="420"/>
      <c r="I1" s="420"/>
      <c r="J1" s="420"/>
    </row>
    <row r="2" spans="1:10" ht="20" x14ac:dyDescent="0.35">
      <c r="A2" s="421" t="s">
        <v>200</v>
      </c>
      <c r="B2" s="421"/>
      <c r="C2" s="421"/>
      <c r="D2" s="421"/>
      <c r="E2" s="421"/>
      <c r="F2" s="421"/>
      <c r="G2" s="421"/>
      <c r="H2" s="421"/>
      <c r="I2" s="421"/>
      <c r="J2" s="421"/>
    </row>
    <row r="3" spans="1:10" ht="31.5" customHeight="1" x14ac:dyDescent="0.35">
      <c r="A3" s="422" t="s">
        <v>221</v>
      </c>
      <c r="B3" s="422"/>
      <c r="C3" s="422"/>
      <c r="D3" s="422"/>
      <c r="E3" s="422"/>
      <c r="F3" s="422"/>
      <c r="G3" s="422"/>
      <c r="H3" s="422"/>
      <c r="I3" s="422"/>
      <c r="J3" s="422"/>
    </row>
    <row r="4" spans="1:10" ht="15.5" x14ac:dyDescent="0.35">
      <c r="A4" s="423" t="s">
        <v>200</v>
      </c>
      <c r="B4" s="423"/>
      <c r="C4" s="423"/>
      <c r="D4" s="423"/>
      <c r="E4" s="423"/>
      <c r="F4" s="423"/>
      <c r="G4" s="423"/>
      <c r="H4" s="423"/>
      <c r="I4" s="423"/>
      <c r="J4" s="423"/>
    </row>
    <row r="5" spans="1:10" s="12" customFormat="1" ht="15.5" x14ac:dyDescent="0.35">
      <c r="A5" s="80" t="s">
        <v>121</v>
      </c>
      <c r="B5" s="80"/>
      <c r="C5" s="80"/>
      <c r="D5" s="33"/>
      <c r="E5" s="33"/>
      <c r="F5" s="33"/>
      <c r="G5" s="33"/>
      <c r="J5" s="33" t="s">
        <v>122</v>
      </c>
    </row>
    <row r="6" spans="1:10" s="12" customFormat="1" ht="63" customHeight="1" thickBot="1" x14ac:dyDescent="0.4">
      <c r="A6" s="424" t="s">
        <v>0</v>
      </c>
      <c r="B6" s="426" t="s">
        <v>194</v>
      </c>
      <c r="C6" s="427"/>
      <c r="D6" s="428" t="s">
        <v>195</v>
      </c>
      <c r="E6" s="429"/>
      <c r="F6" s="428" t="s">
        <v>196</v>
      </c>
      <c r="G6" s="429"/>
      <c r="H6" s="430" t="s">
        <v>61</v>
      </c>
      <c r="I6" s="430"/>
      <c r="J6" s="431" t="s">
        <v>24</v>
      </c>
    </row>
    <row r="7" spans="1:10" ht="51.75" customHeight="1" x14ac:dyDescent="0.35">
      <c r="A7" s="425"/>
      <c r="B7" s="234" t="s">
        <v>54</v>
      </c>
      <c r="C7" s="234" t="s">
        <v>55</v>
      </c>
      <c r="D7" s="234" t="s">
        <v>54</v>
      </c>
      <c r="E7" s="234" t="s">
        <v>55</v>
      </c>
      <c r="F7" s="234" t="s">
        <v>54</v>
      </c>
      <c r="G7" s="234" t="s">
        <v>55</v>
      </c>
      <c r="H7" s="234" t="s">
        <v>54</v>
      </c>
      <c r="I7" s="234" t="s">
        <v>55</v>
      </c>
      <c r="J7" s="432"/>
    </row>
    <row r="8" spans="1:10" ht="26.5" customHeight="1" thickBot="1" x14ac:dyDescent="0.4">
      <c r="A8" s="325">
        <v>2008</v>
      </c>
      <c r="B8" s="329">
        <v>139</v>
      </c>
      <c r="C8" s="329">
        <v>6393</v>
      </c>
      <c r="D8" s="329">
        <v>471</v>
      </c>
      <c r="E8" s="329" t="s">
        <v>199</v>
      </c>
      <c r="F8" s="329" t="s">
        <v>199</v>
      </c>
      <c r="G8" s="329" t="s">
        <v>199</v>
      </c>
      <c r="H8" s="329">
        <f>SUM(B8,D8,F8)</f>
        <v>610</v>
      </c>
      <c r="I8" s="329">
        <f>SUM(C8,E8,G8)</f>
        <v>6393</v>
      </c>
      <c r="J8" s="326">
        <v>2008</v>
      </c>
    </row>
    <row r="9" spans="1:10" ht="26.5" customHeight="1" thickBot="1" x14ac:dyDescent="0.4">
      <c r="A9" s="230">
        <v>2009</v>
      </c>
      <c r="B9" s="330">
        <v>139</v>
      </c>
      <c r="C9" s="330">
        <v>7094</v>
      </c>
      <c r="D9" s="330">
        <v>374</v>
      </c>
      <c r="E9" s="330" t="s">
        <v>199</v>
      </c>
      <c r="F9" s="330" t="s">
        <v>199</v>
      </c>
      <c r="G9" s="330" t="s">
        <v>199</v>
      </c>
      <c r="H9" s="330">
        <f t="shared" ref="H9:H13" si="0">SUM(B9,D9,F9)</f>
        <v>513</v>
      </c>
      <c r="I9" s="330">
        <f t="shared" ref="I9:I13" si="1">SUM(C9,E9,G9)</f>
        <v>7094</v>
      </c>
      <c r="J9" s="231">
        <v>2009</v>
      </c>
    </row>
    <row r="10" spans="1:10" ht="26.5" customHeight="1" thickBot="1" x14ac:dyDescent="0.4">
      <c r="A10" s="228">
        <v>2010</v>
      </c>
      <c r="B10" s="331">
        <v>142</v>
      </c>
      <c r="C10" s="331">
        <v>14030</v>
      </c>
      <c r="D10" s="331">
        <v>135</v>
      </c>
      <c r="E10" s="331" t="s">
        <v>199</v>
      </c>
      <c r="F10" s="331" t="s">
        <v>199</v>
      </c>
      <c r="G10" s="331" t="s">
        <v>199</v>
      </c>
      <c r="H10" s="331">
        <f t="shared" si="0"/>
        <v>277</v>
      </c>
      <c r="I10" s="331">
        <f t="shared" si="1"/>
        <v>14030</v>
      </c>
      <c r="J10" s="229">
        <v>2010</v>
      </c>
    </row>
    <row r="11" spans="1:10" ht="26.5" customHeight="1" thickBot="1" x14ac:dyDescent="0.4">
      <c r="A11" s="230">
        <v>2011</v>
      </c>
      <c r="B11" s="330">
        <v>193</v>
      </c>
      <c r="C11" s="330">
        <v>13736</v>
      </c>
      <c r="D11" s="330">
        <v>459</v>
      </c>
      <c r="E11" s="330" t="s">
        <v>199</v>
      </c>
      <c r="F11" s="330">
        <v>3403</v>
      </c>
      <c r="G11" s="330">
        <v>16583</v>
      </c>
      <c r="H11" s="330">
        <f t="shared" si="0"/>
        <v>4055</v>
      </c>
      <c r="I11" s="330">
        <f t="shared" si="1"/>
        <v>30319</v>
      </c>
      <c r="J11" s="231">
        <v>2011</v>
      </c>
    </row>
    <row r="12" spans="1:10" ht="26.5" customHeight="1" thickBot="1" x14ac:dyDescent="0.4">
      <c r="A12" s="232">
        <v>2012</v>
      </c>
      <c r="B12" s="332">
        <v>117</v>
      </c>
      <c r="C12" s="332">
        <v>7972</v>
      </c>
      <c r="D12" s="332">
        <v>377</v>
      </c>
      <c r="E12" s="332" t="s">
        <v>199</v>
      </c>
      <c r="F12" s="332">
        <v>5333</v>
      </c>
      <c r="G12" s="332">
        <v>69536</v>
      </c>
      <c r="H12" s="332">
        <f t="shared" si="0"/>
        <v>5827</v>
      </c>
      <c r="I12" s="332">
        <f t="shared" si="1"/>
        <v>77508</v>
      </c>
      <c r="J12" s="233">
        <v>2012</v>
      </c>
    </row>
    <row r="13" spans="1:10" ht="29.25" customHeight="1" x14ac:dyDescent="0.35">
      <c r="A13" s="327">
        <v>2013</v>
      </c>
      <c r="B13" s="333">
        <v>62</v>
      </c>
      <c r="C13" s="333">
        <v>3612</v>
      </c>
      <c r="D13" s="333">
        <v>420</v>
      </c>
      <c r="E13" s="333" t="s">
        <v>199</v>
      </c>
      <c r="F13" s="333">
        <v>10879</v>
      </c>
      <c r="G13" s="333">
        <v>96258</v>
      </c>
      <c r="H13" s="333">
        <f t="shared" si="0"/>
        <v>11361</v>
      </c>
      <c r="I13" s="333">
        <f t="shared" si="1"/>
        <v>99870</v>
      </c>
      <c r="J13" s="328">
        <v>2013</v>
      </c>
    </row>
    <row r="14" spans="1:10" x14ac:dyDescent="0.35">
      <c r="E14" s="227"/>
      <c r="G14" s="227"/>
    </row>
  </sheetData>
  <mergeCells count="10">
    <mergeCell ref="A1:J1"/>
    <mergeCell ref="A2:J2"/>
    <mergeCell ref="A3:J3"/>
    <mergeCell ref="A4:J4"/>
    <mergeCell ref="A6:A7"/>
    <mergeCell ref="B6:C6"/>
    <mergeCell ref="D6:E6"/>
    <mergeCell ref="F6:G6"/>
    <mergeCell ref="H6:I6"/>
    <mergeCell ref="J6:J7"/>
  </mergeCells>
  <printOptions horizontalCentered="1"/>
  <pageMargins left="0" right="0" top="0.70866141732283472" bottom="0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3" tint="0.39997558519241921"/>
  </sheetPr>
  <dimension ref="A1:K18"/>
  <sheetViews>
    <sheetView rightToLeft="1" view="pageBreakPreview" zoomScale="98" zoomScaleNormal="100" zoomScaleSheetLayoutView="98" workbookViewId="0">
      <selection activeCell="A13" sqref="A13"/>
    </sheetView>
  </sheetViews>
  <sheetFormatPr defaultColWidth="9.1796875" defaultRowHeight="14" x14ac:dyDescent="0.35"/>
  <cols>
    <col min="1" max="1" width="22.7265625" style="6" customWidth="1"/>
    <col min="2" max="10" width="8.7265625" style="6" customWidth="1"/>
    <col min="11" max="11" width="24.453125" style="6" customWidth="1"/>
    <col min="12" max="16384" width="9.1796875" style="5"/>
  </cols>
  <sheetData>
    <row r="1" spans="1:11" ht="23.25" customHeight="1" thickBot="1" x14ac:dyDescent="0.4">
      <c r="A1" s="433" t="s">
        <v>43</v>
      </c>
      <c r="B1" s="434"/>
      <c r="C1" s="434"/>
      <c r="D1" s="434"/>
      <c r="E1" s="434"/>
      <c r="F1" s="434"/>
      <c r="G1" s="434"/>
      <c r="H1" s="434"/>
      <c r="I1" s="434"/>
      <c r="J1" s="434"/>
      <c r="K1" s="435"/>
    </row>
    <row r="2" spans="1:11" ht="23.25" customHeight="1" thickBot="1" x14ac:dyDescent="0.4">
      <c r="A2" s="450" t="s">
        <v>200</v>
      </c>
      <c r="B2" s="451"/>
      <c r="C2" s="451"/>
      <c r="D2" s="451"/>
      <c r="E2" s="451"/>
      <c r="F2" s="451"/>
      <c r="G2" s="451"/>
      <c r="H2" s="451"/>
      <c r="I2" s="451"/>
      <c r="J2" s="451"/>
      <c r="K2" s="452"/>
    </row>
    <row r="3" spans="1:11" ht="35.25" customHeight="1" x14ac:dyDescent="0.35">
      <c r="A3" s="436" t="s">
        <v>56</v>
      </c>
      <c r="B3" s="437"/>
      <c r="C3" s="437"/>
      <c r="D3" s="437"/>
      <c r="E3" s="437"/>
      <c r="F3" s="437"/>
      <c r="G3" s="437"/>
      <c r="H3" s="437"/>
      <c r="I3" s="437"/>
      <c r="J3" s="437"/>
      <c r="K3" s="438"/>
    </row>
    <row r="4" spans="1:11" ht="18" customHeight="1" x14ac:dyDescent="0.35">
      <c r="A4" s="439" t="s">
        <v>200</v>
      </c>
      <c r="B4" s="440"/>
      <c r="C4" s="440"/>
      <c r="D4" s="440"/>
      <c r="E4" s="440"/>
      <c r="F4" s="440"/>
      <c r="G4" s="440"/>
      <c r="H4" s="440"/>
      <c r="I4" s="440"/>
      <c r="J4" s="440"/>
      <c r="K4" s="441"/>
    </row>
    <row r="5" spans="1:11" s="12" customFormat="1" ht="16.899999999999999" customHeight="1" x14ac:dyDescent="0.35">
      <c r="A5" s="14" t="s">
        <v>123</v>
      </c>
      <c r="B5" s="33"/>
      <c r="C5" s="33"/>
      <c r="D5" s="33"/>
      <c r="E5" s="33"/>
      <c r="F5" s="33"/>
      <c r="G5" s="33"/>
      <c r="H5" s="33"/>
      <c r="I5" s="33"/>
      <c r="K5" s="13" t="s">
        <v>124</v>
      </c>
    </row>
    <row r="6" spans="1:11" ht="20.149999999999999" customHeight="1" thickBot="1" x14ac:dyDescent="0.4">
      <c r="A6" s="442" t="s">
        <v>44</v>
      </c>
      <c r="B6" s="445" t="s">
        <v>1</v>
      </c>
      <c r="C6" s="445"/>
      <c r="D6" s="445"/>
      <c r="E6" s="445" t="s">
        <v>31</v>
      </c>
      <c r="F6" s="445"/>
      <c r="G6" s="445"/>
      <c r="H6" s="445" t="s">
        <v>2</v>
      </c>
      <c r="I6" s="445"/>
      <c r="J6" s="445"/>
      <c r="K6" s="446" t="s">
        <v>51</v>
      </c>
    </row>
    <row r="7" spans="1:11" ht="20.149999999999999" customHeight="1" thickBot="1" x14ac:dyDescent="0.4">
      <c r="A7" s="443"/>
      <c r="B7" s="449" t="s">
        <v>3</v>
      </c>
      <c r="C7" s="449"/>
      <c r="D7" s="449"/>
      <c r="E7" s="449" t="s">
        <v>4</v>
      </c>
      <c r="F7" s="449"/>
      <c r="G7" s="449"/>
      <c r="H7" s="449" t="s">
        <v>5</v>
      </c>
      <c r="I7" s="449"/>
      <c r="J7" s="449"/>
      <c r="K7" s="447"/>
    </row>
    <row r="8" spans="1:11" ht="20.149999999999999" customHeight="1" thickBot="1" x14ac:dyDescent="0.4">
      <c r="A8" s="443"/>
      <c r="B8" s="277" t="s">
        <v>6</v>
      </c>
      <c r="C8" s="277" t="s">
        <v>7</v>
      </c>
      <c r="D8" s="277" t="s">
        <v>8</v>
      </c>
      <c r="E8" s="277" t="s">
        <v>6</v>
      </c>
      <c r="F8" s="277" t="s">
        <v>7</v>
      </c>
      <c r="G8" s="277" t="s">
        <v>8</v>
      </c>
      <c r="H8" s="277" t="s">
        <v>6</v>
      </c>
      <c r="I8" s="277" t="s">
        <v>7</v>
      </c>
      <c r="J8" s="277" t="s">
        <v>8</v>
      </c>
      <c r="K8" s="447"/>
    </row>
    <row r="9" spans="1:11" ht="20.149999999999999" customHeight="1" x14ac:dyDescent="0.35">
      <c r="A9" s="444"/>
      <c r="B9" s="280" t="s">
        <v>22</v>
      </c>
      <c r="C9" s="280" t="s">
        <v>23</v>
      </c>
      <c r="D9" s="280" t="s">
        <v>5</v>
      </c>
      <c r="E9" s="280" t="s">
        <v>22</v>
      </c>
      <c r="F9" s="280" t="s">
        <v>23</v>
      </c>
      <c r="G9" s="280" t="s">
        <v>5</v>
      </c>
      <c r="H9" s="280" t="s">
        <v>22</v>
      </c>
      <c r="I9" s="280" t="s">
        <v>23</v>
      </c>
      <c r="J9" s="280" t="s">
        <v>5</v>
      </c>
      <c r="K9" s="448"/>
    </row>
    <row r="10" spans="1:11" ht="42" customHeight="1" thickBot="1" x14ac:dyDescent="0.4">
      <c r="A10" s="334">
        <v>2008</v>
      </c>
      <c r="B10" s="335">
        <v>98</v>
      </c>
      <c r="C10" s="335">
        <v>100</v>
      </c>
      <c r="D10" s="340">
        <f>B10+C10</f>
        <v>198</v>
      </c>
      <c r="E10" s="335">
        <v>38</v>
      </c>
      <c r="F10" s="335">
        <v>42</v>
      </c>
      <c r="G10" s="340">
        <f>E10+F10</f>
        <v>80</v>
      </c>
      <c r="H10" s="340">
        <f>B10+E10</f>
        <v>136</v>
      </c>
      <c r="I10" s="340">
        <f>C10+F10</f>
        <v>142</v>
      </c>
      <c r="J10" s="340">
        <f>H10+I10</f>
        <v>278</v>
      </c>
      <c r="K10" s="191">
        <v>2008</v>
      </c>
    </row>
    <row r="11" spans="1:11" ht="42" customHeight="1" thickBot="1" x14ac:dyDescent="0.4">
      <c r="A11" s="49">
        <v>2009</v>
      </c>
      <c r="B11" s="336">
        <v>152</v>
      </c>
      <c r="C11" s="336">
        <v>139</v>
      </c>
      <c r="D11" s="341">
        <f t="shared" ref="D11:D15" si="0">B11+C11</f>
        <v>291</v>
      </c>
      <c r="E11" s="336">
        <v>50</v>
      </c>
      <c r="F11" s="336">
        <v>57</v>
      </c>
      <c r="G11" s="341">
        <f t="shared" ref="G11:G15" si="1">E11+F11</f>
        <v>107</v>
      </c>
      <c r="H11" s="341">
        <f t="shared" ref="H11:H15" si="2">B11+E11</f>
        <v>202</v>
      </c>
      <c r="I11" s="341">
        <f t="shared" ref="I11:I15" si="3">C11+F11</f>
        <v>196</v>
      </c>
      <c r="J11" s="341">
        <f t="shared" ref="J11:J15" si="4">H11+I11</f>
        <v>398</v>
      </c>
      <c r="K11" s="31">
        <v>2009</v>
      </c>
    </row>
    <row r="12" spans="1:11" ht="42" customHeight="1" thickBot="1" x14ac:dyDescent="0.4">
      <c r="A12" s="50">
        <v>2010</v>
      </c>
      <c r="B12" s="337">
        <v>219</v>
      </c>
      <c r="C12" s="337">
        <v>193</v>
      </c>
      <c r="D12" s="342">
        <f t="shared" si="0"/>
        <v>412</v>
      </c>
      <c r="E12" s="337">
        <v>67</v>
      </c>
      <c r="F12" s="337">
        <v>88</v>
      </c>
      <c r="G12" s="342">
        <f t="shared" si="1"/>
        <v>155</v>
      </c>
      <c r="H12" s="342">
        <f t="shared" si="2"/>
        <v>286</v>
      </c>
      <c r="I12" s="342">
        <f t="shared" si="3"/>
        <v>281</v>
      </c>
      <c r="J12" s="342">
        <f t="shared" si="4"/>
        <v>567</v>
      </c>
      <c r="K12" s="32">
        <v>2010</v>
      </c>
    </row>
    <row r="13" spans="1:11" ht="42" customHeight="1" thickBot="1" x14ac:dyDescent="0.4">
      <c r="A13" s="51">
        <v>2011</v>
      </c>
      <c r="B13" s="338">
        <v>251</v>
      </c>
      <c r="C13" s="338">
        <v>241</v>
      </c>
      <c r="D13" s="343">
        <f t="shared" si="0"/>
        <v>492</v>
      </c>
      <c r="E13" s="338">
        <v>102</v>
      </c>
      <c r="F13" s="338">
        <v>112</v>
      </c>
      <c r="G13" s="343">
        <f t="shared" si="1"/>
        <v>214</v>
      </c>
      <c r="H13" s="343">
        <f t="shared" si="2"/>
        <v>353</v>
      </c>
      <c r="I13" s="343">
        <f t="shared" si="3"/>
        <v>353</v>
      </c>
      <c r="J13" s="343">
        <f t="shared" si="4"/>
        <v>706</v>
      </c>
      <c r="K13" s="52">
        <v>2011</v>
      </c>
    </row>
    <row r="14" spans="1:11" ht="40.5" customHeight="1" thickBot="1" x14ac:dyDescent="0.4">
      <c r="A14" s="50">
        <v>2012</v>
      </c>
      <c r="B14" s="337">
        <v>278</v>
      </c>
      <c r="C14" s="337">
        <v>278</v>
      </c>
      <c r="D14" s="342">
        <f t="shared" si="0"/>
        <v>556</v>
      </c>
      <c r="E14" s="337">
        <v>209</v>
      </c>
      <c r="F14" s="337">
        <v>209</v>
      </c>
      <c r="G14" s="342">
        <f t="shared" si="1"/>
        <v>418</v>
      </c>
      <c r="H14" s="342">
        <f t="shared" si="2"/>
        <v>487</v>
      </c>
      <c r="I14" s="342">
        <f t="shared" si="3"/>
        <v>487</v>
      </c>
      <c r="J14" s="342">
        <f t="shared" si="4"/>
        <v>974</v>
      </c>
      <c r="K14" s="32">
        <v>2011</v>
      </c>
    </row>
    <row r="15" spans="1:11" ht="36.75" customHeight="1" x14ac:dyDescent="0.35">
      <c r="A15" s="51">
        <v>2013</v>
      </c>
      <c r="B15" s="339">
        <v>274</v>
      </c>
      <c r="C15" s="339">
        <v>250</v>
      </c>
      <c r="D15" s="343">
        <f t="shared" si="0"/>
        <v>524</v>
      </c>
      <c r="E15" s="339">
        <v>161</v>
      </c>
      <c r="F15" s="339">
        <v>181</v>
      </c>
      <c r="G15" s="343">
        <f t="shared" si="1"/>
        <v>342</v>
      </c>
      <c r="H15" s="343">
        <f t="shared" si="2"/>
        <v>435</v>
      </c>
      <c r="I15" s="343">
        <f t="shared" si="3"/>
        <v>431</v>
      </c>
      <c r="J15" s="343">
        <f t="shared" si="4"/>
        <v>866</v>
      </c>
      <c r="K15" s="52">
        <v>2013</v>
      </c>
    </row>
    <row r="17" spans="1:1" ht="25" x14ac:dyDescent="0.35">
      <c r="A17" s="53" t="s">
        <v>57</v>
      </c>
    </row>
    <row r="18" spans="1:1" ht="25" x14ac:dyDescent="0.35">
      <c r="A18" s="53" t="s">
        <v>58</v>
      </c>
    </row>
  </sheetData>
  <mergeCells count="12">
    <mergeCell ref="A1:K1"/>
    <mergeCell ref="A3:K3"/>
    <mergeCell ref="A4:K4"/>
    <mergeCell ref="A6:A9"/>
    <mergeCell ref="B6:D6"/>
    <mergeCell ref="E6:G6"/>
    <mergeCell ref="H6:J6"/>
    <mergeCell ref="K6:K9"/>
    <mergeCell ref="B7:D7"/>
    <mergeCell ref="E7:G7"/>
    <mergeCell ref="A2:K2"/>
    <mergeCell ref="H7:J7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3" tint="0.39997558519241921"/>
  </sheetPr>
  <dimension ref="A1:S38"/>
  <sheetViews>
    <sheetView rightToLeft="1" view="pageBreakPreview" topLeftCell="A13" zoomScale="98" zoomScaleNormal="100" zoomScaleSheetLayoutView="98" workbookViewId="0">
      <selection activeCell="E38" sqref="E38:H38"/>
    </sheetView>
  </sheetViews>
  <sheetFormatPr defaultColWidth="9.1796875" defaultRowHeight="14" x14ac:dyDescent="0.35"/>
  <cols>
    <col min="1" max="1" width="12.1796875" style="7" customWidth="1"/>
    <col min="2" max="2" width="7.7265625" style="8" customWidth="1"/>
    <col min="3" max="3" width="7.1796875" style="7" customWidth="1"/>
    <col min="4" max="4" width="7.453125" style="7" customWidth="1"/>
    <col min="5" max="5" width="7.7265625" style="34" customWidth="1"/>
    <col min="6" max="7" width="7.7265625" style="7" customWidth="1"/>
    <col min="8" max="8" width="7.7265625" style="34" customWidth="1"/>
    <col min="9" max="10" width="7.7265625" style="7" customWidth="1"/>
    <col min="11" max="11" width="8.453125" style="35" customWidth="1"/>
    <col min="12" max="13" width="7.7265625" style="7" customWidth="1"/>
    <col min="14" max="17" width="8.453125" style="35" customWidth="1"/>
    <col min="18" max="18" width="9.1796875" style="7" customWidth="1"/>
    <col min="19" max="19" width="21.81640625" style="1" customWidth="1"/>
    <col min="20" max="16384" width="9.1796875" style="1"/>
  </cols>
  <sheetData>
    <row r="1" spans="1:19" ht="22.5" customHeight="1" x14ac:dyDescent="0.35">
      <c r="A1" s="453" t="s">
        <v>182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453"/>
      <c r="R1" s="453"/>
      <c r="S1" s="453"/>
    </row>
    <row r="2" spans="1:19" ht="22.5" customHeight="1" x14ac:dyDescent="0.35">
      <c r="A2" s="468" t="s">
        <v>200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8"/>
    </row>
    <row r="3" spans="1:19" ht="33.75" customHeight="1" x14ac:dyDescent="0.35">
      <c r="A3" s="454" t="s">
        <v>222</v>
      </c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4"/>
      <c r="O3" s="454"/>
      <c r="P3" s="454"/>
      <c r="Q3" s="454"/>
      <c r="R3" s="454"/>
      <c r="S3" s="454"/>
    </row>
    <row r="4" spans="1:19" ht="21.75" customHeight="1" x14ac:dyDescent="0.35">
      <c r="A4" s="454" t="s">
        <v>200</v>
      </c>
      <c r="B4" s="454"/>
      <c r="C4" s="454"/>
      <c r="D4" s="454"/>
      <c r="E4" s="454"/>
      <c r="F4" s="454"/>
      <c r="G4" s="454"/>
      <c r="H4" s="454"/>
      <c r="I4" s="454"/>
      <c r="J4" s="454"/>
      <c r="K4" s="454"/>
      <c r="L4" s="454"/>
      <c r="M4" s="454"/>
      <c r="N4" s="454"/>
      <c r="O4" s="454"/>
      <c r="P4" s="454"/>
      <c r="Q4" s="454"/>
      <c r="R4" s="454"/>
      <c r="S4" s="454"/>
    </row>
    <row r="5" spans="1:19" s="12" customFormat="1" ht="16.899999999999999" customHeight="1" x14ac:dyDescent="0.35">
      <c r="A5" s="37" t="s">
        <v>125</v>
      </c>
      <c r="B5" s="30"/>
      <c r="C5" s="30"/>
      <c r="D5" s="30"/>
      <c r="E5" s="38"/>
      <c r="F5" s="30"/>
      <c r="G5" s="30"/>
      <c r="H5" s="38"/>
      <c r="I5" s="30"/>
      <c r="J5" s="30"/>
      <c r="K5" s="38"/>
      <c r="L5" s="30"/>
      <c r="M5" s="30"/>
      <c r="N5" s="38"/>
      <c r="O5" s="38"/>
      <c r="P5" s="38"/>
      <c r="Q5" s="38"/>
      <c r="R5" s="39"/>
      <c r="S5" s="40" t="s">
        <v>126</v>
      </c>
    </row>
    <row r="6" spans="1:19" ht="41.25" customHeight="1" thickBot="1" x14ac:dyDescent="0.4">
      <c r="A6" s="455" t="s">
        <v>181</v>
      </c>
      <c r="B6" s="456"/>
      <c r="C6" s="461" t="s">
        <v>99</v>
      </c>
      <c r="D6" s="461"/>
      <c r="E6" s="461"/>
      <c r="F6" s="461" t="s">
        <v>102</v>
      </c>
      <c r="G6" s="461"/>
      <c r="H6" s="461"/>
      <c r="I6" s="461" t="s">
        <v>101</v>
      </c>
      <c r="J6" s="461"/>
      <c r="K6" s="461"/>
      <c r="L6" s="461" t="s">
        <v>100</v>
      </c>
      <c r="M6" s="461"/>
      <c r="N6" s="461"/>
      <c r="O6" s="473" t="s">
        <v>160</v>
      </c>
      <c r="P6" s="474"/>
      <c r="Q6" s="475"/>
      <c r="R6" s="462" t="s">
        <v>180</v>
      </c>
      <c r="S6" s="463"/>
    </row>
    <row r="7" spans="1:19" ht="18.75" customHeight="1" thickBot="1" x14ac:dyDescent="0.35">
      <c r="A7" s="457" t="s">
        <v>9</v>
      </c>
      <c r="B7" s="458"/>
      <c r="C7" s="36" t="s">
        <v>6</v>
      </c>
      <c r="D7" s="36" t="s">
        <v>15</v>
      </c>
      <c r="E7" s="36" t="s">
        <v>8</v>
      </c>
      <c r="F7" s="36" t="s">
        <v>6</v>
      </c>
      <c r="G7" s="36" t="s">
        <v>15</v>
      </c>
      <c r="H7" s="36" t="s">
        <v>8</v>
      </c>
      <c r="I7" s="36" t="s">
        <v>6</v>
      </c>
      <c r="J7" s="36" t="s">
        <v>15</v>
      </c>
      <c r="K7" s="36" t="s">
        <v>8</v>
      </c>
      <c r="L7" s="36" t="s">
        <v>6</v>
      </c>
      <c r="M7" s="36" t="s">
        <v>15</v>
      </c>
      <c r="N7" s="36" t="s">
        <v>8</v>
      </c>
      <c r="O7" s="36" t="s">
        <v>6</v>
      </c>
      <c r="P7" s="36" t="s">
        <v>15</v>
      </c>
      <c r="Q7" s="36" t="s">
        <v>8</v>
      </c>
      <c r="R7" s="464" t="s">
        <v>12</v>
      </c>
      <c r="S7" s="465"/>
    </row>
    <row r="8" spans="1:19" ht="34.5" customHeight="1" x14ac:dyDescent="0.35">
      <c r="A8" s="459"/>
      <c r="B8" s="460"/>
      <c r="C8" s="120" t="s">
        <v>22</v>
      </c>
      <c r="D8" s="120" t="s">
        <v>23</v>
      </c>
      <c r="E8" s="120" t="s">
        <v>5</v>
      </c>
      <c r="F8" s="120" t="s">
        <v>22</v>
      </c>
      <c r="G8" s="120" t="s">
        <v>23</v>
      </c>
      <c r="H8" s="120" t="s">
        <v>5</v>
      </c>
      <c r="I8" s="120" t="s">
        <v>22</v>
      </c>
      <c r="J8" s="120" t="s">
        <v>23</v>
      </c>
      <c r="K8" s="120" t="s">
        <v>5</v>
      </c>
      <c r="L8" s="120" t="s">
        <v>22</v>
      </c>
      <c r="M8" s="120" t="s">
        <v>23</v>
      </c>
      <c r="N8" s="120" t="s">
        <v>5</v>
      </c>
      <c r="O8" s="120" t="s">
        <v>22</v>
      </c>
      <c r="P8" s="120" t="s">
        <v>23</v>
      </c>
      <c r="Q8" s="120" t="s">
        <v>5</v>
      </c>
      <c r="R8" s="466"/>
      <c r="S8" s="467"/>
    </row>
    <row r="9" spans="1:19" ht="20.25" customHeight="1" thickBot="1" x14ac:dyDescent="0.4">
      <c r="A9" s="476">
        <v>2008</v>
      </c>
      <c r="B9" s="320" t="s">
        <v>10</v>
      </c>
      <c r="C9" s="78">
        <v>37</v>
      </c>
      <c r="D9" s="78">
        <v>39</v>
      </c>
      <c r="E9" s="78">
        <f t="shared" ref="E9:E19" si="0">C9+D9</f>
        <v>76</v>
      </c>
      <c r="F9" s="78">
        <v>68</v>
      </c>
      <c r="G9" s="78">
        <v>727</v>
      </c>
      <c r="H9" s="78">
        <f t="shared" ref="H9:H19" si="1">F9+G9</f>
        <v>795</v>
      </c>
      <c r="I9" s="78">
        <v>43</v>
      </c>
      <c r="J9" s="78">
        <v>204</v>
      </c>
      <c r="K9" s="78">
        <f t="shared" ref="K9:K19" si="2">I9+J9</f>
        <v>247</v>
      </c>
      <c r="L9" s="78">
        <v>2</v>
      </c>
      <c r="M9" s="78">
        <v>35</v>
      </c>
      <c r="N9" s="78">
        <f t="shared" ref="N9:N19" si="3">L9+M9</f>
        <v>37</v>
      </c>
      <c r="O9" s="78">
        <f>SUM(C9,F9,I9,L9)</f>
        <v>150</v>
      </c>
      <c r="P9" s="78">
        <f>SUM(D9,G9,J9,M9)</f>
        <v>1005</v>
      </c>
      <c r="Q9" s="78">
        <f>O9+P9</f>
        <v>1155</v>
      </c>
      <c r="R9" s="124" t="s">
        <v>95</v>
      </c>
      <c r="S9" s="479">
        <v>2008</v>
      </c>
    </row>
    <row r="10" spans="1:19" ht="20.25" customHeight="1" thickBot="1" x14ac:dyDescent="0.4">
      <c r="A10" s="477"/>
      <c r="B10" s="319" t="s">
        <v>11</v>
      </c>
      <c r="C10" s="344">
        <v>18</v>
      </c>
      <c r="D10" s="344">
        <v>20</v>
      </c>
      <c r="E10" s="344">
        <f t="shared" si="0"/>
        <v>38</v>
      </c>
      <c r="F10" s="344">
        <v>22</v>
      </c>
      <c r="G10" s="344">
        <v>243</v>
      </c>
      <c r="H10" s="344">
        <f t="shared" si="1"/>
        <v>265</v>
      </c>
      <c r="I10" s="344">
        <v>7</v>
      </c>
      <c r="J10" s="344">
        <v>84</v>
      </c>
      <c r="K10" s="344">
        <f t="shared" si="2"/>
        <v>91</v>
      </c>
      <c r="L10" s="344">
        <v>4</v>
      </c>
      <c r="M10" s="344">
        <v>10</v>
      </c>
      <c r="N10" s="344">
        <f t="shared" si="3"/>
        <v>14</v>
      </c>
      <c r="O10" s="344">
        <f t="shared" ref="O10:O23" si="4">SUM(C10,F10,I10,L10)</f>
        <v>51</v>
      </c>
      <c r="P10" s="344">
        <f t="shared" ref="P10:P23" si="5">SUM(D10,G10,J10,M10)</f>
        <v>357</v>
      </c>
      <c r="Q10" s="344">
        <f>O10+P10</f>
        <v>408</v>
      </c>
      <c r="R10" s="275" t="s">
        <v>96</v>
      </c>
      <c r="S10" s="480"/>
    </row>
    <row r="11" spans="1:19" ht="20.25" customHeight="1" thickBot="1" x14ac:dyDescent="0.4">
      <c r="A11" s="478"/>
      <c r="B11" s="347" t="s">
        <v>8</v>
      </c>
      <c r="C11" s="348">
        <f>C9+C10</f>
        <v>55</v>
      </c>
      <c r="D11" s="348">
        <f t="shared" ref="D11:Q11" si="6">D9+D10</f>
        <v>59</v>
      </c>
      <c r="E11" s="348">
        <f t="shared" si="6"/>
        <v>114</v>
      </c>
      <c r="F11" s="348">
        <f t="shared" si="6"/>
        <v>90</v>
      </c>
      <c r="G11" s="348">
        <f t="shared" si="6"/>
        <v>970</v>
      </c>
      <c r="H11" s="348">
        <f t="shared" si="6"/>
        <v>1060</v>
      </c>
      <c r="I11" s="348">
        <f t="shared" si="6"/>
        <v>50</v>
      </c>
      <c r="J11" s="348">
        <f t="shared" si="6"/>
        <v>288</v>
      </c>
      <c r="K11" s="348">
        <f t="shared" si="6"/>
        <v>338</v>
      </c>
      <c r="L11" s="348">
        <f t="shared" si="6"/>
        <v>6</v>
      </c>
      <c r="M11" s="348">
        <f t="shared" si="6"/>
        <v>45</v>
      </c>
      <c r="N11" s="348">
        <f t="shared" si="6"/>
        <v>51</v>
      </c>
      <c r="O11" s="348">
        <f t="shared" si="6"/>
        <v>201</v>
      </c>
      <c r="P11" s="348">
        <f t="shared" si="6"/>
        <v>1362</v>
      </c>
      <c r="Q11" s="348">
        <f t="shared" si="6"/>
        <v>1563</v>
      </c>
      <c r="R11" s="276" t="s">
        <v>5</v>
      </c>
      <c r="S11" s="481"/>
    </row>
    <row r="12" spans="1:19" ht="20.25" customHeight="1" thickBot="1" x14ac:dyDescent="0.4">
      <c r="A12" s="469">
        <v>2009</v>
      </c>
      <c r="B12" s="345" t="s">
        <v>10</v>
      </c>
      <c r="C12" s="353">
        <v>65</v>
      </c>
      <c r="D12" s="353">
        <v>403</v>
      </c>
      <c r="E12" s="353">
        <f t="shared" si="0"/>
        <v>468</v>
      </c>
      <c r="F12" s="353">
        <v>125</v>
      </c>
      <c r="G12" s="353">
        <v>929</v>
      </c>
      <c r="H12" s="353">
        <f t="shared" si="1"/>
        <v>1054</v>
      </c>
      <c r="I12" s="353">
        <v>39</v>
      </c>
      <c r="J12" s="353">
        <v>132</v>
      </c>
      <c r="K12" s="353">
        <f t="shared" si="2"/>
        <v>171</v>
      </c>
      <c r="L12" s="353">
        <v>1</v>
      </c>
      <c r="M12" s="353">
        <v>14</v>
      </c>
      <c r="N12" s="346">
        <f t="shared" si="3"/>
        <v>15</v>
      </c>
      <c r="O12" s="353">
        <f t="shared" si="4"/>
        <v>230</v>
      </c>
      <c r="P12" s="353">
        <f t="shared" si="5"/>
        <v>1478</v>
      </c>
      <c r="Q12" s="353">
        <f t="shared" ref="Q12:Q23" si="7">O12+P12</f>
        <v>1708</v>
      </c>
      <c r="R12" s="278" t="s">
        <v>95</v>
      </c>
      <c r="S12" s="471">
        <v>2009</v>
      </c>
    </row>
    <row r="13" spans="1:19" ht="20.25" customHeight="1" thickBot="1" x14ac:dyDescent="0.4">
      <c r="A13" s="469"/>
      <c r="B13" s="317" t="s">
        <v>11</v>
      </c>
      <c r="C13" s="68">
        <v>35</v>
      </c>
      <c r="D13" s="68">
        <v>169</v>
      </c>
      <c r="E13" s="68">
        <f t="shared" si="0"/>
        <v>204</v>
      </c>
      <c r="F13" s="68">
        <v>67</v>
      </c>
      <c r="G13" s="68">
        <v>379</v>
      </c>
      <c r="H13" s="68">
        <f t="shared" si="1"/>
        <v>446</v>
      </c>
      <c r="I13" s="68">
        <v>19</v>
      </c>
      <c r="J13" s="68">
        <v>60</v>
      </c>
      <c r="K13" s="68">
        <f t="shared" si="2"/>
        <v>79</v>
      </c>
      <c r="L13" s="68">
        <v>3</v>
      </c>
      <c r="M13" s="68">
        <v>4</v>
      </c>
      <c r="N13" s="349">
        <f t="shared" si="3"/>
        <v>7</v>
      </c>
      <c r="O13" s="68">
        <f t="shared" si="4"/>
        <v>124</v>
      </c>
      <c r="P13" s="68">
        <f t="shared" si="5"/>
        <v>612</v>
      </c>
      <c r="Q13" s="68">
        <f t="shared" si="7"/>
        <v>736</v>
      </c>
      <c r="R13" s="278" t="s">
        <v>96</v>
      </c>
      <c r="S13" s="471"/>
    </row>
    <row r="14" spans="1:19" ht="20.25" customHeight="1" thickBot="1" x14ac:dyDescent="0.4">
      <c r="A14" s="469"/>
      <c r="B14" s="351" t="s">
        <v>8</v>
      </c>
      <c r="C14" s="352">
        <f>C12+C13</f>
        <v>100</v>
      </c>
      <c r="D14" s="352">
        <f t="shared" ref="D14:Q14" si="8">D12+D13</f>
        <v>572</v>
      </c>
      <c r="E14" s="352">
        <f t="shared" si="8"/>
        <v>672</v>
      </c>
      <c r="F14" s="352">
        <f t="shared" si="8"/>
        <v>192</v>
      </c>
      <c r="G14" s="352">
        <f t="shared" si="8"/>
        <v>1308</v>
      </c>
      <c r="H14" s="352">
        <f t="shared" si="8"/>
        <v>1500</v>
      </c>
      <c r="I14" s="352">
        <f t="shared" si="8"/>
        <v>58</v>
      </c>
      <c r="J14" s="352">
        <f t="shared" si="8"/>
        <v>192</v>
      </c>
      <c r="K14" s="352">
        <f t="shared" si="8"/>
        <v>250</v>
      </c>
      <c r="L14" s="352">
        <f t="shared" si="8"/>
        <v>4</v>
      </c>
      <c r="M14" s="352">
        <f t="shared" si="8"/>
        <v>18</v>
      </c>
      <c r="N14" s="352">
        <f t="shared" si="8"/>
        <v>22</v>
      </c>
      <c r="O14" s="352">
        <f t="shared" si="8"/>
        <v>354</v>
      </c>
      <c r="P14" s="352">
        <f t="shared" si="8"/>
        <v>2090</v>
      </c>
      <c r="Q14" s="352">
        <f t="shared" si="8"/>
        <v>2444</v>
      </c>
      <c r="R14" s="278" t="s">
        <v>5</v>
      </c>
      <c r="S14" s="471"/>
    </row>
    <row r="15" spans="1:19" ht="20.25" customHeight="1" thickBot="1" x14ac:dyDescent="0.4">
      <c r="A15" s="477">
        <v>2010</v>
      </c>
      <c r="B15" s="318" t="s">
        <v>10</v>
      </c>
      <c r="C15" s="350">
        <v>52</v>
      </c>
      <c r="D15" s="350">
        <v>333</v>
      </c>
      <c r="E15" s="350">
        <f t="shared" si="0"/>
        <v>385</v>
      </c>
      <c r="F15" s="350">
        <v>86</v>
      </c>
      <c r="G15" s="350">
        <v>692</v>
      </c>
      <c r="H15" s="350">
        <f t="shared" si="1"/>
        <v>778</v>
      </c>
      <c r="I15" s="350">
        <v>34</v>
      </c>
      <c r="J15" s="350">
        <v>147</v>
      </c>
      <c r="K15" s="350">
        <f t="shared" si="2"/>
        <v>181</v>
      </c>
      <c r="L15" s="350">
        <v>1</v>
      </c>
      <c r="M15" s="350">
        <v>12</v>
      </c>
      <c r="N15" s="350">
        <f t="shared" si="3"/>
        <v>13</v>
      </c>
      <c r="O15" s="350">
        <f t="shared" si="4"/>
        <v>173</v>
      </c>
      <c r="P15" s="350">
        <f t="shared" si="5"/>
        <v>1184</v>
      </c>
      <c r="Q15" s="350">
        <f t="shared" si="7"/>
        <v>1357</v>
      </c>
      <c r="R15" s="275" t="s">
        <v>95</v>
      </c>
      <c r="S15" s="480">
        <v>2010</v>
      </c>
    </row>
    <row r="16" spans="1:19" ht="20.25" customHeight="1" thickBot="1" x14ac:dyDescent="0.4">
      <c r="A16" s="477"/>
      <c r="B16" s="319" t="s">
        <v>11</v>
      </c>
      <c r="C16" s="344">
        <v>35</v>
      </c>
      <c r="D16" s="344">
        <v>173</v>
      </c>
      <c r="E16" s="344">
        <f t="shared" si="0"/>
        <v>208</v>
      </c>
      <c r="F16" s="344">
        <v>50</v>
      </c>
      <c r="G16" s="344">
        <v>299</v>
      </c>
      <c r="H16" s="344">
        <f t="shared" si="1"/>
        <v>349</v>
      </c>
      <c r="I16" s="344">
        <v>16</v>
      </c>
      <c r="J16" s="344">
        <v>61</v>
      </c>
      <c r="K16" s="344">
        <f t="shared" si="2"/>
        <v>77</v>
      </c>
      <c r="L16" s="344">
        <v>9</v>
      </c>
      <c r="M16" s="344">
        <v>7</v>
      </c>
      <c r="N16" s="344">
        <f t="shared" si="3"/>
        <v>16</v>
      </c>
      <c r="O16" s="344">
        <f t="shared" si="4"/>
        <v>110</v>
      </c>
      <c r="P16" s="344">
        <f t="shared" si="5"/>
        <v>540</v>
      </c>
      <c r="Q16" s="344">
        <f t="shared" si="7"/>
        <v>650</v>
      </c>
      <c r="R16" s="275" t="s">
        <v>96</v>
      </c>
      <c r="S16" s="480"/>
    </row>
    <row r="17" spans="1:19" ht="20.25" customHeight="1" thickBot="1" x14ac:dyDescent="0.4">
      <c r="A17" s="478"/>
      <c r="B17" s="347" t="s">
        <v>8</v>
      </c>
      <c r="C17" s="348">
        <f>C15+C16</f>
        <v>87</v>
      </c>
      <c r="D17" s="348">
        <f t="shared" ref="D17:Q17" si="9">D15+D16</f>
        <v>506</v>
      </c>
      <c r="E17" s="348">
        <f t="shared" si="9"/>
        <v>593</v>
      </c>
      <c r="F17" s="348">
        <f t="shared" si="9"/>
        <v>136</v>
      </c>
      <c r="G17" s="348">
        <f t="shared" si="9"/>
        <v>991</v>
      </c>
      <c r="H17" s="348">
        <f t="shared" si="9"/>
        <v>1127</v>
      </c>
      <c r="I17" s="348">
        <f t="shared" si="9"/>
        <v>50</v>
      </c>
      <c r="J17" s="348">
        <f t="shared" si="9"/>
        <v>208</v>
      </c>
      <c r="K17" s="348">
        <f t="shared" si="9"/>
        <v>258</v>
      </c>
      <c r="L17" s="348">
        <f t="shared" si="9"/>
        <v>10</v>
      </c>
      <c r="M17" s="348">
        <f t="shared" si="9"/>
        <v>19</v>
      </c>
      <c r="N17" s="348">
        <f t="shared" si="9"/>
        <v>29</v>
      </c>
      <c r="O17" s="348">
        <f t="shared" si="9"/>
        <v>283</v>
      </c>
      <c r="P17" s="348">
        <f t="shared" si="9"/>
        <v>1724</v>
      </c>
      <c r="Q17" s="348">
        <f t="shared" si="9"/>
        <v>2007</v>
      </c>
      <c r="R17" s="276" t="s">
        <v>5</v>
      </c>
      <c r="S17" s="481"/>
    </row>
    <row r="18" spans="1:19" ht="20.25" customHeight="1" thickBot="1" x14ac:dyDescent="0.4">
      <c r="A18" s="469">
        <v>2011</v>
      </c>
      <c r="B18" s="345" t="s">
        <v>10</v>
      </c>
      <c r="C18" s="353">
        <v>37</v>
      </c>
      <c r="D18" s="353">
        <v>239</v>
      </c>
      <c r="E18" s="353">
        <f t="shared" si="0"/>
        <v>276</v>
      </c>
      <c r="F18" s="353">
        <v>55</v>
      </c>
      <c r="G18" s="353">
        <v>466</v>
      </c>
      <c r="H18" s="353">
        <f t="shared" si="1"/>
        <v>521</v>
      </c>
      <c r="I18" s="353">
        <v>0</v>
      </c>
      <c r="J18" s="353">
        <v>15</v>
      </c>
      <c r="K18" s="353">
        <f t="shared" si="2"/>
        <v>15</v>
      </c>
      <c r="L18" s="353">
        <v>21</v>
      </c>
      <c r="M18" s="353">
        <v>104</v>
      </c>
      <c r="N18" s="346">
        <f t="shared" si="3"/>
        <v>125</v>
      </c>
      <c r="O18" s="353">
        <f t="shared" si="4"/>
        <v>113</v>
      </c>
      <c r="P18" s="353">
        <f t="shared" si="5"/>
        <v>824</v>
      </c>
      <c r="Q18" s="353">
        <f t="shared" si="7"/>
        <v>937</v>
      </c>
      <c r="R18" s="278" t="s">
        <v>95</v>
      </c>
      <c r="S18" s="471">
        <v>2011</v>
      </c>
    </row>
    <row r="19" spans="1:19" ht="20.25" customHeight="1" thickBot="1" x14ac:dyDescent="0.4">
      <c r="A19" s="469"/>
      <c r="B19" s="317" t="s">
        <v>11</v>
      </c>
      <c r="C19" s="68">
        <v>27</v>
      </c>
      <c r="D19" s="68">
        <v>179</v>
      </c>
      <c r="E19" s="68">
        <f t="shared" si="0"/>
        <v>206</v>
      </c>
      <c r="F19" s="68">
        <v>34</v>
      </c>
      <c r="G19" s="68">
        <v>237</v>
      </c>
      <c r="H19" s="68">
        <f t="shared" si="1"/>
        <v>271</v>
      </c>
      <c r="I19" s="68">
        <v>1</v>
      </c>
      <c r="J19" s="68">
        <v>5</v>
      </c>
      <c r="K19" s="68">
        <f t="shared" si="2"/>
        <v>6</v>
      </c>
      <c r="L19" s="68">
        <v>12</v>
      </c>
      <c r="M19" s="68">
        <v>54</v>
      </c>
      <c r="N19" s="349">
        <f t="shared" si="3"/>
        <v>66</v>
      </c>
      <c r="O19" s="68">
        <f t="shared" si="4"/>
        <v>74</v>
      </c>
      <c r="P19" s="68">
        <f t="shared" si="5"/>
        <v>475</v>
      </c>
      <c r="Q19" s="68">
        <f t="shared" si="7"/>
        <v>549</v>
      </c>
      <c r="R19" s="278" t="s">
        <v>96</v>
      </c>
      <c r="S19" s="471"/>
    </row>
    <row r="20" spans="1:19" ht="20.25" customHeight="1" thickBot="1" x14ac:dyDescent="0.4">
      <c r="A20" s="469"/>
      <c r="B20" s="351" t="s">
        <v>8</v>
      </c>
      <c r="C20" s="352">
        <f>C18+C19</f>
        <v>64</v>
      </c>
      <c r="D20" s="352">
        <f t="shared" ref="D20:N20" si="10">D18+D19</f>
        <v>418</v>
      </c>
      <c r="E20" s="352">
        <f t="shared" si="10"/>
        <v>482</v>
      </c>
      <c r="F20" s="352">
        <f t="shared" si="10"/>
        <v>89</v>
      </c>
      <c r="G20" s="352">
        <f t="shared" si="10"/>
        <v>703</v>
      </c>
      <c r="H20" s="352">
        <f t="shared" si="10"/>
        <v>792</v>
      </c>
      <c r="I20" s="352">
        <f t="shared" si="10"/>
        <v>1</v>
      </c>
      <c r="J20" s="352">
        <f t="shared" si="10"/>
        <v>20</v>
      </c>
      <c r="K20" s="352">
        <f t="shared" si="10"/>
        <v>21</v>
      </c>
      <c r="L20" s="352">
        <f t="shared" si="10"/>
        <v>33</v>
      </c>
      <c r="M20" s="352">
        <f t="shared" si="10"/>
        <v>158</v>
      </c>
      <c r="N20" s="352">
        <f t="shared" si="10"/>
        <v>191</v>
      </c>
      <c r="O20" s="352">
        <f t="shared" si="4"/>
        <v>187</v>
      </c>
      <c r="P20" s="352">
        <f t="shared" si="5"/>
        <v>1299</v>
      </c>
      <c r="Q20" s="352">
        <f t="shared" si="7"/>
        <v>1486</v>
      </c>
      <c r="R20" s="278" t="s">
        <v>5</v>
      </c>
      <c r="S20" s="471"/>
    </row>
    <row r="21" spans="1:19" ht="20.25" customHeight="1" thickBot="1" x14ac:dyDescent="0.4">
      <c r="A21" s="477">
        <v>2012</v>
      </c>
      <c r="B21" s="318" t="s">
        <v>10</v>
      </c>
      <c r="C21" s="350">
        <v>22</v>
      </c>
      <c r="D21" s="350">
        <v>212</v>
      </c>
      <c r="E21" s="350">
        <f>C21+D21</f>
        <v>234</v>
      </c>
      <c r="F21" s="350">
        <v>78</v>
      </c>
      <c r="G21" s="350">
        <v>524</v>
      </c>
      <c r="H21" s="350">
        <f>F21+G21</f>
        <v>602</v>
      </c>
      <c r="I21" s="350">
        <v>14</v>
      </c>
      <c r="J21" s="350">
        <v>50</v>
      </c>
      <c r="K21" s="350">
        <f>I21+J21</f>
        <v>64</v>
      </c>
      <c r="L21" s="350">
        <v>3</v>
      </c>
      <c r="M21" s="350">
        <v>8</v>
      </c>
      <c r="N21" s="350">
        <f>L21+M21</f>
        <v>11</v>
      </c>
      <c r="O21" s="350">
        <f t="shared" si="4"/>
        <v>117</v>
      </c>
      <c r="P21" s="350">
        <f t="shared" si="5"/>
        <v>794</v>
      </c>
      <c r="Q21" s="350">
        <f t="shared" si="7"/>
        <v>911</v>
      </c>
      <c r="R21" s="275" t="s">
        <v>95</v>
      </c>
      <c r="S21" s="480">
        <v>2012</v>
      </c>
    </row>
    <row r="22" spans="1:19" ht="20.25" customHeight="1" thickBot="1" x14ac:dyDescent="0.4">
      <c r="A22" s="477"/>
      <c r="B22" s="319" t="s">
        <v>11</v>
      </c>
      <c r="C22" s="344">
        <v>17</v>
      </c>
      <c r="D22" s="344">
        <v>136</v>
      </c>
      <c r="E22" s="344">
        <f>C22+D22</f>
        <v>153</v>
      </c>
      <c r="F22" s="344">
        <v>35</v>
      </c>
      <c r="G22" s="344">
        <v>251</v>
      </c>
      <c r="H22" s="344">
        <f>F22+G22</f>
        <v>286</v>
      </c>
      <c r="I22" s="344">
        <v>9</v>
      </c>
      <c r="J22" s="344">
        <v>43</v>
      </c>
      <c r="K22" s="344">
        <f>I22+J22</f>
        <v>52</v>
      </c>
      <c r="L22" s="344">
        <v>2</v>
      </c>
      <c r="M22" s="344">
        <v>6</v>
      </c>
      <c r="N22" s="344">
        <f>L22+M22</f>
        <v>8</v>
      </c>
      <c r="O22" s="344">
        <f t="shared" si="4"/>
        <v>63</v>
      </c>
      <c r="P22" s="344">
        <f t="shared" si="5"/>
        <v>436</v>
      </c>
      <c r="Q22" s="344">
        <f t="shared" si="7"/>
        <v>499</v>
      </c>
      <c r="R22" s="275" t="s">
        <v>96</v>
      </c>
      <c r="S22" s="480"/>
    </row>
    <row r="23" spans="1:19" ht="20.25" customHeight="1" thickBot="1" x14ac:dyDescent="0.4">
      <c r="A23" s="478"/>
      <c r="B23" s="347" t="s">
        <v>8</v>
      </c>
      <c r="C23" s="348">
        <f>SUM(C21:C22)</f>
        <v>39</v>
      </c>
      <c r="D23" s="348">
        <f>SUM(D21:D22)</f>
        <v>348</v>
      </c>
      <c r="E23" s="348">
        <f>E21+E22</f>
        <v>387</v>
      </c>
      <c r="F23" s="348">
        <f>SUM(F21:F22)</f>
        <v>113</v>
      </c>
      <c r="G23" s="348">
        <f>SUM(G21:G22)</f>
        <v>775</v>
      </c>
      <c r="H23" s="348">
        <f>H21+H22</f>
        <v>888</v>
      </c>
      <c r="I23" s="348">
        <f>SUM(I21:I22)</f>
        <v>23</v>
      </c>
      <c r="J23" s="348">
        <f>SUM(J21:J22)</f>
        <v>93</v>
      </c>
      <c r="K23" s="348">
        <f>K21+K22</f>
        <v>116</v>
      </c>
      <c r="L23" s="348">
        <f>SUM(L21:L22)</f>
        <v>5</v>
      </c>
      <c r="M23" s="348">
        <f>SUM(M21:M22)</f>
        <v>14</v>
      </c>
      <c r="N23" s="348">
        <f>N21+N22</f>
        <v>19</v>
      </c>
      <c r="O23" s="348">
        <f t="shared" si="4"/>
        <v>180</v>
      </c>
      <c r="P23" s="348">
        <f t="shared" si="5"/>
        <v>1230</v>
      </c>
      <c r="Q23" s="348">
        <f t="shared" si="7"/>
        <v>1410</v>
      </c>
      <c r="R23" s="276" t="s">
        <v>5</v>
      </c>
      <c r="S23" s="481"/>
    </row>
    <row r="24" spans="1:19" ht="20.25" customHeight="1" thickBot="1" x14ac:dyDescent="0.4">
      <c r="A24" s="469">
        <v>2013</v>
      </c>
      <c r="B24" s="345" t="s">
        <v>10</v>
      </c>
      <c r="C24" s="353">
        <v>63</v>
      </c>
      <c r="D24" s="353">
        <v>436</v>
      </c>
      <c r="E24" s="353">
        <f>C24+D24</f>
        <v>499</v>
      </c>
      <c r="F24" s="353">
        <v>121</v>
      </c>
      <c r="G24" s="353">
        <v>709</v>
      </c>
      <c r="H24" s="353">
        <f>F24+G24</f>
        <v>830</v>
      </c>
      <c r="I24" s="353">
        <v>17</v>
      </c>
      <c r="J24" s="353">
        <v>27</v>
      </c>
      <c r="K24" s="353">
        <f>I24+J24</f>
        <v>44</v>
      </c>
      <c r="L24" s="353">
        <v>1</v>
      </c>
      <c r="M24" s="353">
        <v>3</v>
      </c>
      <c r="N24" s="346">
        <f>L24+M24</f>
        <v>4</v>
      </c>
      <c r="O24" s="353">
        <f t="shared" ref="O24:O25" si="11">SUM(C24,F24,I24,L24)</f>
        <v>202</v>
      </c>
      <c r="P24" s="353">
        <f t="shared" ref="P24:P25" si="12">SUM(D24,G24,J24,M24)</f>
        <v>1175</v>
      </c>
      <c r="Q24" s="353">
        <f t="shared" ref="Q24:Q25" si="13">O24+P24</f>
        <v>1377</v>
      </c>
      <c r="R24" s="278" t="s">
        <v>95</v>
      </c>
      <c r="S24" s="471">
        <v>2013</v>
      </c>
    </row>
    <row r="25" spans="1:19" ht="20.25" customHeight="1" thickBot="1" x14ac:dyDescent="0.4">
      <c r="A25" s="469"/>
      <c r="B25" s="317" t="s">
        <v>11</v>
      </c>
      <c r="C25" s="68">
        <v>40</v>
      </c>
      <c r="D25" s="68">
        <v>284</v>
      </c>
      <c r="E25" s="68">
        <f>C25+D25</f>
        <v>324</v>
      </c>
      <c r="F25" s="68">
        <v>66</v>
      </c>
      <c r="G25" s="68">
        <v>386</v>
      </c>
      <c r="H25" s="68">
        <f>F25+G25</f>
        <v>452</v>
      </c>
      <c r="I25" s="68">
        <v>3</v>
      </c>
      <c r="J25" s="68">
        <v>33</v>
      </c>
      <c r="K25" s="68">
        <f>I25+J25</f>
        <v>36</v>
      </c>
      <c r="L25" s="68">
        <v>0</v>
      </c>
      <c r="M25" s="68">
        <v>0</v>
      </c>
      <c r="N25" s="349">
        <f>L25+M25</f>
        <v>0</v>
      </c>
      <c r="O25" s="68">
        <f t="shared" si="11"/>
        <v>109</v>
      </c>
      <c r="P25" s="68">
        <f t="shared" si="12"/>
        <v>703</v>
      </c>
      <c r="Q25" s="68">
        <f t="shared" si="13"/>
        <v>812</v>
      </c>
      <c r="R25" s="278" t="s">
        <v>96</v>
      </c>
      <c r="S25" s="471"/>
    </row>
    <row r="26" spans="1:19" ht="20.25" customHeight="1" x14ac:dyDescent="0.35">
      <c r="A26" s="470"/>
      <c r="B26" s="351" t="s">
        <v>8</v>
      </c>
      <c r="C26" s="352">
        <f>SUM(C24:C25)</f>
        <v>103</v>
      </c>
      <c r="D26" s="352">
        <f t="shared" ref="D26:Q26" si="14">SUM(D24:D25)</f>
        <v>720</v>
      </c>
      <c r="E26" s="352">
        <f t="shared" si="14"/>
        <v>823</v>
      </c>
      <c r="F26" s="352">
        <f t="shared" si="14"/>
        <v>187</v>
      </c>
      <c r="G26" s="352">
        <f t="shared" si="14"/>
        <v>1095</v>
      </c>
      <c r="H26" s="352">
        <f t="shared" si="14"/>
        <v>1282</v>
      </c>
      <c r="I26" s="352">
        <f t="shared" si="14"/>
        <v>20</v>
      </c>
      <c r="J26" s="352">
        <f t="shared" si="14"/>
        <v>60</v>
      </c>
      <c r="K26" s="352">
        <f t="shared" si="14"/>
        <v>80</v>
      </c>
      <c r="L26" s="352">
        <f t="shared" si="14"/>
        <v>1</v>
      </c>
      <c r="M26" s="352">
        <f t="shared" si="14"/>
        <v>3</v>
      </c>
      <c r="N26" s="352">
        <f t="shared" si="14"/>
        <v>4</v>
      </c>
      <c r="O26" s="352">
        <f t="shared" si="14"/>
        <v>311</v>
      </c>
      <c r="P26" s="352">
        <f t="shared" si="14"/>
        <v>1878</v>
      </c>
      <c r="Q26" s="352">
        <f t="shared" si="14"/>
        <v>2189</v>
      </c>
      <c r="R26" s="354" t="s">
        <v>5</v>
      </c>
      <c r="S26" s="472"/>
    </row>
    <row r="30" spans="1:19" ht="14.5" thickBot="1" x14ac:dyDescent="0.4"/>
    <row r="31" spans="1:19" ht="98" x14ac:dyDescent="0.35">
      <c r="D31" s="281"/>
      <c r="E31" s="54" t="s">
        <v>227</v>
      </c>
      <c r="F31" s="412" t="s">
        <v>228</v>
      </c>
      <c r="G31" s="413" t="s">
        <v>229</v>
      </c>
      <c r="H31" s="54" t="s">
        <v>230</v>
      </c>
    </row>
    <row r="32" spans="1:19" ht="14.5" thickBot="1" x14ac:dyDescent="0.4">
      <c r="D32" s="281"/>
      <c r="E32" s="54"/>
      <c r="F32" s="414"/>
      <c r="G32" s="415"/>
      <c r="H32" s="414"/>
    </row>
    <row r="33" spans="4:8" x14ac:dyDescent="0.35">
      <c r="D33" s="281">
        <v>2008</v>
      </c>
      <c r="E33" s="55">
        <f>E11</f>
        <v>114</v>
      </c>
      <c r="F33" s="55">
        <f>H11</f>
        <v>1060</v>
      </c>
      <c r="G33" s="55">
        <f>K11</f>
        <v>338</v>
      </c>
      <c r="H33" s="55">
        <f>N11</f>
        <v>51</v>
      </c>
    </row>
    <row r="34" spans="4:8" x14ac:dyDescent="0.35">
      <c r="D34" s="281">
        <v>2009</v>
      </c>
      <c r="E34" s="55">
        <f>E14</f>
        <v>672</v>
      </c>
      <c r="F34" s="55">
        <f>H14</f>
        <v>1500</v>
      </c>
      <c r="G34" s="55">
        <f>K14</f>
        <v>250</v>
      </c>
      <c r="H34" s="55">
        <f>N14</f>
        <v>22</v>
      </c>
    </row>
    <row r="35" spans="4:8" x14ac:dyDescent="0.35">
      <c r="D35" s="281">
        <v>2010</v>
      </c>
      <c r="E35" s="55">
        <f>E17</f>
        <v>593</v>
      </c>
      <c r="F35" s="55">
        <f>H17</f>
        <v>1127</v>
      </c>
      <c r="G35" s="55">
        <f>K17</f>
        <v>258</v>
      </c>
      <c r="H35" s="55">
        <f>N17</f>
        <v>29</v>
      </c>
    </row>
    <row r="36" spans="4:8" x14ac:dyDescent="0.35">
      <c r="D36" s="281">
        <v>2011</v>
      </c>
      <c r="E36" s="55">
        <f>E20</f>
        <v>482</v>
      </c>
      <c r="F36" s="55">
        <f>H20</f>
        <v>792</v>
      </c>
      <c r="G36" s="55">
        <f>K20</f>
        <v>21</v>
      </c>
      <c r="H36" s="55">
        <f>N20</f>
        <v>191</v>
      </c>
    </row>
    <row r="37" spans="4:8" x14ac:dyDescent="0.35">
      <c r="D37" s="281">
        <v>2012</v>
      </c>
      <c r="E37" s="55">
        <f>E23</f>
        <v>387</v>
      </c>
      <c r="F37" s="55">
        <f>H23</f>
        <v>888</v>
      </c>
      <c r="G37" s="55">
        <f>K23</f>
        <v>116</v>
      </c>
      <c r="H37" s="55">
        <f>N23</f>
        <v>19</v>
      </c>
    </row>
    <row r="38" spans="4:8" x14ac:dyDescent="0.35">
      <c r="D38" s="7">
        <v>2013</v>
      </c>
      <c r="E38" s="55">
        <f>E26</f>
        <v>823</v>
      </c>
      <c r="F38" s="55">
        <f>H26</f>
        <v>1282</v>
      </c>
      <c r="G38" s="55">
        <f>K26</f>
        <v>80</v>
      </c>
      <c r="H38" s="55">
        <f>N26</f>
        <v>4</v>
      </c>
    </row>
  </sheetData>
  <mergeCells count="23">
    <mergeCell ref="A24:A26"/>
    <mergeCell ref="S24:S26"/>
    <mergeCell ref="O6:Q6"/>
    <mergeCell ref="A9:A11"/>
    <mergeCell ref="A12:A14"/>
    <mergeCell ref="S9:S11"/>
    <mergeCell ref="S12:S14"/>
    <mergeCell ref="A21:A23"/>
    <mergeCell ref="S21:S23"/>
    <mergeCell ref="A15:A17"/>
    <mergeCell ref="S15:S17"/>
    <mergeCell ref="A18:A20"/>
    <mergeCell ref="S18:S20"/>
    <mergeCell ref="A1:S1"/>
    <mergeCell ref="A3:S3"/>
    <mergeCell ref="A4:S4"/>
    <mergeCell ref="A6:B8"/>
    <mergeCell ref="C6:E6"/>
    <mergeCell ref="F6:H6"/>
    <mergeCell ref="R6:S8"/>
    <mergeCell ref="A2:S2"/>
    <mergeCell ref="I6:K6"/>
    <mergeCell ref="L6:N6"/>
  </mergeCells>
  <printOptions horizontalCentered="1" verticalCentered="1"/>
  <pageMargins left="0" right="0" top="0" bottom="0" header="0" footer="0"/>
  <pageSetup paperSize="9" scale="83" orientation="landscape" r:id="rId1"/>
  <ignoredErrors>
    <ignoredError sqref="E20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39997558519241921"/>
  </sheetPr>
  <dimension ref="A1:S26"/>
  <sheetViews>
    <sheetView rightToLeft="1" view="pageBreakPreview" zoomScale="98" zoomScaleNormal="100" zoomScaleSheetLayoutView="98" workbookViewId="0">
      <selection activeCell="A13" sqref="A13"/>
    </sheetView>
  </sheetViews>
  <sheetFormatPr defaultColWidth="9.1796875" defaultRowHeight="14" x14ac:dyDescent="0.35"/>
  <cols>
    <col min="1" max="1" width="14.81640625" style="7" customWidth="1"/>
    <col min="2" max="2" width="7.7265625" style="8" customWidth="1"/>
    <col min="3" max="3" width="5.7265625" style="7" bestFit="1" customWidth="1"/>
    <col min="4" max="4" width="7.7265625" style="7" customWidth="1"/>
    <col min="5" max="5" width="9.81640625" style="34" bestFit="1" customWidth="1"/>
    <col min="6" max="7" width="7.7265625" style="7" customWidth="1"/>
    <col min="8" max="8" width="8.1796875" style="34" bestFit="1" customWidth="1"/>
    <col min="9" max="9" width="5.7265625" style="7" bestFit="1" customWidth="1"/>
    <col min="10" max="10" width="7.7265625" style="7" customWidth="1"/>
    <col min="11" max="11" width="5.453125" style="35" bestFit="1" customWidth="1"/>
    <col min="12" max="12" width="5.7265625" style="7" bestFit="1" customWidth="1"/>
    <col min="13" max="13" width="7.7265625" style="7" customWidth="1"/>
    <col min="14" max="14" width="5.453125" style="35" bestFit="1" customWidth="1"/>
    <col min="15" max="15" width="7" style="7" bestFit="1" customWidth="1"/>
    <col min="16" max="16" width="7.7265625" style="7" customWidth="1"/>
    <col min="17" max="17" width="7" style="35" bestFit="1" customWidth="1"/>
    <col min="18" max="18" width="9.1796875" style="7" customWidth="1"/>
    <col min="19" max="19" width="21.81640625" style="1" customWidth="1"/>
    <col min="20" max="16384" width="9.1796875" style="1"/>
  </cols>
  <sheetData>
    <row r="1" spans="1:19" ht="22.5" customHeight="1" x14ac:dyDescent="0.35">
      <c r="A1" s="453" t="s">
        <v>177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453"/>
      <c r="R1" s="453"/>
      <c r="S1" s="453"/>
    </row>
    <row r="2" spans="1:19" ht="22.5" customHeight="1" x14ac:dyDescent="0.35">
      <c r="A2" s="468" t="s">
        <v>200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8"/>
    </row>
    <row r="3" spans="1:19" ht="33.75" customHeight="1" x14ac:dyDescent="0.35">
      <c r="A3" s="454" t="s">
        <v>183</v>
      </c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4"/>
      <c r="O3" s="454"/>
      <c r="P3" s="454"/>
      <c r="Q3" s="454"/>
      <c r="R3" s="454"/>
      <c r="S3" s="454"/>
    </row>
    <row r="4" spans="1:19" ht="21.75" customHeight="1" x14ac:dyDescent="0.35">
      <c r="A4" s="454" t="s">
        <v>200</v>
      </c>
      <c r="B4" s="454"/>
      <c r="C4" s="454"/>
      <c r="D4" s="454"/>
      <c r="E4" s="454"/>
      <c r="F4" s="454"/>
      <c r="G4" s="454"/>
      <c r="H4" s="454"/>
      <c r="I4" s="454"/>
      <c r="J4" s="454"/>
      <c r="K4" s="454"/>
      <c r="L4" s="454"/>
      <c r="M4" s="454"/>
      <c r="N4" s="454"/>
      <c r="O4" s="454"/>
      <c r="P4" s="454"/>
      <c r="Q4" s="454"/>
      <c r="R4" s="454"/>
      <c r="S4" s="454"/>
    </row>
    <row r="5" spans="1:19" s="12" customFormat="1" ht="16.899999999999999" customHeight="1" x14ac:dyDescent="0.35">
      <c r="A5" s="37" t="s">
        <v>127</v>
      </c>
      <c r="B5" s="30"/>
      <c r="C5" s="30"/>
      <c r="D5" s="30"/>
      <c r="E5" s="38"/>
      <c r="F5" s="30"/>
      <c r="G5" s="30"/>
      <c r="H5" s="38"/>
      <c r="I5" s="30"/>
      <c r="J5" s="30"/>
      <c r="K5" s="38"/>
      <c r="L5" s="30"/>
      <c r="M5" s="30"/>
      <c r="N5" s="38"/>
      <c r="O5" s="30"/>
      <c r="P5" s="30"/>
      <c r="Q5" s="38"/>
      <c r="R5" s="39"/>
      <c r="S5" s="40" t="s">
        <v>128</v>
      </c>
    </row>
    <row r="6" spans="1:19" ht="41.25" customHeight="1" thickBot="1" x14ac:dyDescent="0.4">
      <c r="A6" s="455" t="s">
        <v>178</v>
      </c>
      <c r="B6" s="456"/>
      <c r="C6" s="461" t="s">
        <v>99</v>
      </c>
      <c r="D6" s="461"/>
      <c r="E6" s="461"/>
      <c r="F6" s="461" t="s">
        <v>102</v>
      </c>
      <c r="G6" s="461"/>
      <c r="H6" s="461"/>
      <c r="I6" s="461" t="s">
        <v>101</v>
      </c>
      <c r="J6" s="461"/>
      <c r="K6" s="461"/>
      <c r="L6" s="461" t="s">
        <v>100</v>
      </c>
      <c r="M6" s="461"/>
      <c r="N6" s="461"/>
      <c r="O6" s="461" t="s">
        <v>104</v>
      </c>
      <c r="P6" s="461"/>
      <c r="Q6" s="461"/>
      <c r="R6" s="462" t="s">
        <v>179</v>
      </c>
      <c r="S6" s="463"/>
    </row>
    <row r="7" spans="1:19" ht="18.75" customHeight="1" thickBot="1" x14ac:dyDescent="0.35">
      <c r="A7" s="457" t="s">
        <v>9</v>
      </c>
      <c r="B7" s="458"/>
      <c r="C7" s="36" t="s">
        <v>6</v>
      </c>
      <c r="D7" s="36" t="s">
        <v>15</v>
      </c>
      <c r="E7" s="36" t="s">
        <v>8</v>
      </c>
      <c r="F7" s="36" t="s">
        <v>6</v>
      </c>
      <c r="G7" s="36" t="s">
        <v>15</v>
      </c>
      <c r="H7" s="36" t="s">
        <v>8</v>
      </c>
      <c r="I7" s="36" t="s">
        <v>6</v>
      </c>
      <c r="J7" s="36" t="s">
        <v>15</v>
      </c>
      <c r="K7" s="36" t="s">
        <v>8</v>
      </c>
      <c r="L7" s="36" t="s">
        <v>6</v>
      </c>
      <c r="M7" s="36" t="s">
        <v>15</v>
      </c>
      <c r="N7" s="36" t="s">
        <v>8</v>
      </c>
      <c r="O7" s="36" t="s">
        <v>6</v>
      </c>
      <c r="P7" s="36" t="s">
        <v>15</v>
      </c>
      <c r="Q7" s="36" t="s">
        <v>8</v>
      </c>
      <c r="R7" s="464" t="s">
        <v>12</v>
      </c>
      <c r="S7" s="465"/>
    </row>
    <row r="8" spans="1:19" ht="14.25" customHeight="1" x14ac:dyDescent="0.35">
      <c r="A8" s="459"/>
      <c r="B8" s="460"/>
      <c r="C8" s="120" t="s">
        <v>22</v>
      </c>
      <c r="D8" s="120" t="s">
        <v>23</v>
      </c>
      <c r="E8" s="120" t="s">
        <v>5</v>
      </c>
      <c r="F8" s="120" t="s">
        <v>22</v>
      </c>
      <c r="G8" s="120" t="s">
        <v>23</v>
      </c>
      <c r="H8" s="120" t="s">
        <v>5</v>
      </c>
      <c r="I8" s="120" t="s">
        <v>22</v>
      </c>
      <c r="J8" s="120" t="s">
        <v>23</v>
      </c>
      <c r="K8" s="120" t="s">
        <v>5</v>
      </c>
      <c r="L8" s="120" t="s">
        <v>22</v>
      </c>
      <c r="M8" s="120" t="s">
        <v>23</v>
      </c>
      <c r="N8" s="120" t="s">
        <v>5</v>
      </c>
      <c r="O8" s="120" t="s">
        <v>22</v>
      </c>
      <c r="P8" s="120" t="s">
        <v>23</v>
      </c>
      <c r="Q8" s="120" t="s">
        <v>5</v>
      </c>
      <c r="R8" s="466"/>
      <c r="S8" s="467"/>
    </row>
    <row r="9" spans="1:19" ht="20.25" customHeight="1" thickBot="1" x14ac:dyDescent="0.4">
      <c r="A9" s="476">
        <v>2008</v>
      </c>
      <c r="B9" s="320" t="s">
        <v>10</v>
      </c>
      <c r="C9" s="78">
        <v>162</v>
      </c>
      <c r="D9" s="78">
        <v>293</v>
      </c>
      <c r="E9" s="78">
        <f t="shared" ref="E9:E19" si="0">C9+D9</f>
        <v>455</v>
      </c>
      <c r="F9" s="78">
        <v>801</v>
      </c>
      <c r="G9" s="78">
        <v>800</v>
      </c>
      <c r="H9" s="78">
        <f t="shared" ref="H9:H19" si="1">F9+G9</f>
        <v>1601</v>
      </c>
      <c r="I9" s="78">
        <v>41</v>
      </c>
      <c r="J9" s="78">
        <v>51</v>
      </c>
      <c r="K9" s="78">
        <f t="shared" ref="K9:K19" si="2">I9+J9</f>
        <v>92</v>
      </c>
      <c r="L9" s="78">
        <v>23</v>
      </c>
      <c r="M9" s="78">
        <v>23</v>
      </c>
      <c r="N9" s="78">
        <f>L9+M9</f>
        <v>46</v>
      </c>
      <c r="O9" s="78">
        <f>C9+F9+I9+L9</f>
        <v>1027</v>
      </c>
      <c r="P9" s="78">
        <f>D9+G9+J9+M9</f>
        <v>1167</v>
      </c>
      <c r="Q9" s="78">
        <f>O9+P9</f>
        <v>2194</v>
      </c>
      <c r="R9" s="124" t="s">
        <v>95</v>
      </c>
      <c r="S9" s="479">
        <v>2008</v>
      </c>
    </row>
    <row r="10" spans="1:19" ht="20.25" customHeight="1" thickBot="1" x14ac:dyDescent="0.4">
      <c r="A10" s="477"/>
      <c r="B10" s="319" t="s">
        <v>11</v>
      </c>
      <c r="C10" s="344">
        <v>101</v>
      </c>
      <c r="D10" s="344">
        <v>156</v>
      </c>
      <c r="E10" s="344">
        <f t="shared" si="0"/>
        <v>257</v>
      </c>
      <c r="F10" s="344">
        <v>394</v>
      </c>
      <c r="G10" s="344">
        <v>433</v>
      </c>
      <c r="H10" s="344">
        <f t="shared" si="1"/>
        <v>827</v>
      </c>
      <c r="I10" s="344">
        <v>36</v>
      </c>
      <c r="J10" s="344">
        <v>31</v>
      </c>
      <c r="K10" s="344">
        <f t="shared" si="2"/>
        <v>67</v>
      </c>
      <c r="L10" s="344">
        <v>16</v>
      </c>
      <c r="M10" s="344">
        <v>10</v>
      </c>
      <c r="N10" s="344">
        <f>L10+M10</f>
        <v>26</v>
      </c>
      <c r="O10" s="344">
        <f t="shared" ref="O10:O23" si="3">C10+F10+I10+L10</f>
        <v>547</v>
      </c>
      <c r="P10" s="344">
        <f t="shared" ref="P10:P12" si="4">D10+G10+J10+M10</f>
        <v>630</v>
      </c>
      <c r="Q10" s="344">
        <f t="shared" ref="Q10:Q23" si="5">O10+P10</f>
        <v>1177</v>
      </c>
      <c r="R10" s="275" t="s">
        <v>96</v>
      </c>
      <c r="S10" s="480"/>
    </row>
    <row r="11" spans="1:19" ht="20.25" customHeight="1" thickBot="1" x14ac:dyDescent="0.4">
      <c r="A11" s="478"/>
      <c r="B11" s="347" t="s">
        <v>8</v>
      </c>
      <c r="C11" s="348">
        <f>C9+C10</f>
        <v>263</v>
      </c>
      <c r="D11" s="348">
        <f t="shared" ref="D11:N11" si="6">D9+D10</f>
        <v>449</v>
      </c>
      <c r="E11" s="348">
        <f t="shared" si="6"/>
        <v>712</v>
      </c>
      <c r="F11" s="348">
        <f t="shared" si="6"/>
        <v>1195</v>
      </c>
      <c r="G11" s="348">
        <f t="shared" si="6"/>
        <v>1233</v>
      </c>
      <c r="H11" s="348">
        <f t="shared" si="6"/>
        <v>2428</v>
      </c>
      <c r="I11" s="348">
        <f t="shared" si="6"/>
        <v>77</v>
      </c>
      <c r="J11" s="348">
        <f t="shared" si="6"/>
        <v>82</v>
      </c>
      <c r="K11" s="348">
        <f t="shared" si="6"/>
        <v>159</v>
      </c>
      <c r="L11" s="348">
        <f t="shared" si="6"/>
        <v>39</v>
      </c>
      <c r="M11" s="348">
        <f t="shared" si="6"/>
        <v>33</v>
      </c>
      <c r="N11" s="348">
        <f t="shared" si="6"/>
        <v>72</v>
      </c>
      <c r="O11" s="348">
        <f>C11+F11+I11+L11</f>
        <v>1574</v>
      </c>
      <c r="P11" s="348">
        <f t="shared" si="4"/>
        <v>1797</v>
      </c>
      <c r="Q11" s="348">
        <f t="shared" si="5"/>
        <v>3371</v>
      </c>
      <c r="R11" s="276" t="s">
        <v>5</v>
      </c>
      <c r="S11" s="481"/>
    </row>
    <row r="12" spans="1:19" ht="20.25" customHeight="1" thickBot="1" x14ac:dyDescent="0.4">
      <c r="A12" s="469">
        <v>2009</v>
      </c>
      <c r="B12" s="345" t="s">
        <v>10</v>
      </c>
      <c r="C12" s="353">
        <v>97</v>
      </c>
      <c r="D12" s="353">
        <v>237</v>
      </c>
      <c r="E12" s="353">
        <f t="shared" si="0"/>
        <v>334</v>
      </c>
      <c r="F12" s="353">
        <v>793</v>
      </c>
      <c r="G12" s="353">
        <v>793</v>
      </c>
      <c r="H12" s="353">
        <f t="shared" si="1"/>
        <v>1586</v>
      </c>
      <c r="I12" s="353">
        <v>55</v>
      </c>
      <c r="J12" s="353">
        <v>59</v>
      </c>
      <c r="K12" s="353">
        <f t="shared" si="2"/>
        <v>114</v>
      </c>
      <c r="L12" s="353">
        <v>26</v>
      </c>
      <c r="M12" s="353">
        <v>24</v>
      </c>
      <c r="N12" s="346">
        <f>L12+M12</f>
        <v>50</v>
      </c>
      <c r="O12" s="353">
        <f t="shared" si="3"/>
        <v>971</v>
      </c>
      <c r="P12" s="353">
        <f t="shared" si="4"/>
        <v>1113</v>
      </c>
      <c r="Q12" s="353">
        <f t="shared" si="5"/>
        <v>2084</v>
      </c>
      <c r="R12" s="278" t="s">
        <v>95</v>
      </c>
      <c r="S12" s="471">
        <v>2009</v>
      </c>
    </row>
    <row r="13" spans="1:19" ht="20.25" customHeight="1" thickBot="1" x14ac:dyDescent="0.4">
      <c r="A13" s="469"/>
      <c r="B13" s="317" t="s">
        <v>11</v>
      </c>
      <c r="C13" s="68">
        <v>64</v>
      </c>
      <c r="D13" s="68">
        <v>170</v>
      </c>
      <c r="E13" s="68">
        <f t="shared" si="0"/>
        <v>234</v>
      </c>
      <c r="F13" s="68">
        <v>383</v>
      </c>
      <c r="G13" s="68">
        <v>453</v>
      </c>
      <c r="H13" s="68">
        <f t="shared" si="1"/>
        <v>836</v>
      </c>
      <c r="I13" s="68">
        <v>37</v>
      </c>
      <c r="J13" s="68">
        <v>43</v>
      </c>
      <c r="K13" s="68">
        <f t="shared" si="2"/>
        <v>80</v>
      </c>
      <c r="L13" s="68">
        <v>14</v>
      </c>
      <c r="M13" s="68">
        <v>13</v>
      </c>
      <c r="N13" s="349">
        <f>L13+M13</f>
        <v>27</v>
      </c>
      <c r="O13" s="68">
        <f t="shared" si="3"/>
        <v>498</v>
      </c>
      <c r="P13" s="68">
        <f t="shared" ref="P13:P20" si="7">D13+G13+J13+M13</f>
        <v>679</v>
      </c>
      <c r="Q13" s="68">
        <f t="shared" si="5"/>
        <v>1177</v>
      </c>
      <c r="R13" s="278" t="s">
        <v>96</v>
      </c>
      <c r="S13" s="471"/>
    </row>
    <row r="14" spans="1:19" ht="20.25" customHeight="1" thickBot="1" x14ac:dyDescent="0.4">
      <c r="A14" s="469"/>
      <c r="B14" s="351" t="s">
        <v>8</v>
      </c>
      <c r="C14" s="352">
        <f>C12+C13</f>
        <v>161</v>
      </c>
      <c r="D14" s="352">
        <f t="shared" ref="D14:N14" si="8">D12+D13</f>
        <v>407</v>
      </c>
      <c r="E14" s="352">
        <f t="shared" si="8"/>
        <v>568</v>
      </c>
      <c r="F14" s="352">
        <f t="shared" si="8"/>
        <v>1176</v>
      </c>
      <c r="G14" s="352">
        <f t="shared" si="8"/>
        <v>1246</v>
      </c>
      <c r="H14" s="352">
        <f t="shared" si="8"/>
        <v>2422</v>
      </c>
      <c r="I14" s="352">
        <f t="shared" si="8"/>
        <v>92</v>
      </c>
      <c r="J14" s="352">
        <f t="shared" si="8"/>
        <v>102</v>
      </c>
      <c r="K14" s="352">
        <f t="shared" si="8"/>
        <v>194</v>
      </c>
      <c r="L14" s="352">
        <f t="shared" si="8"/>
        <v>40</v>
      </c>
      <c r="M14" s="352">
        <f t="shared" si="8"/>
        <v>37</v>
      </c>
      <c r="N14" s="352">
        <f t="shared" si="8"/>
        <v>77</v>
      </c>
      <c r="O14" s="352">
        <f t="shared" si="3"/>
        <v>1469</v>
      </c>
      <c r="P14" s="352">
        <f t="shared" si="7"/>
        <v>1792</v>
      </c>
      <c r="Q14" s="352">
        <f t="shared" si="5"/>
        <v>3261</v>
      </c>
      <c r="R14" s="278" t="s">
        <v>5</v>
      </c>
      <c r="S14" s="471"/>
    </row>
    <row r="15" spans="1:19" ht="20.25" customHeight="1" thickBot="1" x14ac:dyDescent="0.4">
      <c r="A15" s="477">
        <v>2010</v>
      </c>
      <c r="B15" s="318" t="s">
        <v>10</v>
      </c>
      <c r="C15" s="350">
        <v>154</v>
      </c>
      <c r="D15" s="350">
        <v>189</v>
      </c>
      <c r="E15" s="350">
        <f t="shared" si="0"/>
        <v>343</v>
      </c>
      <c r="F15" s="350">
        <v>903</v>
      </c>
      <c r="G15" s="350">
        <v>913</v>
      </c>
      <c r="H15" s="350">
        <f t="shared" si="1"/>
        <v>1816</v>
      </c>
      <c r="I15" s="350">
        <v>207</v>
      </c>
      <c r="J15" s="350">
        <v>195</v>
      </c>
      <c r="K15" s="350">
        <f t="shared" si="2"/>
        <v>402</v>
      </c>
      <c r="L15" s="350">
        <v>47</v>
      </c>
      <c r="M15" s="350">
        <v>45</v>
      </c>
      <c r="N15" s="350">
        <f>L15+M15</f>
        <v>92</v>
      </c>
      <c r="O15" s="350">
        <f t="shared" si="3"/>
        <v>1311</v>
      </c>
      <c r="P15" s="350">
        <f t="shared" si="7"/>
        <v>1342</v>
      </c>
      <c r="Q15" s="350">
        <f t="shared" si="5"/>
        <v>2653</v>
      </c>
      <c r="R15" s="275" t="s">
        <v>95</v>
      </c>
      <c r="S15" s="480">
        <v>2010</v>
      </c>
    </row>
    <row r="16" spans="1:19" ht="20.25" customHeight="1" thickBot="1" x14ac:dyDescent="0.4">
      <c r="A16" s="477"/>
      <c r="B16" s="319" t="s">
        <v>11</v>
      </c>
      <c r="C16" s="344">
        <v>137</v>
      </c>
      <c r="D16" s="344">
        <v>138</v>
      </c>
      <c r="E16" s="344">
        <f t="shared" si="0"/>
        <v>275</v>
      </c>
      <c r="F16" s="344">
        <v>480</v>
      </c>
      <c r="G16" s="344">
        <v>568</v>
      </c>
      <c r="H16" s="344">
        <f t="shared" si="1"/>
        <v>1048</v>
      </c>
      <c r="I16" s="344">
        <v>111</v>
      </c>
      <c r="J16" s="344">
        <v>136</v>
      </c>
      <c r="K16" s="344">
        <f t="shared" si="2"/>
        <v>247</v>
      </c>
      <c r="L16" s="344">
        <v>27</v>
      </c>
      <c r="M16" s="344">
        <v>30</v>
      </c>
      <c r="N16" s="344">
        <f>L16+M16</f>
        <v>57</v>
      </c>
      <c r="O16" s="344">
        <f t="shared" si="3"/>
        <v>755</v>
      </c>
      <c r="P16" s="344">
        <f t="shared" si="7"/>
        <v>872</v>
      </c>
      <c r="Q16" s="344">
        <f t="shared" si="5"/>
        <v>1627</v>
      </c>
      <c r="R16" s="275" t="s">
        <v>96</v>
      </c>
      <c r="S16" s="480"/>
    </row>
    <row r="17" spans="1:19" ht="20.25" customHeight="1" thickBot="1" x14ac:dyDescent="0.4">
      <c r="A17" s="478"/>
      <c r="B17" s="347" t="s">
        <v>8</v>
      </c>
      <c r="C17" s="348">
        <f>C15+C16</f>
        <v>291</v>
      </c>
      <c r="D17" s="348">
        <f t="shared" ref="D17:N17" si="9">D15+D16</f>
        <v>327</v>
      </c>
      <c r="E17" s="348">
        <f t="shared" si="9"/>
        <v>618</v>
      </c>
      <c r="F17" s="348">
        <f t="shared" si="9"/>
        <v>1383</v>
      </c>
      <c r="G17" s="348">
        <f t="shared" si="9"/>
        <v>1481</v>
      </c>
      <c r="H17" s="348">
        <f t="shared" si="9"/>
        <v>2864</v>
      </c>
      <c r="I17" s="348">
        <f t="shared" si="9"/>
        <v>318</v>
      </c>
      <c r="J17" s="348">
        <f t="shared" si="9"/>
        <v>331</v>
      </c>
      <c r="K17" s="348">
        <f t="shared" si="9"/>
        <v>649</v>
      </c>
      <c r="L17" s="348">
        <f t="shared" si="9"/>
        <v>74</v>
      </c>
      <c r="M17" s="348">
        <f t="shared" si="9"/>
        <v>75</v>
      </c>
      <c r="N17" s="348">
        <f t="shared" si="9"/>
        <v>149</v>
      </c>
      <c r="O17" s="348">
        <f t="shared" si="3"/>
        <v>2066</v>
      </c>
      <c r="P17" s="348">
        <f t="shared" si="7"/>
        <v>2214</v>
      </c>
      <c r="Q17" s="348">
        <f t="shared" si="5"/>
        <v>4280</v>
      </c>
      <c r="R17" s="276" t="s">
        <v>5</v>
      </c>
      <c r="S17" s="481"/>
    </row>
    <row r="18" spans="1:19" ht="20.25" customHeight="1" thickBot="1" x14ac:dyDescent="0.4">
      <c r="A18" s="469">
        <v>2011</v>
      </c>
      <c r="B18" s="345" t="s">
        <v>10</v>
      </c>
      <c r="C18" s="353">
        <v>146</v>
      </c>
      <c r="D18" s="353">
        <v>145</v>
      </c>
      <c r="E18" s="353">
        <f t="shared" si="0"/>
        <v>291</v>
      </c>
      <c r="F18" s="353">
        <v>867</v>
      </c>
      <c r="G18" s="353">
        <v>887</v>
      </c>
      <c r="H18" s="353">
        <f t="shared" si="1"/>
        <v>1754</v>
      </c>
      <c r="I18" s="353">
        <v>99</v>
      </c>
      <c r="J18" s="353">
        <v>108</v>
      </c>
      <c r="K18" s="353">
        <f t="shared" si="2"/>
        <v>207</v>
      </c>
      <c r="L18" s="353">
        <v>16</v>
      </c>
      <c r="M18" s="353">
        <v>21</v>
      </c>
      <c r="N18" s="346">
        <f>L18+M18</f>
        <v>37</v>
      </c>
      <c r="O18" s="353">
        <f t="shared" si="3"/>
        <v>1128</v>
      </c>
      <c r="P18" s="353">
        <f t="shared" si="7"/>
        <v>1161</v>
      </c>
      <c r="Q18" s="353">
        <f t="shared" si="5"/>
        <v>2289</v>
      </c>
      <c r="R18" s="278" t="s">
        <v>95</v>
      </c>
      <c r="S18" s="471">
        <v>2011</v>
      </c>
    </row>
    <row r="19" spans="1:19" ht="20.25" customHeight="1" thickBot="1" x14ac:dyDescent="0.4">
      <c r="A19" s="469"/>
      <c r="B19" s="317" t="s">
        <v>11</v>
      </c>
      <c r="C19" s="68">
        <v>144</v>
      </c>
      <c r="D19" s="68">
        <v>172</v>
      </c>
      <c r="E19" s="68">
        <f t="shared" si="0"/>
        <v>316</v>
      </c>
      <c r="F19" s="68">
        <v>590</v>
      </c>
      <c r="G19" s="68">
        <v>677</v>
      </c>
      <c r="H19" s="68">
        <f t="shared" si="1"/>
        <v>1267</v>
      </c>
      <c r="I19" s="68">
        <v>73</v>
      </c>
      <c r="J19" s="68">
        <v>76</v>
      </c>
      <c r="K19" s="68">
        <f t="shared" si="2"/>
        <v>149</v>
      </c>
      <c r="L19" s="68">
        <v>7</v>
      </c>
      <c r="M19" s="68">
        <v>9</v>
      </c>
      <c r="N19" s="349">
        <f>L19+M19</f>
        <v>16</v>
      </c>
      <c r="O19" s="68">
        <f t="shared" si="3"/>
        <v>814</v>
      </c>
      <c r="P19" s="68">
        <f t="shared" si="7"/>
        <v>934</v>
      </c>
      <c r="Q19" s="68">
        <f t="shared" si="5"/>
        <v>1748</v>
      </c>
      <c r="R19" s="278" t="s">
        <v>96</v>
      </c>
      <c r="S19" s="471"/>
    </row>
    <row r="20" spans="1:19" ht="20.25" customHeight="1" thickBot="1" x14ac:dyDescent="0.4">
      <c r="A20" s="469"/>
      <c r="B20" s="351" t="s">
        <v>8</v>
      </c>
      <c r="C20" s="352">
        <f t="shared" ref="C20:N20" si="10">C18+C19</f>
        <v>290</v>
      </c>
      <c r="D20" s="352">
        <f t="shared" si="10"/>
        <v>317</v>
      </c>
      <c r="E20" s="352">
        <f t="shared" si="10"/>
        <v>607</v>
      </c>
      <c r="F20" s="352">
        <f t="shared" si="10"/>
        <v>1457</v>
      </c>
      <c r="G20" s="352">
        <f t="shared" si="10"/>
        <v>1564</v>
      </c>
      <c r="H20" s="352">
        <f t="shared" si="10"/>
        <v>3021</v>
      </c>
      <c r="I20" s="352">
        <f t="shared" si="10"/>
        <v>172</v>
      </c>
      <c r="J20" s="352">
        <f t="shared" si="10"/>
        <v>184</v>
      </c>
      <c r="K20" s="352">
        <f t="shared" si="10"/>
        <v>356</v>
      </c>
      <c r="L20" s="352">
        <f t="shared" si="10"/>
        <v>23</v>
      </c>
      <c r="M20" s="352">
        <f t="shared" si="10"/>
        <v>30</v>
      </c>
      <c r="N20" s="352">
        <f t="shared" si="10"/>
        <v>53</v>
      </c>
      <c r="O20" s="352">
        <f t="shared" si="3"/>
        <v>1942</v>
      </c>
      <c r="P20" s="352">
        <f t="shared" si="7"/>
        <v>2095</v>
      </c>
      <c r="Q20" s="352">
        <f t="shared" si="5"/>
        <v>4037</v>
      </c>
      <c r="R20" s="278" t="s">
        <v>5</v>
      </c>
      <c r="S20" s="471"/>
    </row>
    <row r="21" spans="1:19" ht="20.25" customHeight="1" thickBot="1" x14ac:dyDescent="0.4">
      <c r="A21" s="477">
        <v>2012</v>
      </c>
      <c r="B21" s="318" t="s">
        <v>10</v>
      </c>
      <c r="C21" s="350">
        <v>128</v>
      </c>
      <c r="D21" s="350">
        <v>154</v>
      </c>
      <c r="E21" s="350">
        <f>C21+D21</f>
        <v>282</v>
      </c>
      <c r="F21" s="350">
        <v>1451</v>
      </c>
      <c r="G21" s="350">
        <v>1387</v>
      </c>
      <c r="H21" s="350">
        <f>F21+G21</f>
        <v>2838</v>
      </c>
      <c r="I21" s="350">
        <v>39</v>
      </c>
      <c r="J21" s="350">
        <v>39</v>
      </c>
      <c r="K21" s="350">
        <f>I21+J21</f>
        <v>78</v>
      </c>
      <c r="L21" s="350">
        <v>4</v>
      </c>
      <c r="M21" s="350">
        <v>5</v>
      </c>
      <c r="N21" s="350">
        <f>L21+M21</f>
        <v>9</v>
      </c>
      <c r="O21" s="350">
        <f t="shared" si="3"/>
        <v>1622</v>
      </c>
      <c r="P21" s="350">
        <f t="shared" ref="P21:P23" si="11">D21+G21+J21+M21</f>
        <v>1585</v>
      </c>
      <c r="Q21" s="350">
        <f t="shared" si="5"/>
        <v>3207</v>
      </c>
      <c r="R21" s="275" t="s">
        <v>95</v>
      </c>
      <c r="S21" s="480">
        <v>2012</v>
      </c>
    </row>
    <row r="22" spans="1:19" ht="20.25" customHeight="1" thickBot="1" x14ac:dyDescent="0.4">
      <c r="A22" s="477"/>
      <c r="B22" s="319" t="s">
        <v>11</v>
      </c>
      <c r="C22" s="344">
        <v>137</v>
      </c>
      <c r="D22" s="344">
        <v>136</v>
      </c>
      <c r="E22" s="344">
        <f>C22+D22</f>
        <v>273</v>
      </c>
      <c r="F22" s="344">
        <v>966</v>
      </c>
      <c r="G22" s="344">
        <v>1085</v>
      </c>
      <c r="H22" s="344">
        <f>F22+G22</f>
        <v>2051</v>
      </c>
      <c r="I22" s="344">
        <v>29</v>
      </c>
      <c r="J22" s="344">
        <v>32</v>
      </c>
      <c r="K22" s="344">
        <f>I22+J22</f>
        <v>61</v>
      </c>
      <c r="L22" s="344">
        <v>5</v>
      </c>
      <c r="M22" s="344">
        <v>5</v>
      </c>
      <c r="N22" s="344">
        <f>L22+M22</f>
        <v>10</v>
      </c>
      <c r="O22" s="344">
        <f t="shared" si="3"/>
        <v>1137</v>
      </c>
      <c r="P22" s="344">
        <f t="shared" si="11"/>
        <v>1258</v>
      </c>
      <c r="Q22" s="344">
        <f t="shared" si="5"/>
        <v>2395</v>
      </c>
      <c r="R22" s="275" t="s">
        <v>96</v>
      </c>
      <c r="S22" s="480"/>
    </row>
    <row r="23" spans="1:19" ht="20.25" customHeight="1" thickBot="1" x14ac:dyDescent="0.4">
      <c r="A23" s="478"/>
      <c r="B23" s="347" t="s">
        <v>8</v>
      </c>
      <c r="C23" s="348">
        <f>C21+C22</f>
        <v>265</v>
      </c>
      <c r="D23" s="348">
        <f t="shared" ref="D23:N23" si="12">D21+D22</f>
        <v>290</v>
      </c>
      <c r="E23" s="348">
        <f t="shared" si="12"/>
        <v>555</v>
      </c>
      <c r="F23" s="348">
        <f t="shared" si="12"/>
        <v>2417</v>
      </c>
      <c r="G23" s="348">
        <f t="shared" si="12"/>
        <v>2472</v>
      </c>
      <c r="H23" s="348">
        <f t="shared" si="12"/>
        <v>4889</v>
      </c>
      <c r="I23" s="348">
        <f t="shared" si="12"/>
        <v>68</v>
      </c>
      <c r="J23" s="348">
        <f t="shared" si="12"/>
        <v>71</v>
      </c>
      <c r="K23" s="348">
        <f t="shared" si="12"/>
        <v>139</v>
      </c>
      <c r="L23" s="348">
        <f t="shared" si="12"/>
        <v>9</v>
      </c>
      <c r="M23" s="348">
        <f t="shared" si="12"/>
        <v>10</v>
      </c>
      <c r="N23" s="348">
        <f t="shared" si="12"/>
        <v>19</v>
      </c>
      <c r="O23" s="348">
        <f t="shared" si="3"/>
        <v>2759</v>
      </c>
      <c r="P23" s="348">
        <f t="shared" si="11"/>
        <v>2843</v>
      </c>
      <c r="Q23" s="348">
        <f t="shared" si="5"/>
        <v>5602</v>
      </c>
      <c r="R23" s="276" t="s">
        <v>5</v>
      </c>
      <c r="S23" s="481"/>
    </row>
    <row r="24" spans="1:19" ht="20.25" customHeight="1" thickBot="1" x14ac:dyDescent="0.4">
      <c r="A24" s="469">
        <v>2013</v>
      </c>
      <c r="B24" s="345" t="s">
        <v>10</v>
      </c>
      <c r="C24" s="353">
        <v>193</v>
      </c>
      <c r="D24" s="353">
        <v>202</v>
      </c>
      <c r="E24" s="353">
        <f>C24+D24</f>
        <v>395</v>
      </c>
      <c r="F24" s="353">
        <v>1724</v>
      </c>
      <c r="G24" s="353">
        <v>1618</v>
      </c>
      <c r="H24" s="353">
        <f>F24+G24</f>
        <v>3342</v>
      </c>
      <c r="I24" s="353">
        <v>94</v>
      </c>
      <c r="J24" s="353">
        <v>93</v>
      </c>
      <c r="K24" s="353">
        <f>I24+J24</f>
        <v>187</v>
      </c>
      <c r="L24" s="353">
        <v>36</v>
      </c>
      <c r="M24" s="353">
        <v>33</v>
      </c>
      <c r="N24" s="346">
        <f>L24+M24</f>
        <v>69</v>
      </c>
      <c r="O24" s="353">
        <f t="shared" ref="O24:O26" si="13">C24+F24+I24+L24</f>
        <v>2047</v>
      </c>
      <c r="P24" s="353">
        <f t="shared" ref="P24:P26" si="14">D24+G24+J24+M24</f>
        <v>1946</v>
      </c>
      <c r="Q24" s="353">
        <f t="shared" ref="Q24:Q25" si="15">O24+P24</f>
        <v>3993</v>
      </c>
      <c r="R24" s="278" t="s">
        <v>95</v>
      </c>
      <c r="S24" s="471">
        <v>2013</v>
      </c>
    </row>
    <row r="25" spans="1:19" ht="20.25" customHeight="1" thickBot="1" x14ac:dyDescent="0.4">
      <c r="A25" s="469"/>
      <c r="B25" s="317" t="s">
        <v>11</v>
      </c>
      <c r="C25" s="68">
        <v>200</v>
      </c>
      <c r="D25" s="68">
        <v>241</v>
      </c>
      <c r="E25" s="68">
        <f>C25+D25</f>
        <v>441</v>
      </c>
      <c r="F25" s="68">
        <v>1256</v>
      </c>
      <c r="G25" s="68">
        <v>1439</v>
      </c>
      <c r="H25" s="68">
        <f>F25+G25</f>
        <v>2695</v>
      </c>
      <c r="I25" s="68">
        <v>95</v>
      </c>
      <c r="J25" s="68">
        <v>121</v>
      </c>
      <c r="K25" s="68">
        <f>I25+J25</f>
        <v>216</v>
      </c>
      <c r="L25" s="68">
        <v>32</v>
      </c>
      <c r="M25" s="68">
        <v>37</v>
      </c>
      <c r="N25" s="349">
        <f>L25+M25</f>
        <v>69</v>
      </c>
      <c r="O25" s="68">
        <f t="shared" si="13"/>
        <v>1583</v>
      </c>
      <c r="P25" s="68">
        <f t="shared" si="14"/>
        <v>1838</v>
      </c>
      <c r="Q25" s="68">
        <f t="shared" si="15"/>
        <v>3421</v>
      </c>
      <c r="R25" s="278" t="s">
        <v>96</v>
      </c>
      <c r="S25" s="471"/>
    </row>
    <row r="26" spans="1:19" ht="20.25" customHeight="1" x14ac:dyDescent="0.35">
      <c r="A26" s="470"/>
      <c r="B26" s="351" t="s">
        <v>8</v>
      </c>
      <c r="C26" s="352">
        <f>C24+C25</f>
        <v>393</v>
      </c>
      <c r="D26" s="352">
        <f t="shared" ref="D26:N26" si="16">D24+D25</f>
        <v>443</v>
      </c>
      <c r="E26" s="352">
        <f t="shared" si="16"/>
        <v>836</v>
      </c>
      <c r="F26" s="352">
        <f t="shared" si="16"/>
        <v>2980</v>
      </c>
      <c r="G26" s="352">
        <f t="shared" si="16"/>
        <v>3057</v>
      </c>
      <c r="H26" s="352">
        <f t="shared" si="16"/>
        <v>6037</v>
      </c>
      <c r="I26" s="352">
        <f t="shared" si="16"/>
        <v>189</v>
      </c>
      <c r="J26" s="352">
        <f t="shared" si="16"/>
        <v>214</v>
      </c>
      <c r="K26" s="352">
        <f t="shared" si="16"/>
        <v>403</v>
      </c>
      <c r="L26" s="352">
        <f t="shared" si="16"/>
        <v>68</v>
      </c>
      <c r="M26" s="352">
        <f t="shared" si="16"/>
        <v>70</v>
      </c>
      <c r="N26" s="352">
        <f t="shared" si="16"/>
        <v>138</v>
      </c>
      <c r="O26" s="352">
        <f t="shared" si="13"/>
        <v>3630</v>
      </c>
      <c r="P26" s="352">
        <f t="shared" si="14"/>
        <v>3784</v>
      </c>
      <c r="Q26" s="352">
        <f>O26+P26</f>
        <v>7414</v>
      </c>
      <c r="R26" s="354" t="s">
        <v>5</v>
      </c>
      <c r="S26" s="472"/>
    </row>
  </sheetData>
  <mergeCells count="23">
    <mergeCell ref="A24:A26"/>
    <mergeCell ref="S24:S26"/>
    <mergeCell ref="A1:S1"/>
    <mergeCell ref="A2:S2"/>
    <mergeCell ref="A3:S3"/>
    <mergeCell ref="A4:S4"/>
    <mergeCell ref="A6:B8"/>
    <mergeCell ref="C6:E6"/>
    <mergeCell ref="F6:H6"/>
    <mergeCell ref="I6:K6"/>
    <mergeCell ref="O6:Q6"/>
    <mergeCell ref="R6:S8"/>
    <mergeCell ref="L6:N6"/>
    <mergeCell ref="A9:A11"/>
    <mergeCell ref="S9:S11"/>
    <mergeCell ref="A12:A14"/>
    <mergeCell ref="S12:S14"/>
    <mergeCell ref="A21:A23"/>
    <mergeCell ref="S21:S23"/>
    <mergeCell ref="A15:A17"/>
    <mergeCell ref="S15:S17"/>
    <mergeCell ref="A18:A20"/>
    <mergeCell ref="S18:S20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U25"/>
  <sheetViews>
    <sheetView showGridLines="0" rightToLeft="1" view="pageBreakPreview" topLeftCell="A8" zoomScaleNormal="100" zoomScaleSheetLayoutView="100" workbookViewId="0">
      <selection activeCell="A13" sqref="A13"/>
    </sheetView>
  </sheetViews>
  <sheetFormatPr defaultColWidth="9.1796875" defaultRowHeight="15.5" x14ac:dyDescent="0.35"/>
  <cols>
    <col min="1" max="1" width="13" style="258" customWidth="1"/>
    <col min="2" max="4" width="6.81640625" style="258" bestFit="1" customWidth="1"/>
    <col min="5" max="5" width="6.26953125" style="258" bestFit="1" customWidth="1"/>
    <col min="6" max="6" width="6" style="258" bestFit="1" customWidth="1"/>
    <col min="7" max="7" width="6.1796875" style="258" bestFit="1" customWidth="1"/>
    <col min="8" max="8" width="9.1796875" style="258" bestFit="1" customWidth="1"/>
    <col min="9" max="11" width="6.81640625" style="258" bestFit="1" customWidth="1"/>
    <col min="12" max="12" width="6.26953125" style="258" bestFit="1" customWidth="1"/>
    <col min="13" max="13" width="6" style="258" bestFit="1" customWidth="1"/>
    <col min="14" max="14" width="6.1796875" style="258" bestFit="1" customWidth="1"/>
    <col min="15" max="15" width="6.26953125" style="258" bestFit="1" customWidth="1"/>
    <col min="16" max="16" width="6" style="258" bestFit="1" customWidth="1"/>
    <col min="17" max="20" width="6.81640625" style="258" bestFit="1" customWidth="1"/>
    <col min="21" max="21" width="14" style="248" customWidth="1"/>
    <col min="22" max="16384" width="9.1796875" style="258"/>
  </cols>
  <sheetData>
    <row r="1" spans="1:21" s="252" customFormat="1" ht="22" customHeight="1" x14ac:dyDescent="0.4">
      <c r="A1" s="488" t="s">
        <v>25</v>
      </c>
      <c r="B1" s="488"/>
      <c r="C1" s="488"/>
      <c r="D1" s="488"/>
      <c r="E1" s="488"/>
      <c r="F1" s="488"/>
      <c r="G1" s="488"/>
      <c r="H1" s="488"/>
      <c r="I1" s="488"/>
      <c r="J1" s="488"/>
      <c r="K1" s="488"/>
      <c r="L1" s="488"/>
      <c r="M1" s="488"/>
      <c r="N1" s="488"/>
      <c r="O1" s="488"/>
      <c r="P1" s="488"/>
      <c r="Q1" s="488"/>
      <c r="R1" s="488"/>
      <c r="S1" s="488"/>
      <c r="T1" s="488"/>
      <c r="U1" s="488"/>
    </row>
    <row r="2" spans="1:21" s="252" customFormat="1" ht="22" customHeight="1" x14ac:dyDescent="0.4">
      <c r="A2" s="487" t="s">
        <v>200</v>
      </c>
      <c r="B2" s="487"/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7"/>
      <c r="S2" s="487"/>
      <c r="T2" s="487"/>
      <c r="U2" s="487"/>
    </row>
    <row r="3" spans="1:21" s="252" customFormat="1" ht="18" customHeight="1" x14ac:dyDescent="0.35">
      <c r="A3" s="489" t="s">
        <v>47</v>
      </c>
      <c r="B3" s="489"/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489"/>
      <c r="P3" s="489"/>
      <c r="Q3" s="489"/>
      <c r="R3" s="489"/>
      <c r="S3" s="489"/>
      <c r="T3" s="489"/>
      <c r="U3" s="489"/>
    </row>
    <row r="4" spans="1:21" s="252" customFormat="1" ht="18" customHeight="1" x14ac:dyDescent="0.35">
      <c r="A4" s="489" t="s">
        <v>200</v>
      </c>
      <c r="B4" s="489"/>
      <c r="C4" s="489"/>
      <c r="D4" s="489"/>
      <c r="E4" s="489"/>
      <c r="F4" s="489"/>
      <c r="G4" s="489"/>
      <c r="H4" s="489"/>
      <c r="I4" s="489"/>
      <c r="J4" s="489"/>
      <c r="K4" s="489"/>
      <c r="L4" s="489"/>
      <c r="M4" s="489"/>
      <c r="N4" s="489"/>
      <c r="O4" s="489"/>
      <c r="P4" s="489"/>
      <c r="Q4" s="489"/>
      <c r="R4" s="489"/>
      <c r="S4" s="489"/>
      <c r="T4" s="489"/>
      <c r="U4" s="489"/>
    </row>
    <row r="5" spans="1:21" s="252" customFormat="1" ht="25" customHeight="1" x14ac:dyDescent="0.35">
      <c r="A5" s="14" t="s">
        <v>129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0" t="s">
        <v>130</v>
      </c>
    </row>
    <row r="6" spans="1:21" s="254" customFormat="1" ht="67.5" customHeight="1" x14ac:dyDescent="0.35">
      <c r="A6" s="490" t="s">
        <v>20</v>
      </c>
      <c r="B6" s="492" t="s">
        <v>64</v>
      </c>
      <c r="C6" s="493"/>
      <c r="D6" s="494"/>
      <c r="E6" s="492" t="s">
        <v>63</v>
      </c>
      <c r="F6" s="493"/>
      <c r="G6" s="494"/>
      <c r="H6" s="79" t="s">
        <v>62</v>
      </c>
      <c r="I6" s="482" t="s">
        <v>67</v>
      </c>
      <c r="J6" s="483"/>
      <c r="K6" s="484"/>
      <c r="L6" s="482" t="s">
        <v>65</v>
      </c>
      <c r="M6" s="483"/>
      <c r="N6" s="484"/>
      <c r="O6" s="482" t="s">
        <v>66</v>
      </c>
      <c r="P6" s="483"/>
      <c r="Q6" s="484"/>
      <c r="R6" s="482" t="s">
        <v>104</v>
      </c>
      <c r="S6" s="483"/>
      <c r="T6" s="484"/>
      <c r="U6" s="485" t="s">
        <v>21</v>
      </c>
    </row>
    <row r="7" spans="1:21" s="271" customFormat="1" ht="54" customHeight="1" x14ac:dyDescent="0.35">
      <c r="A7" s="491"/>
      <c r="B7" s="264" t="s">
        <v>59</v>
      </c>
      <c r="C7" s="264" t="s">
        <v>60</v>
      </c>
      <c r="D7" s="264" t="s">
        <v>61</v>
      </c>
      <c r="E7" s="264" t="s">
        <v>59</v>
      </c>
      <c r="F7" s="264" t="s">
        <v>60</v>
      </c>
      <c r="G7" s="264" t="s">
        <v>61</v>
      </c>
      <c r="H7" s="264" t="s">
        <v>60</v>
      </c>
      <c r="I7" s="245" t="s">
        <v>59</v>
      </c>
      <c r="J7" s="245" t="s">
        <v>60</v>
      </c>
      <c r="K7" s="245" t="s">
        <v>61</v>
      </c>
      <c r="L7" s="245" t="s">
        <v>59</v>
      </c>
      <c r="M7" s="245" t="s">
        <v>60</v>
      </c>
      <c r="N7" s="245" t="s">
        <v>61</v>
      </c>
      <c r="O7" s="245" t="s">
        <v>59</v>
      </c>
      <c r="P7" s="245" t="s">
        <v>60</v>
      </c>
      <c r="Q7" s="245" t="s">
        <v>61</v>
      </c>
      <c r="R7" s="245" t="s">
        <v>59</v>
      </c>
      <c r="S7" s="245" t="s">
        <v>60</v>
      </c>
      <c r="T7" s="245" t="s">
        <v>61</v>
      </c>
      <c r="U7" s="486"/>
    </row>
    <row r="8" spans="1:21" ht="30.75" customHeight="1" thickBot="1" x14ac:dyDescent="0.4">
      <c r="A8" s="125">
        <v>2008</v>
      </c>
      <c r="B8" s="126">
        <v>168</v>
      </c>
      <c r="C8" s="126">
        <v>454</v>
      </c>
      <c r="D8" s="127">
        <v>622</v>
      </c>
      <c r="E8" s="126">
        <v>0</v>
      </c>
      <c r="F8" s="126">
        <v>8</v>
      </c>
      <c r="G8" s="127">
        <v>8</v>
      </c>
      <c r="H8" s="126">
        <v>855</v>
      </c>
      <c r="I8" s="126">
        <v>300</v>
      </c>
      <c r="J8" s="126">
        <v>410</v>
      </c>
      <c r="K8" s="127">
        <v>710</v>
      </c>
      <c r="L8" s="126">
        <v>0</v>
      </c>
      <c r="M8" s="126">
        <v>0</v>
      </c>
      <c r="N8" s="127">
        <v>0</v>
      </c>
      <c r="O8" s="128">
        <v>82</v>
      </c>
      <c r="P8" s="128">
        <v>159</v>
      </c>
      <c r="Q8" s="129">
        <v>241</v>
      </c>
      <c r="R8" s="128">
        <f t="shared" ref="R8:R11" si="0">B8+E8+I8+L8+O8</f>
        <v>550</v>
      </c>
      <c r="S8" s="128">
        <f t="shared" ref="S8:S10" si="1">C8+F8+H8+J8+M8+P8</f>
        <v>1886</v>
      </c>
      <c r="T8" s="129">
        <f t="shared" ref="T8:T10" si="2">R8+S8</f>
        <v>2436</v>
      </c>
      <c r="U8" s="130">
        <v>2008</v>
      </c>
    </row>
    <row r="9" spans="1:21" ht="30.75" customHeight="1" thickBot="1" x14ac:dyDescent="0.4">
      <c r="A9" s="58">
        <v>2009</v>
      </c>
      <c r="B9" s="59">
        <v>228</v>
      </c>
      <c r="C9" s="59">
        <v>434</v>
      </c>
      <c r="D9" s="60">
        <v>662</v>
      </c>
      <c r="E9" s="59">
        <v>1</v>
      </c>
      <c r="F9" s="59">
        <v>13</v>
      </c>
      <c r="G9" s="60">
        <v>14</v>
      </c>
      <c r="H9" s="59">
        <v>710</v>
      </c>
      <c r="I9" s="59">
        <v>226</v>
      </c>
      <c r="J9" s="59">
        <v>199</v>
      </c>
      <c r="K9" s="60">
        <v>425</v>
      </c>
      <c r="L9" s="59">
        <v>21</v>
      </c>
      <c r="M9" s="59">
        <v>0</v>
      </c>
      <c r="N9" s="60">
        <v>21</v>
      </c>
      <c r="O9" s="66">
        <v>482</v>
      </c>
      <c r="P9" s="66">
        <v>727</v>
      </c>
      <c r="Q9" s="67">
        <v>1209</v>
      </c>
      <c r="R9" s="66">
        <f t="shared" si="0"/>
        <v>958</v>
      </c>
      <c r="S9" s="66">
        <f t="shared" si="1"/>
        <v>2083</v>
      </c>
      <c r="T9" s="67">
        <f t="shared" si="2"/>
        <v>3041</v>
      </c>
      <c r="U9" s="61">
        <v>2009</v>
      </c>
    </row>
    <row r="10" spans="1:21" ht="30.75" customHeight="1" thickBot="1" x14ac:dyDescent="0.4">
      <c r="A10" s="62">
        <v>2010</v>
      </c>
      <c r="B10" s="56">
        <v>234</v>
      </c>
      <c r="C10" s="56">
        <v>221</v>
      </c>
      <c r="D10" s="57">
        <v>455</v>
      </c>
      <c r="E10" s="56">
        <v>2</v>
      </c>
      <c r="F10" s="56">
        <v>13</v>
      </c>
      <c r="G10" s="57">
        <v>15</v>
      </c>
      <c r="H10" s="56">
        <v>862</v>
      </c>
      <c r="I10" s="56">
        <v>345</v>
      </c>
      <c r="J10" s="56">
        <v>545</v>
      </c>
      <c r="K10" s="57">
        <v>890</v>
      </c>
      <c r="L10" s="56">
        <v>504</v>
      </c>
      <c r="M10" s="56">
        <v>172</v>
      </c>
      <c r="N10" s="57">
        <v>676</v>
      </c>
      <c r="O10" s="64">
        <v>261</v>
      </c>
      <c r="P10" s="64">
        <v>418</v>
      </c>
      <c r="Q10" s="65">
        <v>679</v>
      </c>
      <c r="R10" s="64">
        <f t="shared" si="0"/>
        <v>1346</v>
      </c>
      <c r="S10" s="64">
        <f t="shared" si="1"/>
        <v>2231</v>
      </c>
      <c r="T10" s="65">
        <f t="shared" si="2"/>
        <v>3577</v>
      </c>
      <c r="U10" s="63">
        <v>2010</v>
      </c>
    </row>
    <row r="11" spans="1:21" ht="30.75" customHeight="1" thickBot="1" x14ac:dyDescent="0.4">
      <c r="A11" s="110">
        <v>2011</v>
      </c>
      <c r="B11" s="111">
        <v>636</v>
      </c>
      <c r="C11" s="111">
        <v>510</v>
      </c>
      <c r="D11" s="112">
        <v>1146</v>
      </c>
      <c r="E11" s="111">
        <v>28</v>
      </c>
      <c r="F11" s="111">
        <v>79</v>
      </c>
      <c r="G11" s="112">
        <v>107</v>
      </c>
      <c r="H11" s="111">
        <v>841</v>
      </c>
      <c r="I11" s="111">
        <v>901</v>
      </c>
      <c r="J11" s="111">
        <v>994</v>
      </c>
      <c r="K11" s="112">
        <v>1895</v>
      </c>
      <c r="L11" s="111">
        <v>588</v>
      </c>
      <c r="M11" s="111">
        <v>303</v>
      </c>
      <c r="N11" s="112">
        <v>891</v>
      </c>
      <c r="O11" s="113">
        <v>263</v>
      </c>
      <c r="P11" s="113">
        <v>129</v>
      </c>
      <c r="Q11" s="114">
        <v>392</v>
      </c>
      <c r="R11" s="257">
        <f t="shared" si="0"/>
        <v>2416</v>
      </c>
      <c r="S11" s="257">
        <f>C11+F11+H11+J11+M11+P11</f>
        <v>2856</v>
      </c>
      <c r="T11" s="112">
        <v>4431</v>
      </c>
      <c r="U11" s="115">
        <v>2011</v>
      </c>
    </row>
    <row r="12" spans="1:21" ht="31.5" customHeight="1" thickBot="1" x14ac:dyDescent="0.4">
      <c r="A12" s="131">
        <v>2012</v>
      </c>
      <c r="B12" s="237">
        <v>1157</v>
      </c>
      <c r="C12" s="237">
        <v>1134</v>
      </c>
      <c r="D12" s="238">
        <f>SUM(B12:C12)</f>
        <v>2291</v>
      </c>
      <c r="E12" s="237">
        <v>22</v>
      </c>
      <c r="F12" s="237">
        <v>107</v>
      </c>
      <c r="G12" s="238">
        <f>SUM(E12:F12)</f>
        <v>129</v>
      </c>
      <c r="H12" s="237">
        <v>860</v>
      </c>
      <c r="I12" s="237">
        <v>990</v>
      </c>
      <c r="J12" s="237">
        <v>1062</v>
      </c>
      <c r="K12" s="238">
        <f>SUM(I12:J12)</f>
        <v>2052</v>
      </c>
      <c r="L12" s="237">
        <v>586</v>
      </c>
      <c r="M12" s="237">
        <v>149</v>
      </c>
      <c r="N12" s="238">
        <f>SUM(L12:M12)</f>
        <v>735</v>
      </c>
      <c r="O12" s="239">
        <v>161</v>
      </c>
      <c r="P12" s="239">
        <v>156</v>
      </c>
      <c r="Q12" s="240">
        <f>SUM(O12:P12)</f>
        <v>317</v>
      </c>
      <c r="R12" s="255">
        <f>B12+E12+I12+L12+O12</f>
        <v>2916</v>
      </c>
      <c r="S12" s="255">
        <f>C12+F12+H12+J12+M12+P12</f>
        <v>3468</v>
      </c>
      <c r="T12" s="240">
        <f>SUM(R12:S12)</f>
        <v>6384</v>
      </c>
      <c r="U12" s="134">
        <v>2012</v>
      </c>
    </row>
    <row r="13" spans="1:21" ht="31.5" customHeight="1" x14ac:dyDescent="0.35">
      <c r="A13" s="355">
        <v>2013</v>
      </c>
      <c r="B13" s="356">
        <v>646</v>
      </c>
      <c r="C13" s="356">
        <v>930</v>
      </c>
      <c r="D13" s="357">
        <f>SUM(B13:C13)</f>
        <v>1576</v>
      </c>
      <c r="E13" s="356">
        <v>0</v>
      </c>
      <c r="F13" s="356">
        <v>117</v>
      </c>
      <c r="G13" s="357">
        <f>SUM(E13:F13)</f>
        <v>117</v>
      </c>
      <c r="H13" s="356">
        <v>887</v>
      </c>
      <c r="I13" s="356">
        <v>1192</v>
      </c>
      <c r="J13" s="356">
        <v>1520</v>
      </c>
      <c r="K13" s="357">
        <f>SUM(I13:J13)</f>
        <v>2712</v>
      </c>
      <c r="L13" s="356">
        <v>489</v>
      </c>
      <c r="M13" s="356">
        <v>139</v>
      </c>
      <c r="N13" s="357">
        <f>SUM(L13:M13)</f>
        <v>628</v>
      </c>
      <c r="O13" s="358">
        <v>459</v>
      </c>
      <c r="P13" s="358">
        <v>617</v>
      </c>
      <c r="Q13" s="359">
        <f>SUM(O13:P13)</f>
        <v>1076</v>
      </c>
      <c r="R13" s="358">
        <f>B13+E13+I13+L13+O13</f>
        <v>2786</v>
      </c>
      <c r="S13" s="358">
        <f>C13+F13+H13+J13+M13+P13</f>
        <v>4210</v>
      </c>
      <c r="T13" s="359">
        <f>SUM(R13:S13)</f>
        <v>6996</v>
      </c>
      <c r="U13" s="360">
        <v>2013</v>
      </c>
    </row>
    <row r="14" spans="1:21" ht="31.5" customHeight="1" x14ac:dyDescent="0.35">
      <c r="A14" s="236"/>
      <c r="B14" s="237"/>
      <c r="C14" s="237"/>
      <c r="D14" s="238"/>
      <c r="E14" s="237"/>
      <c r="F14" s="237"/>
      <c r="G14" s="238"/>
      <c r="H14" s="237"/>
      <c r="I14" s="237"/>
      <c r="J14" s="237"/>
      <c r="K14" s="238"/>
      <c r="L14" s="237"/>
      <c r="M14" s="237"/>
      <c r="N14" s="238"/>
      <c r="O14" s="239"/>
      <c r="P14" s="239"/>
      <c r="Q14" s="240"/>
      <c r="R14" s="239"/>
      <c r="S14" s="239"/>
      <c r="T14" s="240"/>
      <c r="U14" s="241"/>
    </row>
    <row r="15" spans="1:21" ht="31.5" customHeight="1" x14ac:dyDescent="0.35">
      <c r="A15" s="236"/>
      <c r="B15" s="237"/>
      <c r="C15" s="237"/>
      <c r="D15" s="238"/>
      <c r="E15" s="237"/>
      <c r="F15" s="237"/>
      <c r="G15" s="238"/>
      <c r="H15" s="237"/>
      <c r="I15" s="237"/>
      <c r="J15" s="237"/>
      <c r="K15" s="238"/>
      <c r="L15" s="237"/>
      <c r="M15" s="237"/>
      <c r="N15" s="238"/>
      <c r="O15" s="239"/>
      <c r="P15" s="239"/>
      <c r="Q15" s="240"/>
      <c r="R15" s="239"/>
      <c r="S15" s="239"/>
      <c r="T15" s="240"/>
      <c r="U15" s="241"/>
    </row>
    <row r="16" spans="1:21" ht="31.5" customHeight="1" x14ac:dyDescent="0.35">
      <c r="A16" s="236"/>
      <c r="B16" s="237"/>
      <c r="C16" s="237"/>
      <c r="D16" s="238"/>
      <c r="E16" s="237"/>
      <c r="F16" s="132"/>
      <c r="G16" s="133"/>
      <c r="H16" s="237"/>
      <c r="I16" s="237"/>
      <c r="J16" s="237"/>
      <c r="K16" s="238"/>
      <c r="L16" s="237"/>
      <c r="M16" s="237"/>
      <c r="N16" s="238"/>
      <c r="O16" s="239"/>
      <c r="P16" s="239"/>
      <c r="Q16" s="240"/>
      <c r="R16" s="239"/>
      <c r="S16" s="239"/>
      <c r="T16" s="240"/>
      <c r="U16" s="241"/>
    </row>
    <row r="17" spans="1:21" ht="31.5" customHeight="1" x14ac:dyDescent="0.35">
      <c r="A17" s="236"/>
      <c r="B17" s="237"/>
      <c r="C17" s="237"/>
      <c r="D17" s="238"/>
      <c r="E17" s="237"/>
      <c r="F17" s="132"/>
      <c r="G17" s="133"/>
      <c r="H17" s="237"/>
      <c r="I17" s="237"/>
      <c r="J17" s="237"/>
      <c r="K17" s="238"/>
      <c r="L17" s="237"/>
      <c r="M17" s="237"/>
      <c r="N17" s="238"/>
      <c r="O17" s="239"/>
      <c r="P17" s="239"/>
      <c r="Q17" s="240"/>
      <c r="R17" s="239"/>
      <c r="S17" s="239"/>
      <c r="T17" s="240"/>
      <c r="U17" s="241"/>
    </row>
    <row r="18" spans="1:21" ht="50" x14ac:dyDescent="0.35">
      <c r="F18" s="265" t="s">
        <v>59</v>
      </c>
      <c r="G18" s="265" t="s">
        <v>60</v>
      </c>
    </row>
    <row r="19" spans="1:21" ht="76" x14ac:dyDescent="0.35">
      <c r="D19" s="106" t="s">
        <v>67</v>
      </c>
      <c r="E19" s="107"/>
      <c r="F19" s="250">
        <f>I13</f>
        <v>1192</v>
      </c>
      <c r="G19" s="250">
        <f>J13</f>
        <v>1520</v>
      </c>
      <c r="T19" s="248"/>
      <c r="U19" s="258"/>
    </row>
    <row r="20" spans="1:21" ht="76" x14ac:dyDescent="0.35">
      <c r="D20" s="106" t="s">
        <v>64</v>
      </c>
      <c r="E20" s="107"/>
      <c r="F20" s="250">
        <f>B13</f>
        <v>646</v>
      </c>
      <c r="G20" s="250">
        <f>C13</f>
        <v>930</v>
      </c>
      <c r="T20" s="248"/>
      <c r="U20" s="258"/>
    </row>
    <row r="21" spans="1:21" ht="88.5" x14ac:dyDescent="0.35">
      <c r="D21" s="106" t="s">
        <v>65</v>
      </c>
      <c r="E21" s="107"/>
      <c r="F21" s="250">
        <f>L13</f>
        <v>489</v>
      </c>
      <c r="G21" s="250">
        <f>M13</f>
        <v>139</v>
      </c>
      <c r="T21" s="248"/>
      <c r="U21" s="258"/>
    </row>
    <row r="22" spans="1:21" ht="76" x14ac:dyDescent="0.35">
      <c r="D22" s="106" t="s">
        <v>66</v>
      </c>
      <c r="E22" s="107"/>
      <c r="F22" s="250">
        <f>O13</f>
        <v>459</v>
      </c>
      <c r="G22" s="250">
        <f>P13</f>
        <v>617</v>
      </c>
      <c r="T22" s="248"/>
      <c r="U22" s="258"/>
    </row>
    <row r="23" spans="1:21" ht="76" x14ac:dyDescent="0.35">
      <c r="D23" s="108" t="s">
        <v>63</v>
      </c>
      <c r="E23" s="109"/>
      <c r="F23" s="250">
        <f>E13</f>
        <v>0</v>
      </c>
      <c r="G23" s="250">
        <f>F12</f>
        <v>107</v>
      </c>
      <c r="T23" s="248"/>
      <c r="U23" s="258"/>
    </row>
    <row r="24" spans="1:21" ht="102.5" x14ac:dyDescent="0.35">
      <c r="D24" s="79" t="s">
        <v>62</v>
      </c>
      <c r="F24" s="268">
        <v>0</v>
      </c>
      <c r="G24" s="250">
        <f>H13</f>
        <v>887</v>
      </c>
      <c r="T24" s="248"/>
      <c r="U24" s="258"/>
    </row>
    <row r="25" spans="1:21" x14ac:dyDescent="0.35">
      <c r="F25" s="268"/>
      <c r="G25" s="250"/>
    </row>
  </sheetData>
  <sortState xmlns:xlrd2="http://schemas.microsoft.com/office/spreadsheetml/2017/richdata2" ref="E20:F25">
    <sortCondition descending="1" ref="F20"/>
  </sortState>
  <mergeCells count="12">
    <mergeCell ref="L6:N6"/>
    <mergeCell ref="R6:T6"/>
    <mergeCell ref="U6:U7"/>
    <mergeCell ref="A2:U2"/>
    <mergeCell ref="A1:U1"/>
    <mergeCell ref="A3:U3"/>
    <mergeCell ref="A4:U4"/>
    <mergeCell ref="A6:A7"/>
    <mergeCell ref="B6:D6"/>
    <mergeCell ref="E6:G6"/>
    <mergeCell ref="I6:K6"/>
    <mergeCell ref="O6:Q6"/>
  </mergeCells>
  <printOptions horizontalCentered="1" verticalCentered="1"/>
  <pageMargins left="0" right="0" top="0" bottom="0" header="0" footer="0"/>
  <pageSetup paperSize="9" scale="9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3" tint="0.39997558519241921"/>
  </sheetPr>
  <dimension ref="A1:F13"/>
  <sheetViews>
    <sheetView showGridLines="0" rightToLeft="1" view="pageBreakPreview" zoomScaleNormal="100" zoomScaleSheetLayoutView="100" workbookViewId="0">
      <selection activeCell="A13" sqref="A13"/>
    </sheetView>
  </sheetViews>
  <sheetFormatPr defaultColWidth="8.7265625" defaultRowHeight="15.5" x14ac:dyDescent="0.35"/>
  <cols>
    <col min="1" max="1" width="24" style="258" customWidth="1"/>
    <col min="2" max="3" width="13.1796875" style="258" customWidth="1"/>
    <col min="4" max="4" width="13.1796875" style="251" customWidth="1"/>
    <col min="5" max="5" width="26.1796875" style="248" customWidth="1"/>
    <col min="6" max="250" width="9.1796875" style="258" customWidth="1"/>
    <col min="251" max="251" width="22.7265625" style="258" customWidth="1"/>
    <col min="252" max="252" width="10.7265625" style="258" customWidth="1"/>
    <col min="253" max="16384" width="8.7265625" style="258"/>
  </cols>
  <sheetData>
    <row r="1" spans="1:6" s="252" customFormat="1" ht="46.5" customHeight="1" x14ac:dyDescent="0.4">
      <c r="A1" s="495" t="s">
        <v>223</v>
      </c>
      <c r="B1" s="495"/>
      <c r="C1" s="495"/>
      <c r="D1" s="495"/>
      <c r="E1" s="495"/>
    </row>
    <row r="2" spans="1:6" s="252" customFormat="1" ht="22" customHeight="1" x14ac:dyDescent="0.4">
      <c r="A2" s="487" t="s">
        <v>200</v>
      </c>
      <c r="B2" s="487"/>
      <c r="C2" s="487"/>
      <c r="D2" s="487"/>
      <c r="E2" s="487"/>
    </row>
    <row r="3" spans="1:6" s="252" customFormat="1" ht="42" customHeight="1" x14ac:dyDescent="0.35">
      <c r="A3" s="489" t="s">
        <v>224</v>
      </c>
      <c r="B3" s="489"/>
      <c r="C3" s="489"/>
      <c r="D3" s="489"/>
      <c r="E3" s="489"/>
    </row>
    <row r="4" spans="1:6" s="252" customFormat="1" ht="18" customHeight="1" x14ac:dyDescent="0.35">
      <c r="A4" s="489" t="s">
        <v>200</v>
      </c>
      <c r="B4" s="489"/>
      <c r="C4" s="489"/>
      <c r="D4" s="489"/>
      <c r="E4" s="489"/>
    </row>
    <row r="5" spans="1:6" s="252" customFormat="1" ht="25" customHeight="1" x14ac:dyDescent="0.35">
      <c r="A5" s="37" t="s">
        <v>131</v>
      </c>
      <c r="B5" s="3"/>
      <c r="C5" s="3"/>
      <c r="D5" s="43"/>
      <c r="E5" s="40" t="s">
        <v>132</v>
      </c>
      <c r="F5" s="3"/>
    </row>
    <row r="6" spans="1:6" s="247" customFormat="1" ht="28.5" customHeight="1" thickBot="1" x14ac:dyDescent="0.4">
      <c r="A6" s="496" t="s">
        <v>20</v>
      </c>
      <c r="B6" s="482" t="s">
        <v>117</v>
      </c>
      <c r="C6" s="483"/>
      <c r="D6" s="484"/>
      <c r="E6" s="498" t="s">
        <v>24</v>
      </c>
    </row>
    <row r="7" spans="1:6" s="247" customFormat="1" ht="37.5" customHeight="1" x14ac:dyDescent="0.35">
      <c r="A7" s="497"/>
      <c r="B7" s="235" t="s">
        <v>118</v>
      </c>
      <c r="C7" s="235" t="s">
        <v>119</v>
      </c>
      <c r="D7" s="235" t="s">
        <v>120</v>
      </c>
      <c r="E7" s="499"/>
    </row>
    <row r="8" spans="1:6" ht="29.25" customHeight="1" thickBot="1" x14ac:dyDescent="0.4">
      <c r="A8" s="135">
        <v>2008</v>
      </c>
      <c r="B8" s="249">
        <v>219</v>
      </c>
      <c r="C8" s="249">
        <v>242</v>
      </c>
      <c r="D8" s="262">
        <f t="shared" ref="D8:D13" si="0">SUM(B8:C8)</f>
        <v>461</v>
      </c>
      <c r="E8" s="136">
        <v>2008</v>
      </c>
    </row>
    <row r="9" spans="1:6" ht="25.5" customHeight="1" thickBot="1" x14ac:dyDescent="0.4">
      <c r="A9" s="41">
        <v>2009</v>
      </c>
      <c r="B9" s="272">
        <v>321</v>
      </c>
      <c r="C9" s="272">
        <v>247</v>
      </c>
      <c r="D9" s="259">
        <f t="shared" si="0"/>
        <v>568</v>
      </c>
      <c r="E9" s="42">
        <v>2009</v>
      </c>
    </row>
    <row r="10" spans="1:6" ht="29.25" customHeight="1" thickBot="1" x14ac:dyDescent="0.4">
      <c r="A10" s="95">
        <v>2010</v>
      </c>
      <c r="B10" s="244">
        <v>450</v>
      </c>
      <c r="C10" s="244">
        <v>260</v>
      </c>
      <c r="D10" s="270">
        <f t="shared" si="0"/>
        <v>710</v>
      </c>
      <c r="E10" s="96">
        <v>2010</v>
      </c>
    </row>
    <row r="11" spans="1:6" ht="25.5" customHeight="1" thickBot="1" x14ac:dyDescent="0.4">
      <c r="A11" s="41">
        <v>2011</v>
      </c>
      <c r="B11" s="272">
        <v>470</v>
      </c>
      <c r="C11" s="272">
        <v>412</v>
      </c>
      <c r="D11" s="259">
        <f t="shared" si="0"/>
        <v>882</v>
      </c>
      <c r="E11" s="42">
        <v>2011</v>
      </c>
    </row>
    <row r="12" spans="1:6" ht="29.25" customHeight="1" thickBot="1" x14ac:dyDescent="0.4">
      <c r="A12" s="95">
        <v>2012</v>
      </c>
      <c r="B12" s="244">
        <v>497</v>
      </c>
      <c r="C12" s="244">
        <v>482</v>
      </c>
      <c r="D12" s="270">
        <f t="shared" si="0"/>
        <v>979</v>
      </c>
      <c r="E12" s="96">
        <v>2012</v>
      </c>
    </row>
    <row r="13" spans="1:6" ht="26.25" customHeight="1" x14ac:dyDescent="0.35">
      <c r="A13" s="361">
        <v>2013</v>
      </c>
      <c r="B13" s="362">
        <v>628</v>
      </c>
      <c r="C13" s="362">
        <v>800</v>
      </c>
      <c r="D13" s="363">
        <f t="shared" si="0"/>
        <v>1428</v>
      </c>
      <c r="E13" s="364">
        <v>2013</v>
      </c>
    </row>
  </sheetData>
  <mergeCells count="7">
    <mergeCell ref="A1:E1"/>
    <mergeCell ref="A3:E3"/>
    <mergeCell ref="A4:E4"/>
    <mergeCell ref="A6:A7"/>
    <mergeCell ref="B6:D6"/>
    <mergeCell ref="E6:E7"/>
    <mergeCell ref="A2:E2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39997558519241921"/>
  </sheetPr>
  <dimension ref="A1:M24"/>
  <sheetViews>
    <sheetView rightToLeft="1" view="pageBreakPreview" zoomScale="98" zoomScaleNormal="100" zoomScaleSheetLayoutView="98" workbookViewId="0">
      <selection activeCell="A13" sqref="A13"/>
    </sheetView>
  </sheetViews>
  <sheetFormatPr defaultColWidth="9.1796875" defaultRowHeight="14" x14ac:dyDescent="0.35"/>
  <cols>
    <col min="1" max="1" width="14.1796875" style="6" customWidth="1"/>
    <col min="2" max="2" width="12.54296875" style="6" bestFit="1" customWidth="1"/>
    <col min="3" max="11" width="8.81640625" style="6" customWidth="1"/>
    <col min="12" max="12" width="19.453125" style="6" customWidth="1"/>
    <col min="13" max="13" width="13.1796875" style="6" customWidth="1"/>
    <col min="14" max="16384" width="9.1796875" style="5"/>
  </cols>
  <sheetData>
    <row r="1" spans="1:13" ht="23.25" customHeight="1" thickBot="1" x14ac:dyDescent="0.4">
      <c r="A1" s="433" t="s">
        <v>193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5"/>
    </row>
    <row r="2" spans="1:13" ht="23.25" customHeight="1" thickBot="1" x14ac:dyDescent="0.4">
      <c r="A2" s="450" t="s">
        <v>201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2"/>
    </row>
    <row r="3" spans="1:13" ht="38.25" customHeight="1" x14ac:dyDescent="0.35">
      <c r="A3" s="436" t="s">
        <v>225</v>
      </c>
      <c r="B3" s="500"/>
      <c r="C3" s="437"/>
      <c r="D3" s="437"/>
      <c r="E3" s="437"/>
      <c r="F3" s="437"/>
      <c r="G3" s="437"/>
      <c r="H3" s="437"/>
      <c r="I3" s="437"/>
      <c r="J3" s="437"/>
      <c r="K3" s="437"/>
      <c r="L3" s="437"/>
      <c r="M3" s="438"/>
    </row>
    <row r="4" spans="1:13" ht="18" customHeight="1" x14ac:dyDescent="0.35">
      <c r="A4" s="439" t="s">
        <v>201</v>
      </c>
      <c r="B4" s="440"/>
      <c r="C4" s="440"/>
      <c r="D4" s="440"/>
      <c r="E4" s="440"/>
      <c r="F4" s="440"/>
      <c r="G4" s="440"/>
      <c r="H4" s="440"/>
      <c r="I4" s="440"/>
      <c r="J4" s="440"/>
      <c r="K4" s="440"/>
      <c r="L4" s="440"/>
      <c r="M4" s="441"/>
    </row>
    <row r="5" spans="1:13" s="12" customFormat="1" ht="16.899999999999999" customHeight="1" x14ac:dyDescent="0.35">
      <c r="A5" s="14" t="s">
        <v>133</v>
      </c>
      <c r="B5" s="14"/>
      <c r="C5" s="33"/>
      <c r="D5" s="33"/>
      <c r="E5" s="33"/>
      <c r="F5" s="33"/>
      <c r="G5" s="33"/>
      <c r="H5" s="33"/>
      <c r="I5" s="33"/>
      <c r="J5" s="33"/>
      <c r="M5" s="13" t="s">
        <v>134</v>
      </c>
    </row>
    <row r="6" spans="1:13" ht="20.149999999999999" customHeight="1" x14ac:dyDescent="0.35">
      <c r="A6" s="514" t="s">
        <v>115</v>
      </c>
      <c r="B6" s="515"/>
      <c r="C6" s="501" t="s">
        <v>1</v>
      </c>
      <c r="D6" s="501"/>
      <c r="E6" s="501"/>
      <c r="F6" s="501" t="s">
        <v>31</v>
      </c>
      <c r="G6" s="501"/>
      <c r="H6" s="501"/>
      <c r="I6" s="501" t="s">
        <v>2</v>
      </c>
      <c r="J6" s="501"/>
      <c r="K6" s="501"/>
      <c r="L6" s="502" t="s">
        <v>116</v>
      </c>
      <c r="M6" s="503"/>
    </row>
    <row r="7" spans="1:13" ht="20.149999999999999" customHeight="1" x14ac:dyDescent="0.35">
      <c r="A7" s="516"/>
      <c r="B7" s="517"/>
      <c r="C7" s="508" t="s">
        <v>3</v>
      </c>
      <c r="D7" s="508"/>
      <c r="E7" s="508"/>
      <c r="F7" s="508" t="s">
        <v>4</v>
      </c>
      <c r="G7" s="508"/>
      <c r="H7" s="508"/>
      <c r="I7" s="508" t="s">
        <v>5</v>
      </c>
      <c r="J7" s="508"/>
      <c r="K7" s="508"/>
      <c r="L7" s="504"/>
      <c r="M7" s="505"/>
    </row>
    <row r="8" spans="1:13" ht="20.149999999999999" customHeight="1" x14ac:dyDescent="0.35">
      <c r="A8" s="516"/>
      <c r="B8" s="517"/>
      <c r="C8" s="277" t="s">
        <v>6</v>
      </c>
      <c r="D8" s="277" t="s">
        <v>7</v>
      </c>
      <c r="E8" s="277" t="s">
        <v>8</v>
      </c>
      <c r="F8" s="277" t="s">
        <v>6</v>
      </c>
      <c r="G8" s="277" t="s">
        <v>7</v>
      </c>
      <c r="H8" s="277" t="s">
        <v>8</v>
      </c>
      <c r="I8" s="277" t="s">
        <v>6</v>
      </c>
      <c r="J8" s="277" t="s">
        <v>7</v>
      </c>
      <c r="K8" s="277" t="s">
        <v>8</v>
      </c>
      <c r="L8" s="504"/>
      <c r="M8" s="505"/>
    </row>
    <row r="9" spans="1:13" ht="20.149999999999999" customHeight="1" x14ac:dyDescent="0.35">
      <c r="A9" s="518"/>
      <c r="B9" s="519"/>
      <c r="C9" s="280" t="s">
        <v>22</v>
      </c>
      <c r="D9" s="280" t="s">
        <v>23</v>
      </c>
      <c r="E9" s="280" t="s">
        <v>5</v>
      </c>
      <c r="F9" s="280" t="s">
        <v>22</v>
      </c>
      <c r="G9" s="280" t="s">
        <v>23</v>
      </c>
      <c r="H9" s="280" t="s">
        <v>5</v>
      </c>
      <c r="I9" s="280" t="s">
        <v>22</v>
      </c>
      <c r="J9" s="280" t="s">
        <v>23</v>
      </c>
      <c r="K9" s="280" t="s">
        <v>5</v>
      </c>
      <c r="L9" s="506"/>
      <c r="M9" s="507"/>
    </row>
    <row r="10" spans="1:13" s="1" customFormat="1" ht="22.5" customHeight="1" thickBot="1" x14ac:dyDescent="0.4">
      <c r="A10" s="531">
        <v>2009</v>
      </c>
      <c r="B10" s="269" t="s">
        <v>97</v>
      </c>
      <c r="C10" s="263">
        <v>10</v>
      </c>
      <c r="D10" s="263">
        <v>11</v>
      </c>
      <c r="E10" s="76">
        <v>21</v>
      </c>
      <c r="F10" s="263">
        <v>0</v>
      </c>
      <c r="G10" s="263">
        <v>0</v>
      </c>
      <c r="H10" s="76">
        <v>0</v>
      </c>
      <c r="I10" s="263">
        <f>C10+F10</f>
        <v>10</v>
      </c>
      <c r="J10" s="263">
        <f>D10+G10</f>
        <v>11</v>
      </c>
      <c r="K10" s="76">
        <f>I10+J10</f>
        <v>21</v>
      </c>
      <c r="L10" s="81" t="s">
        <v>105</v>
      </c>
      <c r="M10" s="528">
        <v>2009</v>
      </c>
    </row>
    <row r="11" spans="1:13" s="1" customFormat="1" ht="22.5" customHeight="1" thickBot="1" x14ac:dyDescent="0.4">
      <c r="A11" s="526"/>
      <c r="B11" s="261" t="s">
        <v>98</v>
      </c>
      <c r="C11" s="253">
        <v>0</v>
      </c>
      <c r="D11" s="253">
        <v>0</v>
      </c>
      <c r="E11" s="77">
        <v>0</v>
      </c>
      <c r="F11" s="253">
        <v>0</v>
      </c>
      <c r="G11" s="253">
        <v>0</v>
      </c>
      <c r="H11" s="77">
        <v>0</v>
      </c>
      <c r="I11" s="253">
        <v>0</v>
      </c>
      <c r="J11" s="253">
        <f t="shared" ref="J11:J20" si="0">D11+G11</f>
        <v>0</v>
      </c>
      <c r="K11" s="77">
        <f t="shared" ref="K11:K20" si="1">I11+J11</f>
        <v>0</v>
      </c>
      <c r="L11" s="82" t="s">
        <v>114</v>
      </c>
      <c r="M11" s="512"/>
    </row>
    <row r="12" spans="1:13" s="1" customFormat="1" ht="22.5" customHeight="1" thickBot="1" x14ac:dyDescent="0.4">
      <c r="A12" s="526"/>
      <c r="B12" s="261" t="s">
        <v>8</v>
      </c>
      <c r="C12" s="77">
        <f>C10+C11</f>
        <v>10</v>
      </c>
      <c r="D12" s="77">
        <f t="shared" ref="D12:I12" si="2">D10+D11</f>
        <v>11</v>
      </c>
      <c r="E12" s="77">
        <f t="shared" si="2"/>
        <v>21</v>
      </c>
      <c r="F12" s="77">
        <f t="shared" si="2"/>
        <v>0</v>
      </c>
      <c r="G12" s="77">
        <f t="shared" si="2"/>
        <v>0</v>
      </c>
      <c r="H12" s="77">
        <f t="shared" si="2"/>
        <v>0</v>
      </c>
      <c r="I12" s="77">
        <f t="shared" si="2"/>
        <v>10</v>
      </c>
      <c r="J12" s="77">
        <f t="shared" si="0"/>
        <v>11</v>
      </c>
      <c r="K12" s="77">
        <f t="shared" si="1"/>
        <v>21</v>
      </c>
      <c r="L12" s="83" t="s">
        <v>5</v>
      </c>
      <c r="M12" s="529"/>
    </row>
    <row r="13" spans="1:13" s="1" customFormat="1" ht="22.5" customHeight="1" thickBot="1" x14ac:dyDescent="0.4">
      <c r="A13" s="469">
        <v>2010</v>
      </c>
      <c r="B13" s="246" t="s">
        <v>97</v>
      </c>
      <c r="C13" s="243">
        <v>0</v>
      </c>
      <c r="D13" s="243">
        <v>0</v>
      </c>
      <c r="E13" s="283">
        <v>0</v>
      </c>
      <c r="F13" s="243">
        <v>0</v>
      </c>
      <c r="G13" s="243">
        <v>0</v>
      </c>
      <c r="H13" s="283">
        <v>0</v>
      </c>
      <c r="I13" s="243">
        <v>0</v>
      </c>
      <c r="J13" s="243">
        <f t="shared" si="0"/>
        <v>0</v>
      </c>
      <c r="K13" s="283">
        <f t="shared" si="1"/>
        <v>0</v>
      </c>
      <c r="L13" s="84" t="s">
        <v>105</v>
      </c>
      <c r="M13" s="522">
        <v>2010</v>
      </c>
    </row>
    <row r="14" spans="1:13" s="1" customFormat="1" ht="22.5" customHeight="1" thickBot="1" x14ac:dyDescent="0.4">
      <c r="A14" s="469"/>
      <c r="B14" s="246" t="s">
        <v>98</v>
      </c>
      <c r="C14" s="243">
        <v>129</v>
      </c>
      <c r="D14" s="243">
        <v>375</v>
      </c>
      <c r="E14" s="283">
        <v>504</v>
      </c>
      <c r="F14" s="243">
        <v>69</v>
      </c>
      <c r="G14" s="243">
        <v>103</v>
      </c>
      <c r="H14" s="283">
        <v>172</v>
      </c>
      <c r="I14" s="243">
        <v>198</v>
      </c>
      <c r="J14" s="243">
        <f t="shared" si="0"/>
        <v>478</v>
      </c>
      <c r="K14" s="283">
        <f t="shared" si="1"/>
        <v>676</v>
      </c>
      <c r="L14" s="84" t="s">
        <v>114</v>
      </c>
      <c r="M14" s="523"/>
    </row>
    <row r="15" spans="1:13" s="1" customFormat="1" ht="22.5" customHeight="1" thickBot="1" x14ac:dyDescent="0.4">
      <c r="A15" s="469"/>
      <c r="B15" s="246" t="s">
        <v>8</v>
      </c>
      <c r="C15" s="283">
        <f>C13+C14</f>
        <v>129</v>
      </c>
      <c r="D15" s="283">
        <f t="shared" ref="D15:K15" si="3">D13+D14</f>
        <v>375</v>
      </c>
      <c r="E15" s="283">
        <f t="shared" si="3"/>
        <v>504</v>
      </c>
      <c r="F15" s="283">
        <f t="shared" si="3"/>
        <v>69</v>
      </c>
      <c r="G15" s="283">
        <f t="shared" si="3"/>
        <v>103</v>
      </c>
      <c r="H15" s="283">
        <f t="shared" si="3"/>
        <v>172</v>
      </c>
      <c r="I15" s="283">
        <f t="shared" si="3"/>
        <v>198</v>
      </c>
      <c r="J15" s="283">
        <f t="shared" si="3"/>
        <v>478</v>
      </c>
      <c r="K15" s="283">
        <f t="shared" si="3"/>
        <v>676</v>
      </c>
      <c r="L15" s="85" t="s">
        <v>5</v>
      </c>
      <c r="M15" s="530"/>
    </row>
    <row r="16" spans="1:13" s="1" customFormat="1" ht="22.5" customHeight="1" thickBot="1" x14ac:dyDescent="0.4">
      <c r="A16" s="525">
        <v>2011</v>
      </c>
      <c r="B16" s="260" t="s">
        <v>97</v>
      </c>
      <c r="C16" s="253">
        <v>12</v>
      </c>
      <c r="D16" s="253">
        <v>110</v>
      </c>
      <c r="E16" s="253">
        <v>122</v>
      </c>
      <c r="F16" s="77">
        <v>1</v>
      </c>
      <c r="G16" s="253">
        <v>2</v>
      </c>
      <c r="H16" s="253">
        <v>3</v>
      </c>
      <c r="I16" s="253">
        <v>13</v>
      </c>
      <c r="J16" s="253">
        <f t="shared" si="0"/>
        <v>112</v>
      </c>
      <c r="K16" s="253">
        <f t="shared" si="1"/>
        <v>125</v>
      </c>
      <c r="L16" s="86" t="s">
        <v>105</v>
      </c>
      <c r="M16" s="511">
        <v>2011</v>
      </c>
    </row>
    <row r="17" spans="1:13" s="1" customFormat="1" ht="22.5" customHeight="1" thickBot="1" x14ac:dyDescent="0.4">
      <c r="A17" s="526"/>
      <c r="B17" s="261" t="s">
        <v>98</v>
      </c>
      <c r="C17" s="253">
        <v>202</v>
      </c>
      <c r="D17" s="253">
        <v>264</v>
      </c>
      <c r="E17" s="253">
        <v>466</v>
      </c>
      <c r="F17" s="77">
        <v>140</v>
      </c>
      <c r="G17" s="253">
        <v>160</v>
      </c>
      <c r="H17" s="253">
        <v>300</v>
      </c>
      <c r="I17" s="253">
        <v>342</v>
      </c>
      <c r="J17" s="253">
        <f t="shared" si="0"/>
        <v>424</v>
      </c>
      <c r="K17" s="253">
        <f t="shared" si="1"/>
        <v>766</v>
      </c>
      <c r="L17" s="86" t="s">
        <v>114</v>
      </c>
      <c r="M17" s="512"/>
    </row>
    <row r="18" spans="1:13" s="1" customFormat="1" ht="22.5" customHeight="1" thickBot="1" x14ac:dyDescent="0.4">
      <c r="A18" s="527"/>
      <c r="B18" s="266" t="s">
        <v>8</v>
      </c>
      <c r="C18" s="256">
        <f>C16+C17</f>
        <v>214</v>
      </c>
      <c r="D18" s="256">
        <f t="shared" ref="D18:K18" si="4">D16+D17</f>
        <v>374</v>
      </c>
      <c r="E18" s="256">
        <f t="shared" si="4"/>
        <v>588</v>
      </c>
      <c r="F18" s="256">
        <f t="shared" si="4"/>
        <v>141</v>
      </c>
      <c r="G18" s="256">
        <f t="shared" si="4"/>
        <v>162</v>
      </c>
      <c r="H18" s="256">
        <f t="shared" si="4"/>
        <v>303</v>
      </c>
      <c r="I18" s="256">
        <f t="shared" si="4"/>
        <v>355</v>
      </c>
      <c r="J18" s="256">
        <f t="shared" si="4"/>
        <v>536</v>
      </c>
      <c r="K18" s="256">
        <f t="shared" si="4"/>
        <v>891</v>
      </c>
      <c r="L18" s="87" t="s">
        <v>5</v>
      </c>
      <c r="M18" s="513"/>
    </row>
    <row r="19" spans="1:13" ht="22.5" customHeight="1" thickBot="1" x14ac:dyDescent="0.4">
      <c r="A19" s="520">
        <v>2012</v>
      </c>
      <c r="B19" s="246" t="s">
        <v>97</v>
      </c>
      <c r="C19" s="243">
        <v>4</v>
      </c>
      <c r="D19" s="243">
        <v>82</v>
      </c>
      <c r="E19" s="283">
        <f>SUM(C19:D19)</f>
        <v>86</v>
      </c>
      <c r="F19" s="243">
        <v>3</v>
      </c>
      <c r="G19" s="243">
        <v>7</v>
      </c>
      <c r="H19" s="283">
        <f>SUM(F19:G19)</f>
        <v>10</v>
      </c>
      <c r="I19" s="243">
        <v>7</v>
      </c>
      <c r="J19" s="243">
        <f t="shared" si="0"/>
        <v>89</v>
      </c>
      <c r="K19" s="283">
        <f t="shared" si="1"/>
        <v>96</v>
      </c>
      <c r="L19" s="84" t="s">
        <v>105</v>
      </c>
      <c r="M19" s="522">
        <v>2012</v>
      </c>
    </row>
    <row r="20" spans="1:13" ht="22.5" customHeight="1" thickBot="1" x14ac:dyDescent="0.4">
      <c r="A20" s="521"/>
      <c r="B20" s="246" t="s">
        <v>98</v>
      </c>
      <c r="C20" s="243">
        <v>139</v>
      </c>
      <c r="D20" s="243">
        <v>361</v>
      </c>
      <c r="E20" s="283">
        <f>SUM(C20:D20)</f>
        <v>500</v>
      </c>
      <c r="F20" s="243">
        <v>82</v>
      </c>
      <c r="G20" s="243">
        <v>57</v>
      </c>
      <c r="H20" s="283">
        <f>SUM(F20:G20)</f>
        <v>139</v>
      </c>
      <c r="I20" s="243">
        <f>SUM(C20,F20)</f>
        <v>221</v>
      </c>
      <c r="J20" s="243">
        <f t="shared" si="0"/>
        <v>418</v>
      </c>
      <c r="K20" s="283">
        <f t="shared" si="1"/>
        <v>639</v>
      </c>
      <c r="L20" s="84" t="s">
        <v>114</v>
      </c>
      <c r="M20" s="523"/>
    </row>
    <row r="21" spans="1:13" ht="22.5" customHeight="1" thickBot="1" x14ac:dyDescent="0.4">
      <c r="A21" s="521"/>
      <c r="B21" s="273" t="s">
        <v>8</v>
      </c>
      <c r="C21" s="137">
        <f>C19+C20</f>
        <v>143</v>
      </c>
      <c r="D21" s="137">
        <f t="shared" ref="D21:K21" si="5">D19+D20</f>
        <v>443</v>
      </c>
      <c r="E21" s="137">
        <f t="shared" si="5"/>
        <v>586</v>
      </c>
      <c r="F21" s="137">
        <f t="shared" si="5"/>
        <v>85</v>
      </c>
      <c r="G21" s="137">
        <f t="shared" si="5"/>
        <v>64</v>
      </c>
      <c r="H21" s="137">
        <f t="shared" si="5"/>
        <v>149</v>
      </c>
      <c r="I21" s="137">
        <f t="shared" si="5"/>
        <v>228</v>
      </c>
      <c r="J21" s="137">
        <f t="shared" si="5"/>
        <v>507</v>
      </c>
      <c r="K21" s="137">
        <f t="shared" si="5"/>
        <v>735</v>
      </c>
      <c r="L21" s="138" t="s">
        <v>5</v>
      </c>
      <c r="M21" s="524"/>
    </row>
    <row r="22" spans="1:13" ht="14.5" thickBot="1" x14ac:dyDescent="0.4">
      <c r="A22" s="509">
        <v>2013</v>
      </c>
      <c r="B22" s="267" t="s">
        <v>97</v>
      </c>
      <c r="C22" s="253">
        <v>6</v>
      </c>
      <c r="D22" s="253">
        <v>97</v>
      </c>
      <c r="E22" s="253">
        <v>103</v>
      </c>
      <c r="F22" s="77">
        <v>2</v>
      </c>
      <c r="G22" s="253">
        <v>7</v>
      </c>
      <c r="H22" s="253">
        <v>9</v>
      </c>
      <c r="I22" s="253">
        <v>8</v>
      </c>
      <c r="J22" s="253">
        <v>104</v>
      </c>
      <c r="K22" s="253">
        <v>112</v>
      </c>
      <c r="L22" s="86" t="s">
        <v>105</v>
      </c>
      <c r="M22" s="511">
        <v>2013</v>
      </c>
    </row>
    <row r="23" spans="1:13" ht="14.5" thickBot="1" x14ac:dyDescent="0.4">
      <c r="A23" s="509"/>
      <c r="B23" s="267" t="s">
        <v>98</v>
      </c>
      <c r="C23" s="253">
        <v>79</v>
      </c>
      <c r="D23" s="253">
        <v>307</v>
      </c>
      <c r="E23" s="253">
        <v>386</v>
      </c>
      <c r="F23" s="77">
        <v>34</v>
      </c>
      <c r="G23" s="253">
        <v>96</v>
      </c>
      <c r="H23" s="253">
        <v>130</v>
      </c>
      <c r="I23" s="253">
        <v>113</v>
      </c>
      <c r="J23" s="253">
        <v>403</v>
      </c>
      <c r="K23" s="253">
        <v>516</v>
      </c>
      <c r="L23" s="86" t="s">
        <v>114</v>
      </c>
      <c r="M23" s="512"/>
    </row>
    <row r="24" spans="1:13" ht="14.25" customHeight="1" x14ac:dyDescent="0.35">
      <c r="A24" s="510"/>
      <c r="B24" s="365" t="s">
        <v>8</v>
      </c>
      <c r="C24" s="256">
        <v>85</v>
      </c>
      <c r="D24" s="256">
        <v>404</v>
      </c>
      <c r="E24" s="256">
        <v>489</v>
      </c>
      <c r="F24" s="256">
        <v>36</v>
      </c>
      <c r="G24" s="256">
        <v>103</v>
      </c>
      <c r="H24" s="256">
        <v>139</v>
      </c>
      <c r="I24" s="256">
        <v>121</v>
      </c>
      <c r="J24" s="256">
        <v>507</v>
      </c>
      <c r="K24" s="256">
        <v>628</v>
      </c>
      <c r="L24" s="87" t="s">
        <v>5</v>
      </c>
      <c r="M24" s="513"/>
    </row>
  </sheetData>
  <mergeCells count="22">
    <mergeCell ref="A22:A24"/>
    <mergeCell ref="M22:M24"/>
    <mergeCell ref="A13:A15"/>
    <mergeCell ref="A6:B9"/>
    <mergeCell ref="C7:E7"/>
    <mergeCell ref="A19:A21"/>
    <mergeCell ref="M19:M21"/>
    <mergeCell ref="A16:A18"/>
    <mergeCell ref="M10:M12"/>
    <mergeCell ref="M13:M15"/>
    <mergeCell ref="M16:M18"/>
    <mergeCell ref="A10:A12"/>
    <mergeCell ref="A1:M1"/>
    <mergeCell ref="A2:M2"/>
    <mergeCell ref="A3:M3"/>
    <mergeCell ref="A4:M4"/>
    <mergeCell ref="C6:E6"/>
    <mergeCell ref="F6:H6"/>
    <mergeCell ref="I6:K6"/>
    <mergeCell ref="L6:M9"/>
    <mergeCell ref="F7:H7"/>
    <mergeCell ref="I7:K7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الفصل العاشر - خدمات المجتمع المدني 2013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الفصل العاشر - خدمات المجتمع المدني 2013</Description_Ar>
    <Enabled xmlns="1b323878-974e-4c19-bf08-965c80d4ad54">true</Enabled>
    <PublishingDate xmlns="1b323878-974e-4c19-bf08-965c80d4ad54">2016-10-30T05:32:12+00:00</PublishingDate>
    <CategoryDescription xmlns="http://schemas.microsoft.com/sharepoint.v3">chapter 10 - Services of Social Society 2013</CategoryDescription>
  </documentManagement>
</p:properties>
</file>

<file path=customXml/itemProps1.xml><?xml version="1.0" encoding="utf-8"?>
<ds:datastoreItem xmlns:ds="http://schemas.openxmlformats.org/officeDocument/2006/customXml" ds:itemID="{EEE3E977-8F89-4B83-B4D4-7B6B4F97CA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CD32B0-5FB2-4E09-857F-4155698751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b323878-974e-4c19-bf08-965c80d4ad54"/>
    <ds:schemaRef ds:uri="http://schemas.microsoft.com/sharepoint.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F06CED-5A9A-40AA-AC7A-D915507D91FC}">
  <ds:schemaRefs>
    <ds:schemaRef ds:uri="http://schemas.microsoft.com/office/2006/metadata/properties"/>
    <ds:schemaRef ds:uri="http://schemas.microsoft.com/office/infopath/2007/PartnerControls"/>
    <ds:schemaRef ds:uri="1b323878-974e-4c19-bf08-965c80d4ad54"/>
    <ds:schemaRef ds:uri="http://schemas.microsoft.com/sharepoint/v3"/>
    <ds:schemaRef ds:uri="http://schemas.microsoft.com/sharepoint.v3"/>
  </ds:schemaRefs>
</ds:datastoreItem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17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38" baseType="lpstr">
      <vt:lpstr>المقدمة</vt:lpstr>
      <vt:lpstr>التقديم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GR.1</vt:lpstr>
      <vt:lpstr>GR.2</vt:lpstr>
      <vt:lpstr>GR.3</vt:lpstr>
      <vt:lpstr>GR.4</vt:lpstr>
      <vt:lpstr>GR.5.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التقديم!Print_Area</vt:lpstr>
      <vt:lpstr>المقدمة!Print_Area</vt:lpstr>
    </vt:vector>
  </TitlesOfParts>
  <Company>QSA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chapter 10 - Services of Social Society 2013</dc:title>
  <dc:creator>walsulaiti</dc:creator>
  <cp:lastModifiedBy>Fatima Tayeb</cp:lastModifiedBy>
  <cp:lastPrinted>2014-06-03T07:57:38Z</cp:lastPrinted>
  <dcterms:created xsi:type="dcterms:W3CDTF">2010-03-09T06:58:22Z</dcterms:created>
  <dcterms:modified xsi:type="dcterms:W3CDTF">2025-02-14T11:24:31Z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/>
  </property>
  <property fmtid="{D5CDD505-2E9C-101B-9397-08002B2CF9AE}" pid="4" name="CategoryDescription">
    <vt:lpwstr>chapter 10 - Services of Social Society 2013</vt:lpwstr>
  </property>
  <property fmtid="{D5CDD505-2E9C-101B-9397-08002B2CF9AE}" pid="5" name="Hashtags">
    <vt:lpwstr>58;#StatisticalAbstract|c2f418c2-a295-4bd1-af99-d5d586494613</vt:lpwstr>
  </property>
</Properties>
</file>