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3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fatimatayeb_microsoft_com/Documents/Desktop/Statistical Abstract/GitDatat/datasets/Annual Statistical Abstracts/Excel/Social_Services/"/>
    </mc:Choice>
  </mc:AlternateContent>
  <xr:revisionPtr revIDLastSave="0" documentId="11_A815808DAAB17C4E43B2166A86F25082BF06B9A4" xr6:coauthVersionLast="47" xr6:coauthVersionMax="47" xr10:uidLastSave="{00000000-0000-0000-0000-000000000000}"/>
  <bookViews>
    <workbookView xWindow="-110" yWindow="-110" windowWidth="22780" windowHeight="14540" tabRatio="803" activeTab="9" xr2:uid="{00000000-000D-0000-FFFF-FFFF00000000}"/>
  </bookViews>
  <sheets>
    <sheet name="COVER" sheetId="24" r:id="rId1"/>
    <sheet name="التقديم" sheetId="23" r:id="rId2"/>
    <sheet name="202" sheetId="56" r:id="rId3"/>
    <sheet name="203" sheetId="7" r:id="rId4"/>
    <sheet name="GR.45" sheetId="57" r:id="rId5"/>
    <sheet name="204" sheetId="8" r:id="rId6"/>
    <sheet name="GR.46" sheetId="58" r:id="rId7"/>
    <sheet name="205" sheetId="39" r:id="rId8"/>
    <sheet name="206" sheetId="13" r:id="rId9"/>
    <sheet name="GR.47" sheetId="59" r:id="rId10"/>
    <sheet name="207" sheetId="12" r:id="rId11"/>
    <sheet name="208" sheetId="38" r:id="rId12"/>
    <sheet name="209" sheetId="75" r:id="rId13"/>
    <sheet name="210" sheetId="1" r:id="rId14"/>
    <sheet name="211" sheetId="27" r:id="rId15"/>
    <sheet name="212" sheetId="28" r:id="rId16"/>
    <sheet name="213" sheetId="29" r:id="rId17"/>
    <sheet name="214" sheetId="62" r:id="rId18"/>
    <sheet name="215" sheetId="63" r:id="rId19"/>
    <sheet name="216" sheetId="64" r:id="rId20"/>
    <sheet name="217" sheetId="71" r:id="rId21"/>
    <sheet name="218" sheetId="72" r:id="rId22"/>
    <sheet name="219" sheetId="73" r:id="rId23"/>
    <sheet name="220" sheetId="74" r:id="rId24"/>
  </sheets>
  <definedNames>
    <definedName name="_xlnm.Print_Area" localSheetId="3">'203'!$A$1:$K$15</definedName>
    <definedName name="_xlnm.Print_Area" localSheetId="5">'204'!$A$1:$S$26</definedName>
    <definedName name="_xlnm.Print_Area" localSheetId="7">'205'!$A$1:$S$26</definedName>
    <definedName name="_xlnm.Print_Area" localSheetId="8">'206'!$A$1:$U$13</definedName>
    <definedName name="_xlnm.Print_Area" localSheetId="10">'207'!$A$1:$E$13</definedName>
    <definedName name="_xlnm.Print_Area" localSheetId="11">'208'!$A$1:$M$29</definedName>
    <definedName name="_xlnm.Print_Area" localSheetId="13">'210'!$A$1:$D$12</definedName>
    <definedName name="_xlnm.Print_Area" localSheetId="14">'211'!$A$1:$I$25</definedName>
    <definedName name="_xlnm.Print_Area" localSheetId="15">'212'!$A$1:$N$14</definedName>
    <definedName name="_xlnm.Print_Area" localSheetId="16">'213'!$A$1:$H$13</definedName>
    <definedName name="_xlnm.Print_Area" localSheetId="17">'214'!$A$1:$K$15</definedName>
    <definedName name="_xlnm.Print_Area" localSheetId="18">'215'!$A$1:$K$17</definedName>
    <definedName name="_xlnm.Print_Area" localSheetId="19">'216'!$A$1:$G$11</definedName>
    <definedName name="_xlnm.Print_Area" localSheetId="20">'217'!$A$1:$G$13</definedName>
    <definedName name="_xlnm.Print_Area" localSheetId="21">'218'!$A$1:$G$13</definedName>
    <definedName name="_xlnm.Print_Area" localSheetId="22">'219'!$A$1:$G$17</definedName>
    <definedName name="_xlnm.Print_Area" localSheetId="23">'220'!$A$1:$G$18</definedName>
    <definedName name="_xlnm.Print_Area" localSheetId="0">COVER!$A$1:$A$8</definedName>
    <definedName name="_xlnm.Print_Area" localSheetId="1">التقديم!$A$1:$C$11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75" l="1"/>
  <c r="R13" i="75"/>
  <c r="R14" i="75"/>
  <c r="R15" i="75"/>
  <c r="R16" i="75"/>
  <c r="R17" i="75"/>
  <c r="R18" i="75"/>
  <c r="R19" i="75"/>
  <c r="R20" i="75"/>
  <c r="R21" i="75"/>
  <c r="R22" i="75"/>
  <c r="R12" i="75"/>
  <c r="Q23" i="75"/>
  <c r="S23" i="75" s="1"/>
  <c r="Q13" i="75"/>
  <c r="S13" i="75" s="1"/>
  <c r="Q14" i="75"/>
  <c r="S14" i="75" s="1"/>
  <c r="Q15" i="75"/>
  <c r="S15" i="75" s="1"/>
  <c r="Q16" i="75"/>
  <c r="S16" i="75" s="1"/>
  <c r="Q17" i="75"/>
  <c r="S17" i="75" s="1"/>
  <c r="Q18" i="75"/>
  <c r="S18" i="75" s="1"/>
  <c r="Q19" i="75"/>
  <c r="S19" i="75" s="1"/>
  <c r="Q20" i="75"/>
  <c r="S20" i="75" s="1"/>
  <c r="Q21" i="75"/>
  <c r="S21" i="75" s="1"/>
  <c r="Q22" i="75"/>
  <c r="S22" i="75" s="1"/>
  <c r="Q12" i="75"/>
  <c r="S12" i="75" s="1"/>
  <c r="Q24" i="75"/>
  <c r="P21" i="75"/>
  <c r="T21" i="75" s="1"/>
  <c r="O23" i="75"/>
  <c r="O13" i="75"/>
  <c r="O14" i="75"/>
  <c r="O15" i="75"/>
  <c r="O16" i="75"/>
  <c r="O17" i="75"/>
  <c r="O18" i="75"/>
  <c r="O19" i="75"/>
  <c r="O20" i="75"/>
  <c r="O21" i="75"/>
  <c r="O22" i="75"/>
  <c r="O12" i="75"/>
  <c r="N13" i="75"/>
  <c r="P13" i="75" s="1"/>
  <c r="T13" i="75" s="1"/>
  <c r="N14" i="75"/>
  <c r="N15" i="75"/>
  <c r="N16" i="75"/>
  <c r="N17" i="75"/>
  <c r="P17" i="75" s="1"/>
  <c r="T17" i="75" s="1"/>
  <c r="N18" i="75"/>
  <c r="N19" i="75"/>
  <c r="N20" i="75"/>
  <c r="N21" i="75"/>
  <c r="N22" i="75"/>
  <c r="N23" i="75"/>
  <c r="P23" i="75" s="1"/>
  <c r="N12" i="75"/>
  <c r="P12" i="75" s="1"/>
  <c r="T12" i="75" s="1"/>
  <c r="M13" i="75"/>
  <c r="M14" i="75"/>
  <c r="M15" i="75"/>
  <c r="M16" i="75"/>
  <c r="M17" i="75"/>
  <c r="M18" i="75"/>
  <c r="M19" i="75"/>
  <c r="M20" i="75"/>
  <c r="M21" i="75"/>
  <c r="M22" i="75"/>
  <c r="M23" i="75"/>
  <c r="M12" i="75"/>
  <c r="J13" i="75"/>
  <c r="J14" i="75"/>
  <c r="J15" i="75"/>
  <c r="J16" i="75"/>
  <c r="J17" i="75"/>
  <c r="J18" i="75"/>
  <c r="J19" i="75"/>
  <c r="J20" i="75"/>
  <c r="J21" i="75"/>
  <c r="J22" i="75"/>
  <c r="J23" i="75"/>
  <c r="J12" i="75"/>
  <c r="G13" i="75"/>
  <c r="G14" i="75"/>
  <c r="G15" i="75"/>
  <c r="G16" i="75"/>
  <c r="G17" i="75"/>
  <c r="G18" i="75"/>
  <c r="G19" i="75"/>
  <c r="G20" i="75"/>
  <c r="G21" i="75"/>
  <c r="G22" i="75"/>
  <c r="G23" i="75"/>
  <c r="G12" i="75"/>
  <c r="D13" i="75"/>
  <c r="D14" i="75"/>
  <c r="D15" i="75"/>
  <c r="D16" i="75"/>
  <c r="D17" i="75"/>
  <c r="D18" i="75"/>
  <c r="D19" i="75"/>
  <c r="D20" i="75"/>
  <c r="D21" i="75"/>
  <c r="D22" i="75"/>
  <c r="D23" i="75"/>
  <c r="D12" i="75"/>
  <c r="D24" i="75" s="1"/>
  <c r="C24" i="75"/>
  <c r="E24" i="75"/>
  <c r="F24" i="75"/>
  <c r="H24" i="75"/>
  <c r="I24" i="75"/>
  <c r="K24" i="75"/>
  <c r="L24" i="75"/>
  <c r="B24" i="75"/>
  <c r="R24" i="75" l="1"/>
  <c r="P14" i="75"/>
  <c r="T14" i="75" s="1"/>
  <c r="P15" i="75"/>
  <c r="T15" i="75" s="1"/>
  <c r="P16" i="75"/>
  <c r="T16" i="75" s="1"/>
  <c r="P18" i="75"/>
  <c r="T18" i="75" s="1"/>
  <c r="P19" i="75"/>
  <c r="P20" i="75"/>
  <c r="T20" i="75" s="1"/>
  <c r="P22" i="75"/>
  <c r="T22" i="75" s="1"/>
  <c r="T23" i="75"/>
  <c r="O24" i="75"/>
  <c r="S24" i="75"/>
  <c r="J24" i="75"/>
  <c r="N24" i="75"/>
  <c r="M24" i="75"/>
  <c r="G24" i="75"/>
  <c r="C24" i="38"/>
  <c r="C21" i="38"/>
  <c r="C18" i="38"/>
  <c r="T19" i="75" l="1"/>
  <c r="P24" i="75"/>
  <c r="T24" i="75" s="1"/>
  <c r="K10" i="13"/>
  <c r="K9" i="13"/>
  <c r="K8" i="13"/>
  <c r="G13" i="13"/>
  <c r="G12" i="13"/>
  <c r="G11" i="13"/>
  <c r="G10" i="13"/>
  <c r="G9" i="13"/>
  <c r="G8" i="13"/>
  <c r="D13" i="13"/>
  <c r="D12" i="13"/>
  <c r="D11" i="13"/>
  <c r="D10" i="13"/>
  <c r="D9" i="13"/>
  <c r="D8" i="13"/>
  <c r="R8" i="13"/>
  <c r="D11" i="39"/>
  <c r="F11" i="39"/>
  <c r="G11" i="39"/>
  <c r="I11" i="39"/>
  <c r="J11" i="39"/>
  <c r="L11" i="39"/>
  <c r="M11" i="39"/>
  <c r="D14" i="39"/>
  <c r="F14" i="39"/>
  <c r="G14" i="39"/>
  <c r="I14" i="39"/>
  <c r="J14" i="39"/>
  <c r="L14" i="39"/>
  <c r="M14" i="39"/>
  <c r="D17" i="39"/>
  <c r="F17" i="39"/>
  <c r="G17" i="39"/>
  <c r="I17" i="39"/>
  <c r="J17" i="39"/>
  <c r="L17" i="39"/>
  <c r="M17" i="39"/>
  <c r="D20" i="39"/>
  <c r="F20" i="39"/>
  <c r="G20" i="39"/>
  <c r="I20" i="39"/>
  <c r="J20" i="39"/>
  <c r="L20" i="39"/>
  <c r="M20" i="39"/>
  <c r="D23" i="39"/>
  <c r="F23" i="39"/>
  <c r="G23" i="39"/>
  <c r="I23" i="39"/>
  <c r="J23" i="39"/>
  <c r="L23" i="39"/>
  <c r="M23" i="39"/>
  <c r="E21" i="39"/>
  <c r="C23" i="39"/>
  <c r="D26" i="39"/>
  <c r="F26" i="39"/>
  <c r="G26" i="39"/>
  <c r="I26" i="39"/>
  <c r="J26" i="39"/>
  <c r="L26" i="39"/>
  <c r="M26" i="39"/>
  <c r="C26" i="39"/>
  <c r="C20" i="39"/>
  <c r="C17" i="39"/>
  <c r="C14" i="39"/>
  <c r="C11" i="39"/>
  <c r="D29" i="38" l="1"/>
  <c r="F29" i="38"/>
  <c r="G29" i="38"/>
  <c r="C29" i="38"/>
  <c r="C18" i="74" l="1"/>
  <c r="B18" i="74"/>
  <c r="D17" i="74"/>
  <c r="D16" i="74"/>
  <c r="D15" i="74"/>
  <c r="D14" i="74"/>
  <c r="D13" i="74"/>
  <c r="D12" i="74"/>
  <c r="D11" i="74"/>
  <c r="D10" i="74"/>
  <c r="D9" i="74"/>
  <c r="D8" i="74"/>
  <c r="D18" i="74" s="1"/>
  <c r="C17" i="73"/>
  <c r="B17" i="73"/>
  <c r="D16" i="73"/>
  <c r="D15" i="73"/>
  <c r="D14" i="73"/>
  <c r="D13" i="73"/>
  <c r="D12" i="73"/>
  <c r="D11" i="73"/>
  <c r="D10" i="73"/>
  <c r="D9" i="73"/>
  <c r="D8" i="73"/>
  <c r="C13" i="72"/>
  <c r="B13" i="72"/>
  <c r="D12" i="72"/>
  <c r="D11" i="72"/>
  <c r="D10" i="72"/>
  <c r="D9" i="72"/>
  <c r="D8" i="72"/>
  <c r="D13" i="72" s="1"/>
  <c r="E10" i="72" s="1"/>
  <c r="D8" i="71"/>
  <c r="C13" i="71"/>
  <c r="B13" i="71"/>
  <c r="D10" i="71"/>
  <c r="D9" i="71"/>
  <c r="C10" i="64"/>
  <c r="B10" i="64"/>
  <c r="D9" i="64"/>
  <c r="D8" i="64"/>
  <c r="D12" i="71"/>
  <c r="D11" i="71"/>
  <c r="D17" i="73" l="1"/>
  <c r="E17" i="74"/>
  <c r="E13" i="74"/>
  <c r="E11" i="74"/>
  <c r="E15" i="74"/>
  <c r="E12" i="74"/>
  <c r="E16" i="73"/>
  <c r="E13" i="73"/>
  <c r="E8" i="73"/>
  <c r="E15" i="73"/>
  <c r="D10" i="64"/>
  <c r="E9" i="64" s="1"/>
  <c r="E14" i="74"/>
  <c r="E10" i="74"/>
  <c r="E16" i="74"/>
  <c r="E9" i="74"/>
  <c r="E8" i="74"/>
  <c r="E14" i="73"/>
  <c r="E12" i="73"/>
  <c r="E9" i="73"/>
  <c r="E9" i="72"/>
  <c r="E11" i="72"/>
  <c r="E12" i="72"/>
  <c r="E8" i="72"/>
  <c r="E13" i="72" s="1"/>
  <c r="D13" i="71"/>
  <c r="E11" i="71" s="1"/>
  <c r="B17" i="63"/>
  <c r="C17" i="63"/>
  <c r="E17" i="63"/>
  <c r="F17" i="63"/>
  <c r="I16" i="63"/>
  <c r="J15" i="63"/>
  <c r="J16" i="63"/>
  <c r="I11" i="63"/>
  <c r="I17" i="63" s="1"/>
  <c r="I12" i="63"/>
  <c r="I13" i="63"/>
  <c r="I14" i="63"/>
  <c r="I15" i="63"/>
  <c r="I10" i="63"/>
  <c r="G16" i="63"/>
  <c r="G15" i="63"/>
  <c r="D16" i="63"/>
  <c r="H16" i="63"/>
  <c r="D15" i="63"/>
  <c r="H15" i="63"/>
  <c r="E10" i="73" l="1"/>
  <c r="E11" i="73"/>
  <c r="E18" i="74"/>
  <c r="E8" i="64"/>
  <c r="E10" i="64" s="1"/>
  <c r="E10" i="71"/>
  <c r="E8" i="71"/>
  <c r="E9" i="71"/>
  <c r="E12" i="71"/>
  <c r="J27" i="38"/>
  <c r="J28" i="38"/>
  <c r="I27" i="38"/>
  <c r="K27" i="38" s="1"/>
  <c r="I28" i="38"/>
  <c r="K28" i="38" s="1"/>
  <c r="H27" i="38"/>
  <c r="H28" i="38"/>
  <c r="E27" i="38"/>
  <c r="E28" i="38"/>
  <c r="S13" i="13"/>
  <c r="R13" i="13"/>
  <c r="E17" i="73" l="1"/>
  <c r="E13" i="71"/>
  <c r="I12" i="62"/>
  <c r="H12" i="62"/>
  <c r="J12" i="62" s="1"/>
  <c r="G12" i="62"/>
  <c r="D12" i="62"/>
  <c r="I11" i="62"/>
  <c r="H11" i="62"/>
  <c r="J11" i="62" s="1"/>
  <c r="G11" i="62"/>
  <c r="D11" i="62"/>
  <c r="G13" i="29"/>
  <c r="L14" i="28"/>
  <c r="K14" i="28"/>
  <c r="M14" i="28" s="1"/>
  <c r="J14" i="28"/>
  <c r="G14" i="28"/>
  <c r="D14" i="28"/>
  <c r="F25" i="27"/>
  <c r="E25" i="27"/>
  <c r="D25" i="27"/>
  <c r="C25" i="27"/>
  <c r="G25" i="27" l="1"/>
  <c r="J26" i="38"/>
  <c r="I26" i="38"/>
  <c r="H26" i="38"/>
  <c r="E26" i="38"/>
  <c r="J25" i="38"/>
  <c r="J29" i="38" s="1"/>
  <c r="I25" i="38"/>
  <c r="I29" i="38" s="1"/>
  <c r="H25" i="38"/>
  <c r="H29" i="38" s="1"/>
  <c r="E25" i="38"/>
  <c r="E29" i="38" s="1"/>
  <c r="D12" i="12"/>
  <c r="D11" i="12"/>
  <c r="D10" i="12"/>
  <c r="D9" i="12"/>
  <c r="D8" i="12"/>
  <c r="F19" i="13"/>
  <c r="G23" i="13"/>
  <c r="S12" i="13"/>
  <c r="R12" i="13"/>
  <c r="T12" i="13" s="1"/>
  <c r="Q12" i="13"/>
  <c r="N12" i="13"/>
  <c r="K12" i="13"/>
  <c r="S11" i="13"/>
  <c r="R11" i="13"/>
  <c r="Q11" i="13"/>
  <c r="N11" i="13"/>
  <c r="K11" i="13"/>
  <c r="S10" i="13"/>
  <c r="R10" i="13"/>
  <c r="T10" i="13" s="1"/>
  <c r="Q10" i="13"/>
  <c r="N10" i="13"/>
  <c r="S9" i="13"/>
  <c r="R9" i="13"/>
  <c r="T9" i="13" s="1"/>
  <c r="Q9" i="13"/>
  <c r="N9" i="13"/>
  <c r="S8" i="13"/>
  <c r="T8" i="13" s="1"/>
  <c r="Q8" i="13"/>
  <c r="N8" i="13"/>
  <c r="P22" i="39"/>
  <c r="O22" i="39"/>
  <c r="Q22" i="39" s="1"/>
  <c r="N22" i="39"/>
  <c r="K22" i="39"/>
  <c r="H22" i="39"/>
  <c r="E22" i="39"/>
  <c r="E23" i="39" s="1"/>
  <c r="P21" i="39"/>
  <c r="P23" i="39" s="1"/>
  <c r="O21" i="39"/>
  <c r="O23" i="39" s="1"/>
  <c r="N21" i="39"/>
  <c r="N23" i="39" s="1"/>
  <c r="K21" i="39"/>
  <c r="K23" i="39" s="1"/>
  <c r="H21" i="39"/>
  <c r="H23" i="39" s="1"/>
  <c r="P19" i="39"/>
  <c r="O19" i="39"/>
  <c r="Q19" i="39" s="1"/>
  <c r="N19" i="39"/>
  <c r="K19" i="39"/>
  <c r="H19" i="39"/>
  <c r="E19" i="39"/>
  <c r="P18" i="39"/>
  <c r="P20" i="39" s="1"/>
  <c r="O18" i="39"/>
  <c r="N18" i="39"/>
  <c r="N20" i="39" s="1"/>
  <c r="K18" i="39"/>
  <c r="K20" i="39" s="1"/>
  <c r="H18" i="39"/>
  <c r="H20" i="39" s="1"/>
  <c r="E18" i="39"/>
  <c r="E20" i="39" s="1"/>
  <c r="P16" i="39"/>
  <c r="O16" i="39"/>
  <c r="Q16" i="39" s="1"/>
  <c r="N16" i="39"/>
  <c r="K16" i="39"/>
  <c r="H16" i="39"/>
  <c r="E16" i="39"/>
  <c r="P15" i="39"/>
  <c r="P17" i="39" s="1"/>
  <c r="O15" i="39"/>
  <c r="O17" i="39" s="1"/>
  <c r="N15" i="39"/>
  <c r="N17" i="39" s="1"/>
  <c r="K15" i="39"/>
  <c r="K17" i="39" s="1"/>
  <c r="H15" i="39"/>
  <c r="H17" i="39" s="1"/>
  <c r="E15" i="39"/>
  <c r="E17" i="39" s="1"/>
  <c r="P13" i="39"/>
  <c r="O13" i="39"/>
  <c r="Q13" i="39" s="1"/>
  <c r="N13" i="39"/>
  <c r="K13" i="39"/>
  <c r="H13" i="39"/>
  <c r="E13" i="39"/>
  <c r="P12" i="39"/>
  <c r="P14" i="39" s="1"/>
  <c r="O12" i="39"/>
  <c r="N12" i="39"/>
  <c r="N14" i="39" s="1"/>
  <c r="K12" i="39"/>
  <c r="K14" i="39" s="1"/>
  <c r="H12" i="39"/>
  <c r="H14" i="39" s="1"/>
  <c r="E12" i="39"/>
  <c r="E14" i="39" s="1"/>
  <c r="P10" i="39"/>
  <c r="O10" i="39"/>
  <c r="Q10" i="39" s="1"/>
  <c r="N10" i="39"/>
  <c r="K10" i="39"/>
  <c r="H10" i="39"/>
  <c r="E10" i="39"/>
  <c r="P9" i="39"/>
  <c r="P11" i="39" s="1"/>
  <c r="O9" i="39"/>
  <c r="O11" i="39" s="1"/>
  <c r="N9" i="39"/>
  <c r="N11" i="39" s="1"/>
  <c r="K9" i="39"/>
  <c r="K11" i="39" s="1"/>
  <c r="H9" i="39"/>
  <c r="H11" i="39" s="1"/>
  <c r="E9" i="39"/>
  <c r="E11" i="39" s="1"/>
  <c r="T11" i="13" l="1"/>
  <c r="Q18" i="39"/>
  <c r="Q20" i="39" s="1"/>
  <c r="O20" i="39"/>
  <c r="Q12" i="39"/>
  <c r="Q14" i="39" s="1"/>
  <c r="O14" i="39"/>
  <c r="K25" i="38"/>
  <c r="K29" i="38" s="1"/>
  <c r="K26" i="38"/>
  <c r="Q21" i="39"/>
  <c r="Q23" i="39" s="1"/>
  <c r="Q9" i="39"/>
  <c r="Q11" i="39" s="1"/>
  <c r="Q15" i="39"/>
  <c r="Q17" i="39" s="1"/>
  <c r="M23" i="8"/>
  <c r="L23" i="8"/>
  <c r="N23" i="8" s="1"/>
  <c r="J23" i="8"/>
  <c r="I23" i="8"/>
  <c r="K23" i="8" s="1"/>
  <c r="G23" i="8"/>
  <c r="F23" i="8"/>
  <c r="H23" i="8" s="1"/>
  <c r="D23" i="8"/>
  <c r="C23" i="8"/>
  <c r="E23" i="8" s="1"/>
  <c r="P22" i="8"/>
  <c r="O22" i="8"/>
  <c r="Q22" i="8" s="1"/>
  <c r="N22" i="8"/>
  <c r="K22" i="8"/>
  <c r="H22" i="8"/>
  <c r="E22" i="8"/>
  <c r="P21" i="8"/>
  <c r="O21" i="8"/>
  <c r="N21" i="8"/>
  <c r="K21" i="8"/>
  <c r="H21" i="8"/>
  <c r="E21" i="8"/>
  <c r="M20" i="8"/>
  <c r="L20" i="8"/>
  <c r="N20" i="8" s="1"/>
  <c r="J20" i="8"/>
  <c r="I20" i="8"/>
  <c r="K20" i="8" s="1"/>
  <c r="G20" i="8"/>
  <c r="F20" i="8"/>
  <c r="H20" i="8" s="1"/>
  <c r="D20" i="8"/>
  <c r="C20" i="8"/>
  <c r="P19" i="8"/>
  <c r="O19" i="8"/>
  <c r="Q19" i="8" s="1"/>
  <c r="N19" i="8"/>
  <c r="K19" i="8"/>
  <c r="H19" i="8"/>
  <c r="E19" i="8"/>
  <c r="P18" i="8"/>
  <c r="O18" i="8"/>
  <c r="Q18" i="8" s="1"/>
  <c r="N18" i="8"/>
  <c r="K18" i="8"/>
  <c r="H18" i="8"/>
  <c r="E18" i="8"/>
  <c r="M17" i="8"/>
  <c r="L17" i="8"/>
  <c r="J17" i="8"/>
  <c r="I17" i="8"/>
  <c r="K17" i="8" s="1"/>
  <c r="G17" i="8"/>
  <c r="P17" i="8" s="1"/>
  <c r="F17" i="8"/>
  <c r="D17" i="8"/>
  <c r="E17" i="8" s="1"/>
  <c r="C17" i="8"/>
  <c r="P16" i="8"/>
  <c r="O16" i="8"/>
  <c r="Q16" i="8" s="1"/>
  <c r="N16" i="8"/>
  <c r="K16" i="8"/>
  <c r="H16" i="8"/>
  <c r="E16" i="8"/>
  <c r="P15" i="8"/>
  <c r="O15" i="8"/>
  <c r="N15" i="8"/>
  <c r="K15" i="8"/>
  <c r="H15" i="8"/>
  <c r="E15" i="8"/>
  <c r="N14" i="8"/>
  <c r="M14" i="8"/>
  <c r="L14" i="8"/>
  <c r="J14" i="8"/>
  <c r="I14" i="8"/>
  <c r="G14" i="8"/>
  <c r="F14" i="8"/>
  <c r="H14" i="8" s="1"/>
  <c r="D14" i="8"/>
  <c r="C14" i="8"/>
  <c r="E14" i="8" s="1"/>
  <c r="P13" i="8"/>
  <c r="O13" i="8"/>
  <c r="Q13" i="8" s="1"/>
  <c r="N13" i="8"/>
  <c r="K13" i="8"/>
  <c r="H13" i="8"/>
  <c r="E13" i="8"/>
  <c r="P12" i="8"/>
  <c r="O12" i="8"/>
  <c r="N12" i="8"/>
  <c r="K12" i="8"/>
  <c r="H12" i="8"/>
  <c r="E12" i="8"/>
  <c r="M11" i="8"/>
  <c r="L11" i="8"/>
  <c r="N11" i="8" s="1"/>
  <c r="J11" i="8"/>
  <c r="I11" i="8"/>
  <c r="K11" i="8" s="1"/>
  <c r="G11" i="8"/>
  <c r="F11" i="8"/>
  <c r="D11" i="8"/>
  <c r="C11" i="8"/>
  <c r="E11" i="8" s="1"/>
  <c r="E33" i="8" s="1"/>
  <c r="P10" i="8"/>
  <c r="O10" i="8"/>
  <c r="Q10" i="8" s="1"/>
  <c r="N10" i="8"/>
  <c r="K10" i="8"/>
  <c r="H10" i="8"/>
  <c r="E10" i="8"/>
  <c r="P9" i="8"/>
  <c r="O9" i="8"/>
  <c r="Q9" i="8" s="1"/>
  <c r="N9" i="8"/>
  <c r="K9" i="8"/>
  <c r="H9" i="8"/>
  <c r="E9" i="8"/>
  <c r="I14" i="7"/>
  <c r="H14" i="7"/>
  <c r="J14" i="7" s="1"/>
  <c r="G14" i="7"/>
  <c r="D14" i="7"/>
  <c r="I13" i="7"/>
  <c r="H13" i="7"/>
  <c r="G13" i="7"/>
  <c r="D13" i="7"/>
  <c r="I12" i="7"/>
  <c r="H12" i="7"/>
  <c r="J12" i="7" s="1"/>
  <c r="G12" i="7"/>
  <c r="D12" i="7"/>
  <c r="I11" i="7"/>
  <c r="H11" i="7"/>
  <c r="J11" i="7" s="1"/>
  <c r="G11" i="7"/>
  <c r="D11" i="7"/>
  <c r="I10" i="7"/>
  <c r="H10" i="7"/>
  <c r="J10" i="7" s="1"/>
  <c r="G10" i="7"/>
  <c r="D10" i="7"/>
  <c r="I10" i="56"/>
  <c r="H10" i="56"/>
  <c r="I9" i="56"/>
  <c r="H9" i="56"/>
  <c r="I8" i="56"/>
  <c r="H8" i="56"/>
  <c r="P20" i="8" l="1"/>
  <c r="N17" i="8"/>
  <c r="H17" i="8"/>
  <c r="Q21" i="8"/>
  <c r="Q15" i="8"/>
  <c r="P23" i="8"/>
  <c r="O20" i="8"/>
  <c r="Q20" i="8" s="1"/>
  <c r="Q12" i="8"/>
  <c r="P14" i="8"/>
  <c r="O11" i="8"/>
  <c r="P11" i="8"/>
  <c r="K14" i="8"/>
  <c r="H11" i="8"/>
  <c r="O23" i="8"/>
  <c r="Q23" i="8" s="1"/>
  <c r="O14" i="8"/>
  <c r="E20" i="8"/>
  <c r="O17" i="8"/>
  <c r="Q17" i="8" s="1"/>
  <c r="J13" i="7"/>
  <c r="G12" i="29"/>
  <c r="G11" i="29"/>
  <c r="G10" i="29"/>
  <c r="G9" i="29"/>
  <c r="G8" i="29"/>
  <c r="L13" i="28"/>
  <c r="L12" i="28"/>
  <c r="L11" i="28"/>
  <c r="L10" i="28"/>
  <c r="K13" i="28"/>
  <c r="M13" i="28" s="1"/>
  <c r="K12" i="28"/>
  <c r="M12" i="28" s="1"/>
  <c r="K11" i="28"/>
  <c r="M11" i="28" s="1"/>
  <c r="K10" i="28"/>
  <c r="M10" i="28" s="1"/>
  <c r="H11" i="38"/>
  <c r="H13" i="38"/>
  <c r="H14" i="38"/>
  <c r="H16" i="38"/>
  <c r="H17" i="38"/>
  <c r="H19" i="38"/>
  <c r="H20" i="38"/>
  <c r="H22" i="38"/>
  <c r="H23" i="38"/>
  <c r="H10" i="38"/>
  <c r="E23" i="38"/>
  <c r="E22" i="38"/>
  <c r="E20" i="38"/>
  <c r="E19" i="38"/>
  <c r="E17" i="38"/>
  <c r="E16" i="38"/>
  <c r="E14" i="38"/>
  <c r="E13" i="38"/>
  <c r="E11" i="38"/>
  <c r="E10" i="38"/>
  <c r="D13" i="12"/>
  <c r="Q11" i="8" l="1"/>
  <c r="Q14" i="8"/>
  <c r="I10" i="62"/>
  <c r="H10" i="62"/>
  <c r="G10" i="62"/>
  <c r="D10" i="62"/>
  <c r="J10" i="62" l="1"/>
  <c r="J11" i="28"/>
  <c r="J12" i="28"/>
  <c r="J13" i="28"/>
  <c r="J10" i="28"/>
  <c r="G11" i="28"/>
  <c r="G12" i="28"/>
  <c r="G13" i="28"/>
  <c r="G10" i="28"/>
  <c r="D11" i="28"/>
  <c r="D12" i="28"/>
  <c r="D13" i="28"/>
  <c r="D10" i="28"/>
  <c r="G9" i="27"/>
  <c r="G11" i="27"/>
  <c r="G12" i="27"/>
  <c r="G14" i="27"/>
  <c r="G15" i="27"/>
  <c r="G17" i="27"/>
  <c r="G18" i="27"/>
  <c r="G20" i="27"/>
  <c r="G21" i="27"/>
  <c r="D22" i="27"/>
  <c r="E22" i="27"/>
  <c r="F22" i="27"/>
  <c r="C22" i="27"/>
  <c r="G22" i="27" s="1"/>
  <c r="D19" i="27"/>
  <c r="E19" i="27"/>
  <c r="F19" i="27"/>
  <c r="C19" i="27"/>
  <c r="D16" i="27"/>
  <c r="E16" i="27"/>
  <c r="F16" i="27"/>
  <c r="C16" i="27"/>
  <c r="G16" i="27" s="1"/>
  <c r="D13" i="27"/>
  <c r="E13" i="27"/>
  <c r="F13" i="27"/>
  <c r="C13" i="27"/>
  <c r="G13" i="27" s="1"/>
  <c r="D10" i="27"/>
  <c r="E10" i="27"/>
  <c r="F10" i="27"/>
  <c r="C10" i="27"/>
  <c r="G8" i="27"/>
  <c r="I11" i="38"/>
  <c r="J11" i="38"/>
  <c r="I13" i="38"/>
  <c r="J13" i="38"/>
  <c r="I14" i="38"/>
  <c r="J14" i="38"/>
  <c r="I16" i="38"/>
  <c r="J16" i="38"/>
  <c r="I17" i="38"/>
  <c r="J17" i="38"/>
  <c r="I18" i="38"/>
  <c r="I19" i="38"/>
  <c r="J19" i="38"/>
  <c r="I20" i="38"/>
  <c r="J20" i="38"/>
  <c r="I22" i="38"/>
  <c r="J22" i="38"/>
  <c r="I23" i="38"/>
  <c r="J23" i="38"/>
  <c r="D24" i="38"/>
  <c r="E24" i="38" s="1"/>
  <c r="F24" i="38"/>
  <c r="H24" i="38" s="1"/>
  <c r="G24" i="38"/>
  <c r="I24" i="38"/>
  <c r="D21" i="38"/>
  <c r="F21" i="38"/>
  <c r="H21" i="38" s="1"/>
  <c r="G21" i="38"/>
  <c r="I21" i="38"/>
  <c r="D18" i="38"/>
  <c r="E18" i="38" s="1"/>
  <c r="F18" i="38"/>
  <c r="H18" i="38" s="1"/>
  <c r="G18" i="38"/>
  <c r="D15" i="38"/>
  <c r="F15" i="38"/>
  <c r="H15" i="38" s="1"/>
  <c r="G15" i="38"/>
  <c r="J15" i="38" s="1"/>
  <c r="D12" i="38"/>
  <c r="F12" i="38"/>
  <c r="H12" i="38" s="1"/>
  <c r="G12" i="38"/>
  <c r="J10" i="38"/>
  <c r="I10" i="38"/>
  <c r="K10" i="38" s="1"/>
  <c r="C12" i="38"/>
  <c r="Q13" i="13"/>
  <c r="N13" i="13"/>
  <c r="K13" i="13"/>
  <c r="O24" i="39"/>
  <c r="O26" i="39" s="1"/>
  <c r="P24" i="39"/>
  <c r="P26" i="39" s="1"/>
  <c r="O25" i="39"/>
  <c r="P25" i="39"/>
  <c r="N25" i="39"/>
  <c r="N24" i="39"/>
  <c r="N26" i="39" s="1"/>
  <c r="K25" i="39"/>
  <c r="K24" i="39"/>
  <c r="K26" i="39" s="1"/>
  <c r="H25" i="39"/>
  <c r="H24" i="39"/>
  <c r="H26" i="39" s="1"/>
  <c r="E24" i="39"/>
  <c r="E26" i="39" s="1"/>
  <c r="E25" i="39"/>
  <c r="H11" i="56"/>
  <c r="H15" i="7"/>
  <c r="I15" i="7"/>
  <c r="G15" i="7"/>
  <c r="D15" i="7"/>
  <c r="O24" i="8"/>
  <c r="P24" i="8"/>
  <c r="O25" i="8"/>
  <c r="P25" i="8"/>
  <c r="N25" i="8"/>
  <c r="N24" i="8"/>
  <c r="K25" i="8"/>
  <c r="K24" i="8"/>
  <c r="H25" i="8"/>
  <c r="H24" i="8"/>
  <c r="E24" i="8"/>
  <c r="E25" i="8"/>
  <c r="D26" i="8"/>
  <c r="F26" i="8"/>
  <c r="G26" i="8"/>
  <c r="I26" i="8"/>
  <c r="J26" i="8"/>
  <c r="L26" i="8"/>
  <c r="M26" i="8"/>
  <c r="C26" i="8"/>
  <c r="G19" i="27" l="1"/>
  <c r="G10" i="27"/>
  <c r="K13" i="38"/>
  <c r="K14" i="38"/>
  <c r="K22" i="38"/>
  <c r="J24" i="38"/>
  <c r="J18" i="38"/>
  <c r="K18" i="38" s="1"/>
  <c r="J12" i="38"/>
  <c r="K12" i="38" s="1"/>
  <c r="J21" i="38"/>
  <c r="K21" i="38" s="1"/>
  <c r="E21" i="38"/>
  <c r="I12" i="38"/>
  <c r="E12" i="38"/>
  <c r="K19" i="38"/>
  <c r="K23" i="38"/>
  <c r="K24" i="38"/>
  <c r="K17" i="38"/>
  <c r="K11" i="38"/>
  <c r="K20" i="38"/>
  <c r="K16" i="38"/>
  <c r="J15" i="7"/>
  <c r="T13" i="13"/>
  <c r="Q24" i="39"/>
  <c r="Q26" i="39" s="1"/>
  <c r="H26" i="8"/>
  <c r="Q24" i="8"/>
  <c r="E26" i="8"/>
  <c r="N26" i="8"/>
  <c r="K26" i="8"/>
  <c r="P26" i="8"/>
  <c r="O26" i="8"/>
  <c r="Q25" i="8"/>
  <c r="Q25" i="39"/>
  <c r="G10" i="63"/>
  <c r="G17" i="63" s="1"/>
  <c r="D10" i="63"/>
  <c r="H10" i="63"/>
  <c r="H17" i="63" s="1"/>
  <c r="H11" i="63"/>
  <c r="H12" i="63"/>
  <c r="H13" i="63"/>
  <c r="H14" i="63"/>
  <c r="G11" i="63"/>
  <c r="G12" i="63"/>
  <c r="G13" i="63"/>
  <c r="G14" i="63"/>
  <c r="D11" i="63"/>
  <c r="J11" i="63" s="1"/>
  <c r="D12" i="63"/>
  <c r="J12" i="63" s="1"/>
  <c r="D13" i="63"/>
  <c r="J13" i="63" s="1"/>
  <c r="D14" i="63"/>
  <c r="J14" i="63" s="1"/>
  <c r="J10" i="63" l="1"/>
  <c r="J17" i="63" s="1"/>
  <c r="D17" i="63"/>
  <c r="Q26" i="8"/>
  <c r="G24" i="13" l="1"/>
  <c r="F23" i="13"/>
  <c r="G22" i="13"/>
  <c r="F22" i="13"/>
  <c r="G21" i="13"/>
  <c r="F21" i="13"/>
  <c r="G19" i="13"/>
  <c r="F20" i="13" l="1"/>
  <c r="G20" i="13"/>
  <c r="I11" i="56"/>
  <c r="C15" i="38" l="1"/>
  <c r="I15" i="38" l="1"/>
  <c r="K15" i="38" s="1"/>
  <c r="E15" i="38"/>
  <c r="E38" i="8"/>
  <c r="F38" i="8" l="1"/>
  <c r="G38" i="8"/>
  <c r="H38" i="8"/>
  <c r="H37" i="8" l="1"/>
  <c r="G37" i="8"/>
  <c r="F37" i="8"/>
  <c r="E37" i="8"/>
  <c r="G36" i="8"/>
  <c r="F36" i="8"/>
  <c r="G35" i="8"/>
  <c r="F35" i="8"/>
  <c r="E35" i="8"/>
  <c r="H34" i="8"/>
  <c r="G34" i="8"/>
  <c r="F34" i="8"/>
  <c r="E34" i="8"/>
  <c r="F33" i="8"/>
  <c r="G33" i="8" l="1"/>
  <c r="H35" i="8"/>
  <c r="H33" i="8"/>
  <c r="H36" i="8"/>
  <c r="E36" i="8"/>
</calcChain>
</file>

<file path=xl/sharedStrings.xml><?xml version="1.0" encoding="utf-8"?>
<sst xmlns="http://schemas.openxmlformats.org/spreadsheetml/2006/main" count="802" uniqueCount="314">
  <si>
    <t>السنة</t>
  </si>
  <si>
    <t>قطريون</t>
  </si>
  <si>
    <t>المجموع</t>
  </si>
  <si>
    <t>Qatari</t>
  </si>
  <si>
    <t>Non-Qatari</t>
  </si>
  <si>
    <t>Total</t>
  </si>
  <si>
    <t>ذكور</t>
  </si>
  <si>
    <t>إناث</t>
  </si>
  <si>
    <t>مجموع</t>
  </si>
  <si>
    <t>نوع الاستشارة    الجنس والجنسية</t>
  </si>
  <si>
    <t>قطري</t>
  </si>
  <si>
    <t>غير قطري</t>
  </si>
  <si>
    <t xml:space="preserve">                  Sex&amp;Nationality</t>
  </si>
  <si>
    <t xml:space="preserve">السنة </t>
  </si>
  <si>
    <t>YEAR</t>
  </si>
  <si>
    <t>Males</t>
  </si>
  <si>
    <t>Females</t>
  </si>
  <si>
    <t>Years</t>
  </si>
  <si>
    <t>غير قطريين</t>
  </si>
  <si>
    <t>The Sources of the data:</t>
  </si>
  <si>
    <t>مصادر البيانات :</t>
  </si>
  <si>
    <t>خدمات المجتمع المدني</t>
  </si>
  <si>
    <t xml:space="preserve"> </t>
  </si>
  <si>
    <t xml:space="preserve">خدمات الرعاية الوالدية المقدمة من مركز الاستشارات العائلية حسب الجنسية والنوع  </t>
  </si>
  <si>
    <t xml:space="preserve">              الجنسية والنوع
السنة </t>
  </si>
  <si>
    <r>
      <t xml:space="preserve">الضمان الاجتماعي
</t>
    </r>
    <r>
      <rPr>
        <b/>
        <sz val="8"/>
        <rFont val="Arial"/>
        <family val="2"/>
      </rPr>
      <t>Social Security</t>
    </r>
  </si>
  <si>
    <r>
      <t xml:space="preserve">بدل خادم
</t>
    </r>
    <r>
      <rPr>
        <b/>
        <sz val="8"/>
        <rFont val="Arial"/>
        <family val="2"/>
      </rPr>
      <t>Servant Allowance</t>
    </r>
  </si>
  <si>
    <t>BENEFICIARIES OF SERVICES RENDERED BY SOCIAL DEVELOPMENT CENTER BY TYPE AND NATIONALITY</t>
  </si>
  <si>
    <r>
      <t xml:space="preserve">ذكور
</t>
    </r>
    <r>
      <rPr>
        <sz val="8"/>
        <rFont val="Arial"/>
        <family val="2"/>
      </rPr>
      <t>Males</t>
    </r>
  </si>
  <si>
    <t xml:space="preserve">              Nationality &amp; Gender
 Years</t>
  </si>
  <si>
    <t xml:space="preserve">تعتبر احصاءات المجتمع المدني من الاحصاءات الرئيسية التي تساهم في ابراز دور المؤسسات التي تقدم العون والمساعدة للمجتمع
</t>
  </si>
  <si>
    <t xml:space="preserve">Staistics of Civil Society plays a key rote in demonstrating the activities of these INSTITUTIONS  which furnish  aid and support to the members of the society.
</t>
  </si>
  <si>
    <t xml:space="preserve">عدد الأنشطة
Number of activieties </t>
  </si>
  <si>
    <t>عدد المستفيدين
Number of beneficiaries</t>
  </si>
  <si>
    <t xml:space="preserve"> PARENTAL CARE SERVICES RENDERED BY FAMILY CONSULTING  CENTER 
BY NATIONALITY AND GENDER</t>
  </si>
  <si>
    <t>قطريون 
Qataris</t>
  </si>
  <si>
    <t>غير قطريين
Non-Qataris</t>
  </si>
  <si>
    <t xml:space="preserve"> قطريون
Qatari </t>
  </si>
  <si>
    <t xml:space="preserve"> غير قطريين
Non-Qatari </t>
  </si>
  <si>
    <t>المجموع
Total</t>
  </si>
  <si>
    <r>
      <t xml:space="preserve">مرضى الكلى الخدمات الطبية للكلى
</t>
    </r>
    <r>
      <rPr>
        <sz val="10"/>
        <rFont val="Arial"/>
        <family val="2"/>
      </rPr>
      <t>Kidney Patients</t>
    </r>
  </si>
  <si>
    <r>
      <t xml:space="preserve">الخدمات الطبية
</t>
    </r>
    <r>
      <rPr>
        <sz val="10"/>
        <rFont val="Arial"/>
        <family val="2"/>
      </rPr>
      <t>Medical Services</t>
    </r>
  </si>
  <si>
    <r>
      <t xml:space="preserve">الخدمات التعليمية
</t>
    </r>
    <r>
      <rPr>
        <sz val="10"/>
        <rFont val="Arial"/>
        <family val="2"/>
      </rPr>
      <t>Educational Services</t>
    </r>
  </si>
  <si>
    <r>
      <t xml:space="preserve">الخدمات التدريبية
</t>
    </r>
    <r>
      <rPr>
        <sz val="10"/>
        <rFont val="Arial"/>
        <family val="2"/>
      </rPr>
      <t xml:space="preserve">  Trannig Services</t>
    </r>
  </si>
  <si>
    <r>
      <t xml:space="preserve">الخدمات العينية
</t>
    </r>
    <r>
      <rPr>
        <sz val="10"/>
        <rFont val="Arial"/>
        <family val="2"/>
      </rPr>
      <t xml:space="preserve"> Services in Kind</t>
    </r>
  </si>
  <si>
    <r>
      <t xml:space="preserve">الخدمات  المادية 
</t>
    </r>
    <r>
      <rPr>
        <sz val="10"/>
        <rFont val="Arial"/>
        <family val="2"/>
      </rPr>
      <t xml:space="preserve"> FinancialServices</t>
    </r>
  </si>
  <si>
    <r>
      <t xml:space="preserve">المجموع
</t>
    </r>
    <r>
      <rPr>
        <b/>
        <sz val="8"/>
        <rFont val="Arial"/>
        <family val="2"/>
      </rPr>
      <t>Total</t>
    </r>
  </si>
  <si>
    <t>الدوحة</t>
  </si>
  <si>
    <t>الريان</t>
  </si>
  <si>
    <t>الخور</t>
  </si>
  <si>
    <t>الشمال</t>
  </si>
  <si>
    <t>بدل خادم- اعاقة</t>
  </si>
  <si>
    <t>بدل خادم- شيخوخة</t>
  </si>
  <si>
    <t>بدل خادم - عجز</t>
  </si>
  <si>
    <t>Servant Allowance - impairment</t>
  </si>
  <si>
    <t>Servant Allowance - old age</t>
  </si>
  <si>
    <t>Servant Allowance - disability</t>
  </si>
  <si>
    <t xml:space="preserve">              الخدمات المقدمة 
                          والنوع
   السنوات</t>
  </si>
  <si>
    <t xml:space="preserve">                Services Provided
                               &amp; Gender
Years</t>
  </si>
  <si>
    <t>DOMESTIC SERVANTS SERVICES PRESENTED BY SOCIAL AFFAIRS DEPARTMENT BY TYPE</t>
  </si>
  <si>
    <t>خيري</t>
  </si>
  <si>
    <t>اجتماعي</t>
  </si>
  <si>
    <t>علمي</t>
  </si>
  <si>
    <t>ثقافي</t>
  </si>
  <si>
    <t>مهني</t>
  </si>
  <si>
    <t>Charitable and humanitarian activity</t>
  </si>
  <si>
    <t>Social activity</t>
  </si>
  <si>
    <t>Scientific activity</t>
  </si>
  <si>
    <t>Educational</t>
  </si>
  <si>
    <t>Professional activity</t>
  </si>
  <si>
    <t xml:space="preserve"> Total</t>
  </si>
  <si>
    <t>الجمعيات الخاصة المشهرة حسب النشاط الممارس</t>
  </si>
  <si>
    <t>DECLARED PRIVATE SOCIETIES BY ACTIVITY</t>
  </si>
  <si>
    <t>Qataris</t>
  </si>
  <si>
    <t>Non-Qataris</t>
  </si>
  <si>
    <t>الخطوة الاولى</t>
  </si>
  <si>
    <t>الارشاد المهني</t>
  </si>
  <si>
    <r>
      <t xml:space="preserve">النفسية والتربوية
</t>
    </r>
    <r>
      <rPr>
        <sz val="10"/>
        <rFont val="Arial"/>
        <family val="2"/>
      </rPr>
      <t>Psychological and Educational</t>
    </r>
  </si>
  <si>
    <r>
      <t xml:space="preserve">الشرعية
</t>
    </r>
    <r>
      <rPr>
        <sz val="10"/>
        <rFont val="Arial"/>
        <family val="2"/>
      </rPr>
      <t>Shariaa</t>
    </r>
  </si>
  <si>
    <r>
      <t xml:space="preserve">القانونية
</t>
    </r>
    <r>
      <rPr>
        <sz val="10"/>
        <rFont val="Arial"/>
        <family val="2"/>
      </rPr>
      <t>Legal</t>
    </r>
  </si>
  <si>
    <r>
      <t xml:space="preserve">الاجتماعية
</t>
    </r>
    <r>
      <rPr>
        <sz val="10"/>
        <rFont val="Arial"/>
        <family val="2"/>
      </rPr>
      <t>Social</t>
    </r>
  </si>
  <si>
    <t>Year</t>
  </si>
  <si>
    <r>
      <t xml:space="preserve">المجموع
</t>
    </r>
    <r>
      <rPr>
        <sz val="10"/>
        <rFont val="Arial"/>
        <family val="2"/>
      </rPr>
      <t>Total</t>
    </r>
  </si>
  <si>
    <t>First step</t>
  </si>
  <si>
    <t>Doha</t>
  </si>
  <si>
    <t>Al-Rayyan</t>
  </si>
  <si>
    <t>Al-Khor</t>
  </si>
  <si>
    <t>Al-Shamal</t>
  </si>
  <si>
    <t xml:space="preserve">                                  البلدية  
السنة والنوع</t>
  </si>
  <si>
    <t xml:space="preserve">                                                 Municipality  
 Year &amp; Gender</t>
  </si>
  <si>
    <t>Vocational guidance</t>
  </si>
  <si>
    <t xml:space="preserve">                    الجنسية والنوع
السنة</t>
  </si>
  <si>
    <t xml:space="preserve">                Nationality &amp; Gender
Years</t>
  </si>
  <si>
    <r>
      <rPr>
        <sz val="10"/>
        <rFont val="Arial"/>
        <family val="2"/>
        <charset val="178"/>
      </rPr>
      <t xml:space="preserve"> </t>
    </r>
    <r>
      <rPr>
        <sz val="8"/>
        <rFont val="Arial"/>
        <family val="2"/>
        <charset val="178"/>
      </rPr>
      <t>No. of beneficiaries</t>
    </r>
    <r>
      <rPr>
        <b/>
        <sz val="10"/>
        <rFont val="Arial"/>
        <family val="2"/>
        <charset val="178"/>
      </rPr>
      <t xml:space="preserve"> عدد المستفيدين </t>
    </r>
  </si>
  <si>
    <r>
      <t xml:space="preserve"> قطريون
</t>
    </r>
    <r>
      <rPr>
        <sz val="8"/>
        <rFont val="Arial"/>
        <family val="2"/>
        <charset val="178"/>
      </rPr>
      <t>Qatari</t>
    </r>
    <r>
      <rPr>
        <b/>
        <sz val="10"/>
        <rFont val="Arial"/>
        <family val="2"/>
        <charset val="178"/>
      </rPr>
      <t xml:space="preserve"> </t>
    </r>
  </si>
  <si>
    <r>
      <t xml:space="preserve"> غير قطريين
</t>
    </r>
    <r>
      <rPr>
        <sz val="8"/>
        <rFont val="Arial"/>
        <family val="2"/>
        <charset val="178"/>
      </rPr>
      <t>Non-Qatari</t>
    </r>
    <r>
      <rPr>
        <sz val="10"/>
        <rFont val="Arial"/>
        <family val="2"/>
        <charset val="178"/>
      </rPr>
      <t xml:space="preserve"> </t>
    </r>
  </si>
  <si>
    <r>
      <t xml:space="preserve">المجموع
</t>
    </r>
    <r>
      <rPr>
        <sz val="8"/>
        <rFont val="Arial"/>
        <family val="2"/>
        <charset val="178"/>
      </rPr>
      <t>Total</t>
    </r>
  </si>
  <si>
    <t>المجموع Total</t>
  </si>
  <si>
    <t>إناث
Females</t>
  </si>
  <si>
    <t xml:space="preserve"> الخدمات المقدمة من مركز الاستشارات العائلية للمراجعين بالمركز حسب نوع الخدمه والنوع والجنسية </t>
  </si>
  <si>
    <t xml:space="preserve">               نوع الخدمة 
                  والنوع
السنة والجنسية</t>
  </si>
  <si>
    <t xml:space="preserve">                     Type of service and                                               Gender 
 Years &amp; Nationality</t>
  </si>
  <si>
    <t xml:space="preserve">     SERVICES RENDERED BY FAMILY CONSULTING CENTER BY TYPE 
OF SERVICE, GENDER AND NATIONALITY</t>
  </si>
  <si>
    <t xml:space="preserve">الأنشطة التي قام بها  مركز الاستشارات العائلية وأعداد المستفيدين منها </t>
  </si>
  <si>
    <t xml:space="preserve">  ACTIVITIES, RENDERED BY THE FAMILY CONSULTING CENTER 
AND  NUMBER OF BENEFICIARIES</t>
  </si>
  <si>
    <t>HOUSEHOLDS BENEFITING OF MONTHLY FINANCIAL ASSISTANCE 
PROVIDED BY SOCIAL DEVELOPMENT CENTER BY NATIONALITY</t>
  </si>
  <si>
    <t xml:space="preserve">BENEFICIARIES RECEIVED TRAINING SERVICES RENDERED BY SOCIAL DEVELOPMENT 
CENTER BY NATIONALITY, GENDER  AND TYPE OF PROGRAMS 
</t>
  </si>
  <si>
    <t>النفسية والتربوية
Psychological and Educational</t>
  </si>
  <si>
    <t>الاجتماعية
Social</t>
  </si>
  <si>
    <t>القانونية
Legal</t>
  </si>
  <si>
    <t>الشرعية
Shariaa</t>
  </si>
  <si>
    <t>المنتفعون من  الضمان حسب مكان الفرع</t>
  </si>
  <si>
    <t>BENEFICIARIES OF SECURITY BY LOCATION OF BRANCH</t>
  </si>
  <si>
    <t xml:space="preserve"> الخدمات المقدمة من مركز الاستشارات العائلية للمراجعين للمركز عبر الهاتف حسب نوع الاستشارة والنوع والجنسية</t>
  </si>
  <si>
    <t>المتطوعون المسجلون في مركز قطر للعمل التطوعي حسب الجنسية والنوع</t>
  </si>
  <si>
    <t>VOLUNTEERS AT  QATAR CENTER FOR VOLUNTARY ACTIVITIES 
BY NATIONALITY AND GENDER</t>
  </si>
  <si>
    <t xml:space="preserve">                 الجنسية والنوع
السنة</t>
  </si>
  <si>
    <t xml:space="preserve">              Nationality                                         &amp; Gender
Year</t>
  </si>
  <si>
    <t xml:space="preserve">المتطوعون المسجلون في مركز قطر للعمل التطوعي حسب الجنسية والنوع والفئات العمرية </t>
  </si>
  <si>
    <t>VOLUNTEERS AT  QATAR CENTER FOR VOLUNTARY ACTIVITIES 
BY NATIONALITY,GENDER AND AGE GROUPS</t>
  </si>
  <si>
    <t>15 - 19</t>
  </si>
  <si>
    <t>20 - 24</t>
  </si>
  <si>
    <t>25 - 29</t>
  </si>
  <si>
    <t>25- 29</t>
  </si>
  <si>
    <r>
      <t>أنشطة العلاقات المجتمعية</t>
    </r>
    <r>
      <rPr>
        <b/>
        <sz val="10"/>
        <rFont val="Arial"/>
        <family val="2"/>
      </rPr>
      <t xml:space="preserve">
Community relations activities </t>
    </r>
  </si>
  <si>
    <r>
      <t>الأنشطة الإعلامية القنوات التقليدية</t>
    </r>
    <r>
      <rPr>
        <b/>
        <sz val="10"/>
        <rFont val="Arial"/>
        <family val="2"/>
      </rPr>
      <t xml:space="preserve">
Media activities of conventional channels </t>
    </r>
  </si>
  <si>
    <r>
      <t>أنشطة الإعلام الاجتماعي</t>
    </r>
    <r>
      <rPr>
        <b/>
        <sz val="10"/>
        <rFont val="Arial"/>
        <family val="2"/>
      </rPr>
      <t xml:space="preserve">
Social media activities </t>
    </r>
  </si>
  <si>
    <t xml:space="preserve"> المستفيدون من الخدمات المقدمة من دار الإنماء الاجتماعي  حسب نوع الخدمة و الجنسية </t>
  </si>
  <si>
    <t xml:space="preserve"> الأسر المستفيدة من المساعدات المالية الشهرية التي تقدمها 
دار الإنماء الاجتماعي  حسب الجنسية</t>
  </si>
  <si>
    <t>المستفيدون من الخدمات التدريبية التي تقدمها دار الإنماء الاجتماعي  حسب  الجنسية والنوع ونوع البرامج</t>
  </si>
  <si>
    <t xml:space="preserve">خدمات بدل الخدم المقدمة من إدارة الشؤون الاجتماعية  حسب النوع </t>
  </si>
  <si>
    <t xml:space="preserve">                    الجنسية                              والنوع
الفئات العمرية</t>
  </si>
  <si>
    <t xml:space="preserve">                            Nationality                                          &amp; Gender
Age groups</t>
  </si>
  <si>
    <t>2013 Didn't reach from the source</t>
  </si>
  <si>
    <t>2013 لم تصل من المصدر</t>
  </si>
  <si>
    <t>2009 - 2014</t>
  </si>
  <si>
    <t>SERVICES RENDERED BY FAMILY CONSULTING CENTRE THROUGH PHONE CALLS BY TYPE OF CONSULTANCY,
GENDER AND  NATIONALITY</t>
  </si>
  <si>
    <t xml:space="preserve">                 Type of  Consultancy and                                               Gender 
 Years &amp; Nationality</t>
  </si>
  <si>
    <t xml:space="preserve">             نوع الأستشارة 
                   والنوع
السنة والجنسية</t>
  </si>
  <si>
    <t>2010 - 2014</t>
  </si>
  <si>
    <t>2010 -  2014</t>
  </si>
  <si>
    <t>برامج تنمية</t>
  </si>
  <si>
    <t>أكادمية قطر العالمية للتجميل</t>
  </si>
  <si>
    <t>30-34</t>
  </si>
  <si>
    <t>35-39</t>
  </si>
  <si>
    <t>40+</t>
  </si>
  <si>
    <t>القطاع</t>
  </si>
  <si>
    <t>النسبة%</t>
  </si>
  <si>
    <t>متوسط العمر عند التقاعد</t>
  </si>
  <si>
    <t>مدني (حكومي وخاص)*</t>
  </si>
  <si>
    <t>عسكري</t>
  </si>
  <si>
    <t>Sector</t>
  </si>
  <si>
    <t>Civilian (government and private) *</t>
  </si>
  <si>
    <t>Military</t>
  </si>
  <si>
    <t>أسباب التقاعد</t>
  </si>
  <si>
    <t>بلوغ سن التقاعد</t>
  </si>
  <si>
    <t>التقاعد المبكر</t>
  </si>
  <si>
    <t>الوفاة</t>
  </si>
  <si>
    <t>عدم اللياقة الصحية</t>
  </si>
  <si>
    <t>أسباب أخرى</t>
  </si>
  <si>
    <t>Reason for retirement</t>
  </si>
  <si>
    <t>Reached retirement age</t>
  </si>
  <si>
    <t>Early retirement</t>
  </si>
  <si>
    <t>Death</t>
  </si>
  <si>
    <t>Lack of physical fitness</t>
  </si>
  <si>
    <t>Other reasons</t>
  </si>
  <si>
    <t>Length of Service (years)</t>
  </si>
  <si>
    <t>المعاش التقاعدي السنوي</t>
  </si>
  <si>
    <t>Annual pension</t>
  </si>
  <si>
    <t>Less than 150,000</t>
  </si>
  <si>
    <t xml:space="preserve">             الجمعيات                      الخاصة
السنة</t>
  </si>
  <si>
    <t xml:space="preserve">                   Declared
                     Private
Year</t>
  </si>
  <si>
    <t>Percentage %</t>
  </si>
  <si>
    <t>Average age at retirement</t>
  </si>
  <si>
    <t>* يقصد به جميع المتقاعدين  المسجلين في أنظمة التقاعد الحكومي والتأمينات الاجتماعية (القطاع الخاص)</t>
  </si>
  <si>
    <t>* Means all retirees enrolled in the state pension and social insurance systems (the private sector)</t>
  </si>
  <si>
    <t>TOTAL RETIREES REGISTERED IN THE PENSION FUNDS 
AND SYSTEMS BY LABOR SECTOR (CIVIL / MILITARY)</t>
  </si>
  <si>
    <t>TOTAL RETIREES REGISTERED IN THE PENSION FUNDS 
AND SYSTEMS BY REASON FOR RETIREMENT</t>
  </si>
  <si>
    <t xml:space="preserve"> إجمالي المتقاعدين المسجلين في صناديق وأنظمة التقاعد 
حسب قطاع العمل (مدني / عسكري)</t>
  </si>
  <si>
    <t xml:space="preserve"> إجمالي المتقاعدين المسجلين في صناديق وأنظمة التقاعد 
حسب أسباب التقاعد</t>
  </si>
  <si>
    <t>30 +</t>
  </si>
  <si>
    <t xml:space="preserve"> إجمالي المتقاعدين المسجلين في صناديق وأنظمة التقاعد 
حسب مدة الخدمة</t>
  </si>
  <si>
    <t>TOTAL RETIREES REGISTERED IN THE PENSION FUNDS 
AND SYSTEMS BY LENTH OF SERVICE</t>
  </si>
  <si>
    <t>مدة الخدمة 
(بالسنوات)</t>
  </si>
  <si>
    <t xml:space="preserve"> الفئة العمرية عند التقاعد</t>
  </si>
  <si>
    <t>TOTAL RETIREES REGISTERED IN THE PENSION FUNDS 
AND SYSTEMS BY AGE GROUP AT RETIREMENT</t>
  </si>
  <si>
    <t>65 +</t>
  </si>
  <si>
    <t>30 - 34</t>
  </si>
  <si>
    <t>35 - 39</t>
  </si>
  <si>
    <t xml:space="preserve"> 40 - 44</t>
  </si>
  <si>
    <t>45 - 49</t>
  </si>
  <si>
    <t>50 - 54</t>
  </si>
  <si>
    <t>55 - 59</t>
  </si>
  <si>
    <t>60 - 64</t>
  </si>
  <si>
    <t>40 - 44</t>
  </si>
  <si>
    <t>Age group at retirement (years)</t>
  </si>
  <si>
    <t>150.000 - 199.999</t>
  </si>
  <si>
    <t>200.000 - 249.999</t>
  </si>
  <si>
    <t>250.000 - 299.999</t>
  </si>
  <si>
    <t>300.000 - 349.999</t>
  </si>
  <si>
    <t>350.000 - 399.999</t>
  </si>
  <si>
    <t>400.000 - 449.999</t>
  </si>
  <si>
    <t>450.000 - 499.999</t>
  </si>
  <si>
    <t>500.000 - 549.999</t>
  </si>
  <si>
    <t>550.000 فأكثر</t>
  </si>
  <si>
    <t>أقل من 150.000</t>
  </si>
  <si>
    <t>150,000 - 199,999</t>
  </si>
  <si>
    <t>200,000 - 249,999</t>
  </si>
  <si>
    <t>250,000 - 299,999</t>
  </si>
  <si>
    <t>300,000 - 349,999</t>
  </si>
  <si>
    <t>350,000 - 399,999</t>
  </si>
  <si>
    <t>400,000 - 449,999</t>
  </si>
  <si>
    <t>450,000 - 499,999</t>
  </si>
  <si>
    <t>500,000 - 549,999</t>
  </si>
  <si>
    <t xml:space="preserve"> 550,000 and more</t>
  </si>
  <si>
    <t xml:space="preserve"> إجمالي المتقاعدين المسجلين في صناديق وأنظمة التقاعد 
حسب الفئة العمرية عند التقاعد</t>
  </si>
  <si>
    <t xml:space="preserve"> إجمالي المتقاعدين المسجلين في صناديق وأنظمة التقاعد 
حسب المعاش التقاعدي السنوي</t>
  </si>
  <si>
    <t>TOTAL RETIREES REGISTERED IN THE PENSION FUNDS 
AND SYSTEMS BY ANNUAL PENSION</t>
  </si>
  <si>
    <t>SERVICES OF CIVIL 
SOCIETY</t>
  </si>
  <si>
    <r>
      <t>·</t>
    </r>
    <r>
      <rPr>
        <sz val="7"/>
        <color theme="1"/>
        <rFont val="Calibri"/>
        <family val="2"/>
        <scheme val="minor"/>
      </rPr>
      <t xml:space="preserve">         </t>
    </r>
    <r>
      <rPr>
        <sz val="11"/>
        <color theme="1"/>
        <rFont val="Calibri"/>
        <family val="2"/>
        <scheme val="minor"/>
      </rPr>
      <t>The Ministry of Labour and Social Affairs</t>
    </r>
  </si>
  <si>
    <r>
      <t>·</t>
    </r>
    <r>
      <rPr>
        <sz val="7"/>
        <color theme="1"/>
        <rFont val="Calibri"/>
        <family val="2"/>
        <scheme val="minor"/>
      </rPr>
      <t xml:space="preserve">         </t>
    </r>
    <r>
      <rPr>
        <sz val="11"/>
        <color theme="1"/>
        <rFont val="Calibri"/>
        <family val="2"/>
        <scheme val="minor"/>
      </rPr>
      <t>Family Consulting Center</t>
    </r>
  </si>
  <si>
    <r>
      <t>·</t>
    </r>
    <r>
      <rPr>
        <sz val="7"/>
        <color theme="1"/>
        <rFont val="Calibri"/>
        <family val="2"/>
        <scheme val="minor"/>
      </rPr>
      <t xml:space="preserve">         </t>
    </r>
    <r>
      <rPr>
        <sz val="11"/>
        <color theme="1"/>
        <rFont val="Calibri"/>
        <family val="2"/>
        <scheme val="minor"/>
      </rPr>
      <t>Social Development Center</t>
    </r>
  </si>
  <si>
    <r>
      <t>·</t>
    </r>
    <r>
      <rPr>
        <sz val="7"/>
        <color theme="1"/>
        <rFont val="Calibri"/>
        <family val="2"/>
        <scheme val="minor"/>
      </rPr>
      <t xml:space="preserve">         </t>
    </r>
    <r>
      <rPr>
        <sz val="11"/>
        <color theme="1"/>
        <rFont val="Calibri"/>
        <family val="2"/>
        <scheme val="minor"/>
      </rPr>
      <t>Qatar Foundation for Social Protection and Rehabilitation (Protection for child and woman - Combat Human Trafficking - Al Aween)</t>
    </r>
  </si>
  <si>
    <r>
      <t>·</t>
    </r>
    <r>
      <rPr>
        <sz val="7"/>
        <color theme="1"/>
        <rFont val="Calibri"/>
        <family val="2"/>
        <scheme val="minor"/>
      </rPr>
      <t xml:space="preserve">         </t>
    </r>
    <r>
      <rPr>
        <sz val="11"/>
        <color theme="1"/>
        <rFont val="Calibri"/>
        <family val="2"/>
        <scheme val="minor"/>
      </rPr>
      <t>Qatar Center for Voluntary Activities</t>
    </r>
  </si>
  <si>
    <r>
      <t>·</t>
    </r>
    <r>
      <rPr>
        <sz val="7"/>
        <color theme="1"/>
        <rFont val="Calibri"/>
        <family val="2"/>
        <scheme val="minor"/>
      </rPr>
      <t xml:space="preserve">         </t>
    </r>
    <r>
      <rPr>
        <sz val="11"/>
        <color theme="1"/>
        <rFont val="Calibri"/>
        <family val="2"/>
        <scheme val="minor"/>
      </rPr>
      <t>General Retirement and Social Insurance Authority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</si>
  <si>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وزارة العمل والشؤون الاجتماعية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</si>
  <si>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مركز الاستشارات العائلية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</si>
  <si>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دار الانماء الاجتماعي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</si>
  <si>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المؤسسة القطرية للحماية والتأهيل الاجتماعي(حماية المرأة والطفل - مكافحة الاتجار بالبشر- العوين)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</si>
  <si>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مركز قطر للعمل التطوعي</t>
    </r>
  </si>
  <si>
    <r>
      <t>·</t>
    </r>
    <r>
      <rPr>
        <b/>
        <sz val="7"/>
        <color theme="1"/>
        <rFont val="Sakkal Majalla"/>
      </rPr>
      <t xml:space="preserve">        </t>
    </r>
    <r>
      <rPr>
        <b/>
        <sz val="13"/>
        <color theme="1"/>
        <rFont val="Sakkal Majalla"/>
      </rPr>
      <t>الهيئة العامة للتقاعد والتأمينات الاجتماعية</t>
    </r>
  </si>
  <si>
    <t>خدمة صحة نفسية</t>
  </si>
  <si>
    <t>خدمة اجتماعية</t>
  </si>
  <si>
    <t>خدمة الوحدة الداخلية (العوين)</t>
  </si>
  <si>
    <t>خدمة الاستشارات والدعم القانوني</t>
  </si>
  <si>
    <t>خدمة الوحدة الخارجية</t>
  </si>
  <si>
    <t>خدمة طب نفسي</t>
  </si>
  <si>
    <t>خدمة الرعاية النهارية</t>
  </si>
  <si>
    <t>خدمة منزل منتصف الطريق</t>
  </si>
  <si>
    <t>خدمة استشارة زائر</t>
  </si>
  <si>
    <t>خدمة الإيواء (أمان)</t>
  </si>
  <si>
    <t>خدمة إرشاد ديني</t>
  </si>
  <si>
    <t>خدمة إرشاد تعافي</t>
  </si>
  <si>
    <t xml:space="preserve">في 2014 تم دمج جدول المؤسسة القطرية لحماية المرأة والطفل وجدول المؤسسة القطرية لمكافحة الاتجار بالبشر وجدول مركز التأهيل الاجتماعي (العوين) في جدول واحد تحت مركز الحماية والتأهيل الاجتماعي </t>
  </si>
  <si>
    <t>Mental Health Service</t>
  </si>
  <si>
    <t>Social Service</t>
  </si>
  <si>
    <t>Shelter Service (Aman)</t>
  </si>
  <si>
    <t>Internal Unit Service (Al-Aween)</t>
  </si>
  <si>
    <t>Consulting &amp; Legal Support Service</t>
  </si>
  <si>
    <t>External Unit Service</t>
  </si>
  <si>
    <t>Mental Medicine Service</t>
  </si>
  <si>
    <t>Day Care Service</t>
  </si>
  <si>
    <t>Halfway Home Service</t>
  </si>
  <si>
    <t>Religious Guidance Service</t>
  </si>
  <si>
    <t>Recovery Guidance Service</t>
  </si>
  <si>
    <t>Visitor Consulting Service</t>
  </si>
  <si>
    <t xml:space="preserve">In 2014, Qatar Institution for Child &amp; Women Protection, Qatar Foundation for Combating Human Trafficking, and Social Rehabilitation Center (Al-Aween) were merged into the Center of Protection and Social Rehabilitation. </t>
  </si>
  <si>
    <t>2011 - 2014</t>
  </si>
  <si>
    <t>--</t>
  </si>
  <si>
    <t>أقل من 15</t>
  </si>
  <si>
    <t>Less than 15</t>
  </si>
  <si>
    <t>Less than 30</t>
  </si>
  <si>
    <t>أقل من 30</t>
  </si>
  <si>
    <t>Qatar International Beauty Academy</t>
  </si>
  <si>
    <t>Development Programs</t>
  </si>
  <si>
    <t>لا ينطبق
Not applicable</t>
  </si>
  <si>
    <t>الخدمات المقدمة للحالات الواردة لمركز الحماية والتأهيل الاجتماعي
حسب الجنسية والفئة العمرية ونوع الخدمة</t>
  </si>
  <si>
    <t>طفل
Child</t>
  </si>
  <si>
    <t>بالغ
Adult</t>
  </si>
  <si>
    <t>غير قطريين
Non-Qatari</t>
  </si>
  <si>
    <t>SERVICES PROVIDED TO CASES RECIVED BY THE PROTECTION AND SOCIAL
REHABILITATION CENTER BY NATIONALITY, AGE GROUP , GENDER AND SERVICE TYPE</t>
  </si>
  <si>
    <t>قطريون
Qatari</t>
  </si>
  <si>
    <t xml:space="preserve">                       الجنسية والنوع
    نوع الخدمة</t>
  </si>
  <si>
    <t xml:space="preserve">                     Nationality &amp; Gender
      Type of services</t>
  </si>
  <si>
    <t>جدول (202)</t>
  </si>
  <si>
    <t>TABLE (202)</t>
  </si>
  <si>
    <t>جدول (203)</t>
  </si>
  <si>
    <t>TABLE (203)</t>
  </si>
  <si>
    <t>جدول (204)</t>
  </si>
  <si>
    <t>TABLE (204)</t>
  </si>
  <si>
    <t>جدول (205)</t>
  </si>
  <si>
    <t>TABLE (205)</t>
  </si>
  <si>
    <t>جدول (206)</t>
  </si>
  <si>
    <t>TABLE (206)</t>
  </si>
  <si>
    <t>جدول (207)</t>
  </si>
  <si>
    <t>TABLE (207)</t>
  </si>
  <si>
    <t>TABLE (208)</t>
  </si>
  <si>
    <t>جدول (208)</t>
  </si>
  <si>
    <t>جدول (209)</t>
  </si>
  <si>
    <t>TABLE (209)</t>
  </si>
  <si>
    <t>جدول (210)</t>
  </si>
  <si>
    <t>TABLE (210)</t>
  </si>
  <si>
    <t>TABLE (211)</t>
  </si>
  <si>
    <t>جدول (211)</t>
  </si>
  <si>
    <t>جدول (212)</t>
  </si>
  <si>
    <t>TABLE (212)</t>
  </si>
  <si>
    <t>TABLE (213)</t>
  </si>
  <si>
    <t>جدول (213)</t>
  </si>
  <si>
    <t>TABLE (214)</t>
  </si>
  <si>
    <t>جدول (214)</t>
  </si>
  <si>
    <t>جدول (215)</t>
  </si>
  <si>
    <t>TABLE (215)</t>
  </si>
  <si>
    <t>TABLE (216)</t>
  </si>
  <si>
    <t>جدول رقم (216)</t>
  </si>
  <si>
    <t>TABLE (217)</t>
  </si>
  <si>
    <t>جدول رقم (217)</t>
  </si>
  <si>
    <t>TABLE (218)</t>
  </si>
  <si>
    <t>جدول رقم (218)</t>
  </si>
  <si>
    <t>جدول رقم (219)</t>
  </si>
  <si>
    <t>TABLE (219)</t>
  </si>
  <si>
    <t>TABLE (220)</t>
  </si>
  <si>
    <t>جدول رقم (220)</t>
  </si>
  <si>
    <t>القطريون المستفيدون من المساعدات المقدمة
من وزارة التنمية الإدارية والعمل والشؤون الاجتماعية</t>
  </si>
  <si>
    <t>QATARIS BENEFITING FROM ASSISTANCE RENDERED 
BY MINISTRY OF ADMINISTRATION  DEVELOPMENT LABOR AND SOCIAL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</si>
</sst>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_-* #,##0.00\-;_-* &quot;-&quot;??_-;_-@_-"/>
    <numFmt numFmtId="165" formatCode="0.0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sz val="12"/>
      <name val="Arial"/>
      <family val="2"/>
    </font>
    <font>
      <sz val="9"/>
      <name val="Arial"/>
      <family val="2"/>
      <charset val="178"/>
    </font>
    <font>
      <b/>
      <sz val="10"/>
      <name val="Arial"/>
      <family val="2"/>
      <charset val="178"/>
    </font>
    <font>
      <b/>
      <sz val="8"/>
      <name val="Arial"/>
      <family val="2"/>
      <charset val="178"/>
    </font>
    <font>
      <b/>
      <sz val="16"/>
      <name val="Arial"/>
      <family val="2"/>
    </font>
    <font>
      <b/>
      <sz val="16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b/>
      <sz val="14"/>
      <color indexed="8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222222"/>
      <name val="Arial"/>
      <family val="2"/>
    </font>
    <font>
      <b/>
      <sz val="10"/>
      <color rgb="FF222222"/>
      <name val="Arial"/>
      <family val="2"/>
    </font>
    <font>
      <b/>
      <sz val="12"/>
      <name val="Sakkal Majalla"/>
    </font>
    <font>
      <b/>
      <sz val="13"/>
      <name val="Sakkal Majalla"/>
    </font>
    <font>
      <b/>
      <sz val="15"/>
      <name val="Sakkal Majalla"/>
    </font>
    <font>
      <b/>
      <sz val="13"/>
      <color theme="1"/>
      <name val="Sakkal Majalla"/>
    </font>
    <font>
      <sz val="7"/>
      <color theme="1"/>
      <name val="Calibri"/>
      <family val="2"/>
      <scheme val="minor"/>
    </font>
    <font>
      <b/>
      <sz val="7"/>
      <color theme="1"/>
      <name val="Sakkal Majalla"/>
    </font>
    <font>
      <b/>
      <sz val="24"/>
      <name val="Sakkal Majalla"/>
    </font>
    <font>
      <sz val="8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FF"/>
        <bgColor indexed="64"/>
      </patternFill>
    </fill>
  </fills>
  <borders count="97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 style="thin">
        <color indexed="64"/>
      </bottom>
      <diagonal style="medium">
        <color theme="0"/>
      </diagonal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thin">
        <color auto="1"/>
      </bottom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Up="1">
      <left/>
      <right/>
      <top/>
      <bottom style="thin">
        <color indexed="64"/>
      </bottom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 diagonalUp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/>
      <top/>
      <bottom/>
      <diagonal style="medium">
        <color theme="0"/>
      </diagonal>
    </border>
    <border diagonalUp="1">
      <left style="medium">
        <color theme="0"/>
      </left>
      <right/>
      <top/>
      <bottom style="thin">
        <color indexed="64"/>
      </bottom>
      <diagonal style="medium">
        <color theme="0"/>
      </diagonal>
    </border>
    <border diagonalDown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/>
      <right style="medium">
        <color theme="0"/>
      </right>
      <top/>
      <bottom/>
      <diagonal style="medium">
        <color theme="0"/>
      </diagonal>
    </border>
    <border diagonalDown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/>
      </left>
      <right/>
      <top style="medium">
        <color theme="0" tint="-0.24994659260841701"/>
      </top>
      <bottom/>
      <diagonal/>
    </border>
    <border>
      <left/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 style="thin">
        <color theme="1"/>
      </top>
      <bottom/>
      <diagonal/>
    </border>
    <border>
      <left/>
      <right style="medium">
        <color theme="0"/>
      </right>
      <top/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/>
      <right style="medium">
        <color theme="0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 style="medium">
        <color theme="0"/>
      </right>
      <top/>
      <bottom style="thin">
        <color theme="1"/>
      </bottom>
      <diagonal/>
    </border>
  </borders>
  <cellStyleXfs count="90">
    <xf numFmtId="0" fontId="0" fillId="0" borderId="0"/>
    <xf numFmtId="164" fontId="9" fillId="0" borderId="0" applyFont="0" applyFill="0" applyBorder="0" applyAlignment="0" applyProtection="0"/>
    <xf numFmtId="0" fontId="18" fillId="0" borderId="0" applyAlignment="0">
      <alignment horizontal="centerContinuous" vertical="center"/>
    </xf>
    <xf numFmtId="0" fontId="2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19" fillId="2" borderId="1">
      <alignment horizontal="right" vertical="center" wrapText="1"/>
    </xf>
    <xf numFmtId="0" fontId="11" fillId="2" borderId="1">
      <alignment horizontal="right" vertical="center" wrapText="1"/>
    </xf>
    <xf numFmtId="1" fontId="20" fillId="2" borderId="2">
      <alignment horizontal="left" vertical="center" wrapText="1"/>
    </xf>
    <xf numFmtId="1" fontId="21" fillId="2" borderId="3">
      <alignment horizontal="center" vertical="center"/>
    </xf>
    <xf numFmtId="0" fontId="22" fillId="2" borderId="3">
      <alignment horizontal="center" vertical="center" wrapText="1"/>
    </xf>
    <xf numFmtId="0" fontId="23" fillId="2" borderId="3">
      <alignment horizontal="center" vertical="center" wrapText="1"/>
    </xf>
    <xf numFmtId="0" fontId="10" fillId="0" borderId="0">
      <alignment horizontal="center" vertical="center" readingOrder="2"/>
    </xf>
    <xf numFmtId="0" fontId="24" fillId="0" borderId="0">
      <alignment horizontal="left" vertical="center"/>
    </xf>
    <xf numFmtId="0" fontId="9" fillId="0" borderId="0"/>
    <xf numFmtId="0" fontId="10" fillId="0" borderId="0"/>
    <xf numFmtId="0" fontId="36" fillId="0" borderId="0"/>
    <xf numFmtId="0" fontId="6" fillId="0" borderId="0"/>
    <xf numFmtId="0" fontId="25" fillId="0" borderId="0">
      <alignment horizontal="right" vertical="center"/>
    </xf>
    <xf numFmtId="0" fontId="19" fillId="0" borderId="0">
      <alignment horizontal="right" vertical="center"/>
    </xf>
    <xf numFmtId="0" fontId="11" fillId="0" borderId="0">
      <alignment horizontal="right" vertical="center"/>
    </xf>
    <xf numFmtId="0" fontId="10" fillId="0" borderId="0">
      <alignment horizontal="left" vertical="center"/>
    </xf>
    <xf numFmtId="0" fontId="9" fillId="0" borderId="0">
      <alignment horizontal="left" vertical="center"/>
    </xf>
    <xf numFmtId="0" fontId="9" fillId="0" borderId="0">
      <alignment horizontal="left" vertical="center"/>
    </xf>
    <xf numFmtId="0" fontId="28" fillId="2" borderId="3" applyAlignment="0">
      <alignment horizontal="center" vertical="center"/>
    </xf>
    <xf numFmtId="0" fontId="25" fillId="0" borderId="4">
      <alignment horizontal="right" vertical="center" indent="1"/>
    </xf>
    <xf numFmtId="0" fontId="19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26" fillId="0" borderId="4">
      <alignment horizontal="right" vertical="center" indent="1"/>
    </xf>
    <xf numFmtId="0" fontId="26" fillId="2" borderId="4">
      <alignment horizontal="left" vertical="center" wrapText="1" indent="1"/>
    </xf>
    <xf numFmtId="0" fontId="26" fillId="0" borderId="5">
      <alignment horizontal="left" vertical="center"/>
    </xf>
    <xf numFmtId="0" fontId="26" fillId="0" borderId="6">
      <alignment horizontal="left" vertical="center"/>
    </xf>
    <xf numFmtId="0" fontId="5" fillId="0" borderId="0"/>
    <xf numFmtId="0" fontId="9" fillId="0" borderId="0"/>
    <xf numFmtId="0" fontId="18" fillId="0" borderId="0" applyAlignment="0">
      <alignment horizontal="centerContinuous" vertical="center"/>
    </xf>
    <xf numFmtId="0" fontId="9" fillId="0" borderId="0">
      <alignment horizontal="center" vertical="center" readingOrder="2"/>
    </xf>
    <xf numFmtId="0" fontId="9" fillId="0" borderId="0"/>
    <xf numFmtId="0" fontId="4" fillId="0" borderId="0"/>
    <xf numFmtId="43" fontId="9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8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1" fillId="0" borderId="0">
      <alignment horizontal="left" vertical="center"/>
    </xf>
    <xf numFmtId="0" fontId="9" fillId="0" borderId="0">
      <alignment horizontal="left" vertical="center"/>
    </xf>
    <xf numFmtId="0" fontId="28" fillId="2" borderId="3" applyAlignment="0">
      <alignment horizontal="center" vertical="center"/>
    </xf>
    <xf numFmtId="0" fontId="25" fillId="0" borderId="4">
      <alignment horizontal="right" vertical="center" indent="1"/>
    </xf>
    <xf numFmtId="0" fontId="11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26" fillId="0" borderId="4">
      <alignment horizontal="right" vertical="center" indent="1"/>
    </xf>
    <xf numFmtId="0" fontId="26" fillId="2" borderId="4">
      <alignment horizontal="left" vertical="center" wrapText="1" indent="1"/>
    </xf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>
      <alignment horizontal="center" vertical="center" readingOrder="2"/>
    </xf>
    <xf numFmtId="0" fontId="6" fillId="0" borderId="0"/>
    <xf numFmtId="0" fontId="6" fillId="0" borderId="0">
      <alignment horizontal="left" vertical="center"/>
    </xf>
    <xf numFmtId="0" fontId="6" fillId="0" borderId="0">
      <alignment horizontal="left" vertical="center"/>
    </xf>
    <xf numFmtId="0" fontId="6" fillId="0" borderId="0">
      <alignment horizontal="left" vertical="center"/>
    </xf>
    <xf numFmtId="0" fontId="2" fillId="0" borderId="0"/>
    <xf numFmtId="0" fontId="6" fillId="0" borderId="0"/>
    <xf numFmtId="0" fontId="6" fillId="0" borderId="0">
      <alignment horizontal="center" vertical="center" readingOrder="2"/>
    </xf>
    <xf numFmtId="0" fontId="2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6" fillId="0" borderId="0" applyFont="0" applyFill="0" applyBorder="0" applyAlignment="0" applyProtection="0"/>
  </cellStyleXfs>
  <cellXfs count="596">
    <xf numFmtId="0" fontId="0" fillId="0" borderId="0" xfId="0"/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8" fillId="0" borderId="0" xfId="4" applyFont="1" applyAlignment="1">
      <alignment readingOrder="1"/>
    </xf>
    <xf numFmtId="0" fontId="9" fillId="0" borderId="0" xfId="14"/>
    <xf numFmtId="0" fontId="3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0" borderId="0" xfId="14" applyAlignment="1">
      <alignment vertical="center"/>
    </xf>
    <xf numFmtId="0" fontId="26" fillId="0" borderId="0" xfId="14" applyFont="1" applyAlignment="1">
      <alignment vertical="center"/>
    </xf>
    <xf numFmtId="165" fontId="9" fillId="0" borderId="0" xfId="14" applyNumberFormat="1" applyAlignment="1">
      <alignment vertical="center"/>
    </xf>
    <xf numFmtId="0" fontId="12" fillId="0" borderId="0" xfId="17" applyFont="1" applyAlignment="1">
      <alignment horizontal="center" vertical="center"/>
    </xf>
    <xf numFmtId="0" fontId="11" fillId="0" borderId="0" xfId="17" applyFont="1"/>
    <xf numFmtId="0" fontId="12" fillId="0" borderId="0" xfId="17" applyFont="1"/>
    <xf numFmtId="0" fontId="7" fillId="0" borderId="0" xfId="17" applyFont="1"/>
    <xf numFmtId="0" fontId="18" fillId="0" borderId="0" xfId="17" applyFont="1"/>
    <xf numFmtId="0" fontId="6" fillId="0" borderId="0" xfId="17"/>
    <xf numFmtId="0" fontId="6" fillId="0" borderId="0" xfId="17" applyAlignment="1">
      <alignment horizontal="center" vertical="center"/>
    </xf>
    <xf numFmtId="0" fontId="39" fillId="0" borderId="0" xfId="17" applyFont="1" applyAlignment="1">
      <alignment horizontal="center" vertical="center"/>
    </xf>
    <xf numFmtId="0" fontId="40" fillId="0" borderId="0" xfId="17" applyFont="1" applyAlignment="1">
      <alignment horizontal="center" vertical="center"/>
    </xf>
    <xf numFmtId="0" fontId="41" fillId="0" borderId="0" xfId="17" applyFont="1" applyAlignment="1">
      <alignment horizontal="center" vertical="center" readingOrder="1"/>
    </xf>
    <xf numFmtId="0" fontId="42" fillId="0" borderId="0" xfId="17" applyFont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2" fillId="0" borderId="0" xfId="17" applyFont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12" fillId="4" borderId="29" xfId="0" applyFont="1" applyFill="1" applyBorder="1" applyAlignment="1">
      <alignment horizontal="center" wrapText="1"/>
    </xf>
    <xf numFmtId="0" fontId="11" fillId="0" borderId="0" xfId="17" applyFont="1" applyAlignment="1">
      <alignment horizontal="right" vertical="center" readingOrder="2"/>
    </xf>
    <xf numFmtId="0" fontId="43" fillId="0" borderId="0" xfId="17" applyFont="1" applyAlignment="1">
      <alignment horizontal="left" vertical="center"/>
    </xf>
    <xf numFmtId="0" fontId="43" fillId="0" borderId="0" xfId="14" applyFont="1" applyAlignment="1">
      <alignment vertical="center"/>
    </xf>
    <xf numFmtId="0" fontId="11" fillId="4" borderId="17" xfId="0" applyFont="1" applyFill="1" applyBorder="1" applyAlignment="1">
      <alignment horizontal="center" vertical="center" readingOrder="2"/>
    </xf>
    <xf numFmtId="0" fontId="11" fillId="3" borderId="23" xfId="0" applyFont="1" applyFill="1" applyBorder="1" applyAlignment="1">
      <alignment horizontal="center" vertical="center" readingOrder="2"/>
    </xf>
    <xf numFmtId="0" fontId="9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3" fontId="48" fillId="0" borderId="0" xfId="0" applyNumberFormat="1" applyFont="1" applyAlignment="1">
      <alignment horizontal="center" vertical="center" wrapText="1"/>
    </xf>
    <xf numFmtId="3" fontId="26" fillId="3" borderId="25" xfId="0" applyNumberFormat="1" applyFont="1" applyFill="1" applyBorder="1" applyAlignment="1">
      <alignment horizontal="left" vertical="center" wrapText="1" indent="1"/>
    </xf>
    <xf numFmtId="0" fontId="21" fillId="3" borderId="17" xfId="0" applyFont="1" applyFill="1" applyBorder="1" applyAlignment="1">
      <alignment horizontal="center" vertical="center" wrapText="1" readingOrder="2"/>
    </xf>
    <xf numFmtId="0" fontId="26" fillId="3" borderId="18" xfId="0" applyFont="1" applyFill="1" applyBorder="1" applyAlignment="1">
      <alignment horizontal="center" vertical="center" wrapText="1" readingOrder="1"/>
    </xf>
    <xf numFmtId="3" fontId="26" fillId="3" borderId="25" xfId="0" applyNumberFormat="1" applyFont="1" applyFill="1" applyBorder="1" applyAlignment="1">
      <alignment horizontal="right" vertical="center" wrapText="1" indent="1"/>
    </xf>
    <xf numFmtId="3" fontId="31" fillId="3" borderId="25" xfId="0" applyNumberFormat="1" applyFont="1" applyFill="1" applyBorder="1" applyAlignment="1">
      <alignment horizontal="right" vertical="center" wrapText="1" indent="1"/>
    </xf>
    <xf numFmtId="3" fontId="12" fillId="4" borderId="28" xfId="0" applyNumberFormat="1" applyFont="1" applyFill="1" applyBorder="1" applyAlignment="1">
      <alignment horizontal="left" vertical="center" wrapText="1" indent="1"/>
    </xf>
    <xf numFmtId="0" fontId="31" fillId="4" borderId="29" xfId="10" applyFont="1" applyFill="1" applyBorder="1" applyAlignment="1">
      <alignment horizontal="center" wrapText="1" readingOrder="1"/>
    </xf>
    <xf numFmtId="0" fontId="9" fillId="4" borderId="22" xfId="10" applyFont="1" applyFill="1" applyBorder="1" applyAlignment="1">
      <alignment horizontal="center" vertical="top" wrapText="1" readingOrder="1"/>
    </xf>
    <xf numFmtId="0" fontId="31" fillId="4" borderId="29" xfId="24" applyFont="1" applyFill="1" applyBorder="1" applyAlignment="1">
      <alignment horizontal="center" vertical="center" wrapText="1" readingOrder="1"/>
    </xf>
    <xf numFmtId="0" fontId="11" fillId="0" borderId="0" xfId="17" applyFont="1" applyAlignment="1">
      <alignment vertical="center" readingOrder="2"/>
    </xf>
    <xf numFmtId="0" fontId="35" fillId="0" borderId="53" xfId="0" applyFont="1" applyBorder="1" applyAlignment="1">
      <alignment horizontal="left" vertical="center" wrapText="1" indent="1"/>
    </xf>
    <xf numFmtId="0" fontId="9" fillId="3" borderId="53" xfId="0" applyFont="1" applyFill="1" applyBorder="1" applyAlignment="1">
      <alignment horizontal="right" vertical="center" wrapText="1" indent="1" readingOrder="2"/>
    </xf>
    <xf numFmtId="3" fontId="35" fillId="3" borderId="52" xfId="0" applyNumberFormat="1" applyFont="1" applyFill="1" applyBorder="1" applyAlignment="1">
      <alignment horizontal="left" vertical="center" wrapText="1" indent="1"/>
    </xf>
    <xf numFmtId="0" fontId="12" fillId="4" borderId="22" xfId="10" applyFont="1" applyFill="1" applyBorder="1" applyAlignment="1">
      <alignment horizontal="center" vertical="top" wrapText="1" readingOrder="1"/>
    </xf>
    <xf numFmtId="3" fontId="9" fillId="0" borderId="0" xfId="14" applyNumberFormat="1" applyAlignment="1">
      <alignment vertical="center"/>
    </xf>
    <xf numFmtId="3" fontId="43" fillId="0" borderId="0" xfId="14" applyNumberFormat="1" applyFont="1" applyAlignment="1">
      <alignment vertical="center"/>
    </xf>
    <xf numFmtId="0" fontId="31" fillId="4" borderId="31" xfId="24" applyFont="1" applyFill="1" applyBorder="1" applyAlignment="1">
      <alignment vertical="center" wrapText="1" readingOrder="1"/>
    </xf>
    <xf numFmtId="0" fontId="31" fillId="4" borderId="30" xfId="24" applyFont="1" applyFill="1" applyBorder="1" applyAlignment="1">
      <alignment vertical="center" wrapText="1" readingOrder="1"/>
    </xf>
    <xf numFmtId="0" fontId="31" fillId="4" borderId="50" xfId="24" applyFont="1" applyFill="1" applyBorder="1" applyAlignment="1">
      <alignment vertical="center" wrapText="1" readingOrder="1"/>
    </xf>
    <xf numFmtId="0" fontId="31" fillId="4" borderId="44" xfId="24" applyFont="1" applyFill="1" applyBorder="1" applyAlignment="1">
      <alignment vertical="center" wrapText="1" readingOrder="1"/>
    </xf>
    <xf numFmtId="0" fontId="21" fillId="4" borderId="33" xfId="0" applyFont="1" applyFill="1" applyBorder="1" applyAlignment="1">
      <alignment horizontal="center" vertical="center" wrapText="1" readingOrder="2"/>
    </xf>
    <xf numFmtId="3" fontId="26" fillId="4" borderId="28" xfId="0" applyNumberFormat="1" applyFont="1" applyFill="1" applyBorder="1" applyAlignment="1">
      <alignment horizontal="left" vertical="center" wrapText="1" indent="1"/>
    </xf>
    <xf numFmtId="3" fontId="26" fillId="4" borderId="28" xfId="0" applyNumberFormat="1" applyFont="1" applyFill="1" applyBorder="1" applyAlignment="1">
      <alignment horizontal="right" vertical="center" wrapText="1" indent="1"/>
    </xf>
    <xf numFmtId="3" fontId="31" fillId="4" borderId="28" xfId="0" applyNumberFormat="1" applyFont="1" applyFill="1" applyBorder="1" applyAlignment="1">
      <alignment horizontal="right" vertical="center" wrapText="1" indent="1"/>
    </xf>
    <xf numFmtId="0" fontId="26" fillId="4" borderId="34" xfId="0" applyFont="1" applyFill="1" applyBorder="1" applyAlignment="1">
      <alignment horizontal="center" vertical="center" wrapText="1" readingOrder="1"/>
    </xf>
    <xf numFmtId="3" fontId="9" fillId="3" borderId="27" xfId="0" applyNumberFormat="1" applyFont="1" applyFill="1" applyBorder="1" applyAlignment="1">
      <alignment horizontal="left" vertical="center" wrapText="1" indent="1"/>
    </xf>
    <xf numFmtId="0" fontId="23" fillId="4" borderId="19" xfId="0" applyFont="1" applyFill="1" applyBorder="1" applyAlignment="1">
      <alignment horizontal="center" vertical="top" wrapText="1"/>
    </xf>
    <xf numFmtId="0" fontId="12" fillId="4" borderId="29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 readingOrder="2"/>
    </xf>
    <xf numFmtId="0" fontId="21" fillId="3" borderId="52" xfId="0" applyFont="1" applyFill="1" applyBorder="1" applyAlignment="1">
      <alignment horizontal="center" vertical="center" wrapText="1" readingOrder="2"/>
    </xf>
    <xf numFmtId="3" fontId="26" fillId="3" borderId="53" xfId="0" applyNumberFormat="1" applyFont="1" applyFill="1" applyBorder="1" applyAlignment="1">
      <alignment horizontal="left" vertical="center" wrapText="1" indent="1"/>
    </xf>
    <xf numFmtId="3" fontId="26" fillId="3" borderId="53" xfId="0" applyNumberFormat="1" applyFont="1" applyFill="1" applyBorder="1" applyAlignment="1">
      <alignment horizontal="right" vertical="center" wrapText="1" indent="1"/>
    </xf>
    <xf numFmtId="3" fontId="31" fillId="3" borderId="53" xfId="0" applyNumberFormat="1" applyFont="1" applyFill="1" applyBorder="1" applyAlignment="1">
      <alignment horizontal="right" vertical="center" wrapText="1" indent="1"/>
    </xf>
    <xf numFmtId="0" fontId="26" fillId="3" borderId="43" xfId="0" applyFont="1" applyFill="1" applyBorder="1" applyAlignment="1">
      <alignment horizontal="center" vertical="center" wrapText="1" readingOrder="1"/>
    </xf>
    <xf numFmtId="3" fontId="26" fillId="3" borderId="7" xfId="0" applyNumberFormat="1" applyFont="1" applyFill="1" applyBorder="1" applyAlignment="1">
      <alignment horizontal="left" vertical="center" wrapText="1" indent="1"/>
    </xf>
    <xf numFmtId="3" fontId="31" fillId="3" borderId="7" xfId="0" applyNumberFormat="1" applyFont="1" applyFill="1" applyBorder="1" applyAlignment="1">
      <alignment horizontal="left" vertical="center" wrapText="1" indent="1"/>
    </xf>
    <xf numFmtId="0" fontId="9" fillId="3" borderId="18" xfId="0" applyFont="1" applyFill="1" applyBorder="1" applyAlignment="1">
      <alignment horizontal="center" vertical="center" wrapText="1" readingOrder="1"/>
    </xf>
    <xf numFmtId="0" fontId="11" fillId="4" borderId="44" xfId="0" applyFont="1" applyFill="1" applyBorder="1" applyAlignment="1">
      <alignment horizontal="center" vertical="center" wrapText="1"/>
    </xf>
    <xf numFmtId="0" fontId="12" fillId="4" borderId="50" xfId="0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 readingOrder="1"/>
    </xf>
    <xf numFmtId="3" fontId="9" fillId="3" borderId="24" xfId="0" applyNumberFormat="1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center" vertical="center" wrapText="1" readingOrder="1"/>
    </xf>
    <xf numFmtId="0" fontId="12" fillId="3" borderId="43" xfId="0" applyFont="1" applyFill="1" applyBorder="1" applyAlignment="1">
      <alignment horizontal="center" vertical="center"/>
    </xf>
    <xf numFmtId="0" fontId="35" fillId="4" borderId="25" xfId="0" applyFont="1" applyFill="1" applyBorder="1" applyAlignment="1">
      <alignment horizontal="center" vertical="center" wrapText="1"/>
    </xf>
    <xf numFmtId="3" fontId="6" fillId="0" borderId="0" xfId="17" applyNumberFormat="1" applyAlignment="1">
      <alignment horizontal="center" vertical="center"/>
    </xf>
    <xf numFmtId="0" fontId="11" fillId="3" borderId="23" xfId="27" applyFill="1" applyBorder="1" applyAlignment="1">
      <alignment horizontal="center" vertical="center" wrapText="1" readingOrder="2"/>
    </xf>
    <xf numFmtId="1" fontId="12" fillId="3" borderId="27" xfId="28" applyNumberFormat="1" applyFont="1" applyFill="1" applyBorder="1" applyAlignment="1">
      <alignment horizontal="center" vertical="center"/>
    </xf>
    <xf numFmtId="0" fontId="31" fillId="4" borderId="19" xfId="10" applyFont="1" applyFill="1" applyBorder="1" applyAlignment="1">
      <alignment horizontal="center" vertical="center" wrapText="1" readingOrder="1"/>
    </xf>
    <xf numFmtId="0" fontId="21" fillId="3" borderId="0" xfId="0" applyFont="1" applyFill="1" applyAlignment="1">
      <alignment horizontal="center" vertical="center" wrapText="1" readingOrder="2"/>
    </xf>
    <xf numFmtId="3" fontId="26" fillId="3" borderId="0" xfId="0" applyNumberFormat="1" applyFont="1" applyFill="1" applyAlignment="1">
      <alignment horizontal="left" vertical="center" wrapText="1" indent="1"/>
    </xf>
    <xf numFmtId="3" fontId="31" fillId="3" borderId="0" xfId="0" applyNumberFormat="1" applyFont="1" applyFill="1" applyAlignment="1">
      <alignment horizontal="left" vertical="center" wrapText="1" indent="1"/>
    </xf>
    <xf numFmtId="3" fontId="26" fillId="3" borderId="0" xfId="0" applyNumberFormat="1" applyFont="1" applyFill="1" applyAlignment="1">
      <alignment horizontal="right" vertical="center" wrapText="1" indent="1"/>
    </xf>
    <xf numFmtId="3" fontId="31" fillId="3" borderId="0" xfId="0" applyNumberFormat="1" applyFont="1" applyFill="1" applyAlignment="1">
      <alignment horizontal="right" vertical="center" wrapText="1" indent="1"/>
    </xf>
    <xf numFmtId="0" fontId="26" fillId="3" borderId="0" xfId="0" applyFont="1" applyFill="1" applyAlignment="1">
      <alignment horizontal="center" vertical="center" wrapText="1" readingOrder="1"/>
    </xf>
    <xf numFmtId="0" fontId="6" fillId="4" borderId="19" xfId="10" applyFont="1" applyFill="1" applyBorder="1" applyAlignment="1">
      <alignment horizontal="center" vertical="center" wrapText="1" readingOrder="1"/>
    </xf>
    <xf numFmtId="0" fontId="6" fillId="4" borderId="26" xfId="0" applyFont="1" applyFill="1" applyBorder="1" applyAlignment="1">
      <alignment horizontal="right" vertical="center" wrapText="1" indent="1"/>
    </xf>
    <xf numFmtId="0" fontId="6" fillId="0" borderId="0" xfId="75" applyAlignment="1">
      <alignment vertical="center"/>
    </xf>
    <xf numFmtId="0" fontId="29" fillId="0" borderId="0" xfId="75" applyFont="1" applyAlignment="1">
      <alignment vertical="center"/>
    </xf>
    <xf numFmtId="3" fontId="12" fillId="0" borderId="0" xfId="75" applyNumberFormat="1" applyFont="1" applyAlignment="1">
      <alignment vertical="center"/>
    </xf>
    <xf numFmtId="0" fontId="45" fillId="0" borderId="0" xfId="75" applyFont="1" applyAlignment="1">
      <alignment vertical="center"/>
    </xf>
    <xf numFmtId="0" fontId="6" fillId="0" borderId="0" xfId="75"/>
    <xf numFmtId="0" fontId="26" fillId="0" borderId="0" xfId="75" applyFont="1" applyAlignment="1">
      <alignment vertical="center"/>
    </xf>
    <xf numFmtId="0" fontId="11" fillId="0" borderId="0" xfId="75" applyFont="1" applyAlignment="1">
      <alignment vertical="center"/>
    </xf>
    <xf numFmtId="0" fontId="6" fillId="0" borderId="25" xfId="0" applyFont="1" applyBorder="1" applyAlignment="1">
      <alignment horizontal="right" vertical="center" wrapText="1" indent="1"/>
    </xf>
    <xf numFmtId="0" fontId="11" fillId="4" borderId="23" xfId="0" applyFont="1" applyFill="1" applyBorder="1" applyAlignment="1">
      <alignment horizontal="center" vertical="center" readingOrder="2"/>
    </xf>
    <xf numFmtId="0" fontId="12" fillId="4" borderId="24" xfId="0" applyFont="1" applyFill="1" applyBorder="1" applyAlignment="1">
      <alignment horizontal="center" vertical="center"/>
    </xf>
    <xf numFmtId="0" fontId="6" fillId="4" borderId="29" xfId="10" applyFont="1" applyFill="1" applyBorder="1" applyAlignment="1">
      <alignment horizontal="center" vertical="center" wrapText="1" readingOrder="1"/>
    </xf>
    <xf numFmtId="0" fontId="6" fillId="4" borderId="22" xfId="10" applyFont="1" applyFill="1" applyBorder="1" applyAlignment="1">
      <alignment horizontal="center" vertical="center" wrapText="1" readingOrder="1"/>
    </xf>
    <xf numFmtId="0" fontId="6" fillId="3" borderId="0" xfId="0" applyFont="1" applyFill="1" applyAlignment="1">
      <alignment horizontal="right" vertical="center" wrapText="1" indent="1"/>
    </xf>
    <xf numFmtId="0" fontId="12" fillId="0" borderId="0" xfId="75" applyFont="1" applyAlignment="1">
      <alignment vertical="center"/>
    </xf>
    <xf numFmtId="0" fontId="6" fillId="0" borderId="53" xfId="0" applyFont="1" applyBorder="1" applyAlignment="1">
      <alignment horizontal="right" vertical="center" wrapText="1" indent="1"/>
    </xf>
    <xf numFmtId="0" fontId="30" fillId="0" borderId="0" xfId="75" applyFont="1" applyAlignment="1">
      <alignment vertical="center"/>
    </xf>
    <xf numFmtId="0" fontId="6" fillId="4" borderId="28" xfId="0" applyFont="1" applyFill="1" applyBorder="1" applyAlignment="1">
      <alignment horizontal="right" vertical="center" wrapText="1" indent="1"/>
    </xf>
    <xf numFmtId="3" fontId="12" fillId="4" borderId="26" xfId="0" applyNumberFormat="1" applyFont="1" applyFill="1" applyBorder="1" applyAlignment="1">
      <alignment horizontal="left" vertical="center" wrapText="1" indent="1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1" fillId="0" borderId="7" xfId="17" applyFont="1" applyBorder="1" applyAlignment="1">
      <alignment horizontal="right" vertical="center" readingOrder="2"/>
    </xf>
    <xf numFmtId="0" fontId="12" fillId="0" borderId="7" xfId="17" applyFont="1" applyBorder="1" applyAlignment="1">
      <alignment horizontal="left" vertical="center"/>
    </xf>
    <xf numFmtId="3" fontId="6" fillId="3" borderId="26" xfId="0" applyNumberFormat="1" applyFont="1" applyFill="1" applyBorder="1" applyAlignment="1">
      <alignment horizontal="left" vertical="center" wrapText="1" indent="1"/>
    </xf>
    <xf numFmtId="0" fontId="23" fillId="4" borderId="2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3" fontId="12" fillId="3" borderId="26" xfId="0" applyNumberFormat="1" applyFont="1" applyFill="1" applyBorder="1" applyAlignment="1">
      <alignment horizontal="left" vertical="center" wrapText="1" indent="1"/>
    </xf>
    <xf numFmtId="3" fontId="6" fillId="3" borderId="53" xfId="0" applyNumberFormat="1" applyFont="1" applyFill="1" applyBorder="1" applyAlignment="1">
      <alignment horizontal="left" vertical="center" wrapText="1" indent="1"/>
    </xf>
    <xf numFmtId="3" fontId="12" fillId="3" borderId="53" xfId="0" applyNumberFormat="1" applyFont="1" applyFill="1" applyBorder="1" applyAlignment="1">
      <alignment horizontal="left" vertical="center" wrapText="1" indent="1"/>
    </xf>
    <xf numFmtId="0" fontId="43" fillId="0" borderId="0" xfId="75" applyFont="1" applyAlignment="1">
      <alignment vertical="center"/>
    </xf>
    <xf numFmtId="0" fontId="12" fillId="0" borderId="0" xfId="62" applyFont="1" applyAlignment="1">
      <alignment horizontal="left" vertical="center"/>
    </xf>
    <xf numFmtId="3" fontId="6" fillId="4" borderId="24" xfId="0" applyNumberFormat="1" applyFont="1" applyFill="1" applyBorder="1" applyAlignment="1">
      <alignment horizontal="left" vertical="center" wrapText="1" indent="1"/>
    </xf>
    <xf numFmtId="3" fontId="6" fillId="4" borderId="27" xfId="0" applyNumberFormat="1" applyFont="1" applyFill="1" applyBorder="1" applyAlignment="1">
      <alignment horizontal="left" vertical="center" wrapText="1" indent="1"/>
    </xf>
    <xf numFmtId="0" fontId="6" fillId="4" borderId="24" xfId="0" applyFont="1" applyFill="1" applyBorder="1" applyAlignment="1">
      <alignment horizontal="center" vertical="center" wrapText="1" readingOrder="1"/>
    </xf>
    <xf numFmtId="0" fontId="6" fillId="4" borderId="22" xfId="10" applyFont="1" applyFill="1" applyBorder="1" applyAlignment="1">
      <alignment horizontal="center" vertical="top" wrapText="1" readingOrder="1"/>
    </xf>
    <xf numFmtId="0" fontId="12" fillId="3" borderId="25" xfId="0" applyFont="1" applyFill="1" applyBorder="1" applyAlignment="1">
      <alignment horizontal="center" vertical="center" wrapText="1"/>
    </xf>
    <xf numFmtId="0" fontId="11" fillId="4" borderId="79" xfId="27" applyFill="1" applyBorder="1" applyAlignment="1">
      <alignment horizontal="center" vertical="center" wrapText="1" readingOrder="2"/>
    </xf>
    <xf numFmtId="1" fontId="12" fillId="4" borderId="78" xfId="28" applyNumberFormat="1" applyFont="1" applyFill="1" applyBorder="1" applyAlignment="1">
      <alignment horizontal="center" vertical="center"/>
    </xf>
    <xf numFmtId="3" fontId="6" fillId="3" borderId="27" xfId="28" applyNumberFormat="1" applyFont="1" applyFill="1" applyBorder="1">
      <alignment horizontal="right" vertical="center" indent="1"/>
    </xf>
    <xf numFmtId="3" fontId="6" fillId="4" borderId="78" xfId="28" applyNumberFormat="1" applyFont="1" applyFill="1" applyBorder="1">
      <alignment horizontal="right" vertical="center" indent="1"/>
    </xf>
    <xf numFmtId="3" fontId="9" fillId="3" borderId="27" xfId="0" applyNumberFormat="1" applyFont="1" applyFill="1" applyBorder="1" applyAlignment="1">
      <alignment horizontal="right" vertical="center" indent="1"/>
    </xf>
    <xf numFmtId="3" fontId="6" fillId="4" borderId="27" xfId="0" applyNumberFormat="1" applyFont="1" applyFill="1" applyBorder="1" applyAlignment="1">
      <alignment horizontal="right" vertical="center" indent="1"/>
    </xf>
    <xf numFmtId="3" fontId="12" fillId="3" borderId="27" xfId="0" applyNumberFormat="1" applyFont="1" applyFill="1" applyBorder="1" applyAlignment="1">
      <alignment horizontal="right" vertical="center" indent="1"/>
    </xf>
    <xf numFmtId="3" fontId="12" fillId="4" borderId="27" xfId="0" applyNumberFormat="1" applyFont="1" applyFill="1" applyBorder="1" applyAlignment="1">
      <alignment horizontal="right" vertical="center" indent="1"/>
    </xf>
    <xf numFmtId="3" fontId="9" fillId="3" borderId="28" xfId="0" applyNumberFormat="1" applyFont="1" applyFill="1" applyBorder="1" applyAlignment="1">
      <alignment horizontal="left" vertical="center" wrapText="1" indent="1"/>
    </xf>
    <xf numFmtId="0" fontId="12" fillId="4" borderId="25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3" fontId="12" fillId="3" borderId="32" xfId="0" applyNumberFormat="1" applyFont="1" applyFill="1" applyBorder="1" applyAlignment="1">
      <alignment horizontal="left" vertical="center" wrapText="1" indent="1"/>
    </xf>
    <xf numFmtId="3" fontId="9" fillId="3" borderId="25" xfId="0" applyNumberFormat="1" applyFont="1" applyFill="1" applyBorder="1" applyAlignment="1">
      <alignment horizontal="left" vertical="center" wrapText="1" indent="1"/>
    </xf>
    <xf numFmtId="0" fontId="12" fillId="4" borderId="32" xfId="0" applyFont="1" applyFill="1" applyBorder="1" applyAlignment="1">
      <alignment horizontal="center" vertical="center" wrapText="1"/>
    </xf>
    <xf numFmtId="3" fontId="12" fillId="4" borderId="25" xfId="0" applyNumberFormat="1" applyFont="1" applyFill="1" applyBorder="1" applyAlignment="1">
      <alignment horizontal="left" vertical="center" wrapText="1" indent="1"/>
    </xf>
    <xf numFmtId="0" fontId="21" fillId="4" borderId="23" xfId="27" applyFont="1" applyFill="1" applyBorder="1" applyAlignment="1">
      <alignment horizontal="center" vertical="center" wrapText="1" readingOrder="2"/>
    </xf>
    <xf numFmtId="3" fontId="26" fillId="4" borderId="27" xfId="75" applyNumberFormat="1" applyFont="1" applyFill="1" applyBorder="1" applyAlignment="1">
      <alignment horizontal="right" vertical="center" indent="1"/>
    </xf>
    <xf numFmtId="0" fontId="26" fillId="4" borderId="24" xfId="27" applyFont="1" applyFill="1" applyBorder="1" applyAlignment="1">
      <alignment horizontal="center" vertical="center" wrapText="1" readingOrder="1"/>
    </xf>
    <xf numFmtId="3" fontId="6" fillId="4" borderId="26" xfId="0" applyNumberFormat="1" applyFont="1" applyFill="1" applyBorder="1" applyAlignment="1">
      <alignment horizontal="left" vertical="center" wrapText="1" indent="1"/>
    </xf>
    <xf numFmtId="3" fontId="12" fillId="4" borderId="27" xfId="0" applyNumberFormat="1" applyFont="1" applyFill="1" applyBorder="1" applyAlignment="1">
      <alignment horizontal="left" vertical="center" wrapText="1" indent="1"/>
    </xf>
    <xf numFmtId="0" fontId="11" fillId="3" borderId="52" xfId="0" applyFont="1" applyFill="1" applyBorder="1" applyAlignment="1">
      <alignment horizontal="center" vertical="center" readingOrder="2"/>
    </xf>
    <xf numFmtId="3" fontId="6" fillId="3" borderId="53" xfId="0" applyNumberFormat="1" applyFont="1" applyFill="1" applyBorder="1" applyAlignment="1">
      <alignment horizontal="right" vertical="center" indent="1"/>
    </xf>
    <xf numFmtId="3" fontId="12" fillId="3" borderId="53" xfId="0" applyNumberFormat="1" applyFont="1" applyFill="1" applyBorder="1" applyAlignment="1">
      <alignment horizontal="right" vertical="center" indent="1"/>
    </xf>
    <xf numFmtId="3" fontId="6" fillId="4" borderId="26" xfId="0" applyNumberFormat="1" applyFont="1" applyFill="1" applyBorder="1" applyAlignment="1">
      <alignment horizontal="right" vertical="center" indent="1"/>
    </xf>
    <xf numFmtId="0" fontId="8" fillId="3" borderId="0" xfId="4" applyFont="1" applyFill="1" applyAlignment="1">
      <alignment readingOrder="1"/>
    </xf>
    <xf numFmtId="0" fontId="11" fillId="3" borderId="0" xfId="17" applyFont="1" applyFill="1" applyAlignment="1">
      <alignment horizontal="right" vertical="center" readingOrder="2"/>
    </xf>
    <xf numFmtId="0" fontId="11" fillId="3" borderId="0" xfId="4" applyFont="1" applyFill="1" applyAlignment="1">
      <alignment readingOrder="1"/>
    </xf>
    <xf numFmtId="0" fontId="45" fillId="3" borderId="0" xfId="4" applyFont="1" applyFill="1" applyAlignment="1">
      <alignment readingOrder="1"/>
    </xf>
    <xf numFmtId="0" fontId="12" fillId="3" borderId="7" xfId="17" applyFont="1" applyFill="1" applyBorder="1" applyAlignment="1">
      <alignment horizontal="left" vertical="center"/>
    </xf>
    <xf numFmtId="0" fontId="29" fillId="5" borderId="82" xfId="0" applyFont="1" applyFill="1" applyBorder="1" applyAlignment="1">
      <alignment wrapText="1"/>
    </xf>
    <xf numFmtId="0" fontId="29" fillId="5" borderId="83" xfId="0" applyFont="1" applyFill="1" applyBorder="1" applyAlignment="1">
      <alignment wrapText="1"/>
    </xf>
    <xf numFmtId="0" fontId="6" fillId="5" borderId="21" xfId="0" applyFont="1" applyFill="1" applyBorder="1" applyAlignment="1">
      <alignment vertical="top" wrapText="1"/>
    </xf>
    <xf numFmtId="0" fontId="6" fillId="5" borderId="49" xfId="0" applyFont="1" applyFill="1" applyBorder="1" applyAlignment="1">
      <alignment vertical="top" wrapText="1"/>
    </xf>
    <xf numFmtId="0" fontId="35" fillId="4" borderId="19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 readingOrder="2"/>
    </xf>
    <xf numFmtId="0" fontId="12" fillId="4" borderId="31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 wrapText="1" readingOrder="2"/>
    </xf>
    <xf numFmtId="0" fontId="11" fillId="3" borderId="17" xfId="0" applyFont="1" applyFill="1" applyBorder="1" applyAlignment="1">
      <alignment horizontal="center" vertical="center" wrapText="1" readingOrder="2"/>
    </xf>
    <xf numFmtId="0" fontId="11" fillId="3" borderId="44" xfId="0" applyFont="1" applyFill="1" applyBorder="1" applyAlignment="1">
      <alignment horizontal="center" vertical="center" readingOrder="2"/>
    </xf>
    <xf numFmtId="0" fontId="12" fillId="3" borderId="54" xfId="0" applyFont="1" applyFill="1" applyBorder="1" applyAlignment="1">
      <alignment horizontal="center" vertical="center" readingOrder="1"/>
    </xf>
    <xf numFmtId="1" fontId="11" fillId="4" borderId="73" xfId="0" applyNumberFormat="1" applyFont="1" applyFill="1" applyBorder="1" applyAlignment="1">
      <alignment horizontal="center" vertical="center" readingOrder="2"/>
    </xf>
    <xf numFmtId="1" fontId="12" fillId="4" borderId="0" xfId="0" applyNumberFormat="1" applyFont="1" applyFill="1" applyAlignment="1">
      <alignment horizontal="center" vertical="center"/>
    </xf>
    <xf numFmtId="0" fontId="11" fillId="3" borderId="73" xfId="0" applyFont="1" applyFill="1" applyBorder="1" applyAlignment="1">
      <alignment horizontal="center" vertical="center" readingOrder="2"/>
    </xf>
    <xf numFmtId="0" fontId="12" fillId="3" borderId="0" xfId="0" applyFont="1" applyFill="1" applyAlignment="1">
      <alignment horizontal="center" vertical="center" readingOrder="1"/>
    </xf>
    <xf numFmtId="3" fontId="6" fillId="3" borderId="29" xfId="0" applyNumberFormat="1" applyFont="1" applyFill="1" applyBorder="1" applyAlignment="1">
      <alignment horizontal="right" vertical="center" indent="1"/>
    </xf>
    <xf numFmtId="3" fontId="12" fillId="3" borderId="29" xfId="0" applyNumberFormat="1" applyFont="1" applyFill="1" applyBorder="1" applyAlignment="1">
      <alignment horizontal="right" vertical="center" indent="1"/>
    </xf>
    <xf numFmtId="3" fontId="12" fillId="4" borderId="19" xfId="0" applyNumberFormat="1" applyFont="1" applyFill="1" applyBorder="1" applyAlignment="1">
      <alignment horizontal="right" vertical="center" indent="1"/>
    </xf>
    <xf numFmtId="3" fontId="12" fillId="3" borderId="19" xfId="0" applyNumberFormat="1" applyFont="1" applyFill="1" applyBorder="1" applyAlignment="1">
      <alignment horizontal="right" vertical="center" indent="1"/>
    </xf>
    <xf numFmtId="3" fontId="12" fillId="0" borderId="19" xfId="0" applyNumberFormat="1" applyFont="1" applyBorder="1" applyAlignment="1">
      <alignment horizontal="right" vertical="center" indent="1"/>
    </xf>
    <xf numFmtId="3" fontId="12" fillId="3" borderId="27" xfId="28" applyNumberFormat="1" applyFont="1" applyFill="1" applyBorder="1">
      <alignment horizontal="right" vertical="center" indent="1"/>
    </xf>
    <xf numFmtId="3" fontId="12" fillId="4" borderId="78" xfId="28" applyNumberFormat="1" applyFont="1" applyFill="1" applyBorder="1">
      <alignment horizontal="right" vertical="center" indent="1"/>
    </xf>
    <xf numFmtId="3" fontId="6" fillId="3" borderId="53" xfId="0" applyNumberFormat="1" applyFont="1" applyFill="1" applyBorder="1" applyAlignment="1">
      <alignment horizontal="right" vertical="center" wrapText="1" indent="1"/>
    </xf>
    <xf numFmtId="3" fontId="6" fillId="3" borderId="25" xfId="0" applyNumberFormat="1" applyFont="1" applyFill="1" applyBorder="1" applyAlignment="1">
      <alignment horizontal="right" vertical="center" wrapText="1" indent="1"/>
    </xf>
    <xf numFmtId="3" fontId="6" fillId="4" borderId="28" xfId="0" applyNumberFormat="1" applyFont="1" applyFill="1" applyBorder="1" applyAlignment="1">
      <alignment horizontal="right" vertical="center" wrapText="1" indent="1"/>
    </xf>
    <xf numFmtId="3" fontId="12" fillId="3" borderId="25" xfId="0" applyNumberFormat="1" applyFont="1" applyFill="1" applyBorder="1" applyAlignment="1">
      <alignment horizontal="left" vertical="center" wrapText="1" indent="1"/>
    </xf>
    <xf numFmtId="0" fontId="21" fillId="0" borderId="52" xfId="27" applyFont="1" applyFill="1" applyBorder="1" applyAlignment="1">
      <alignment horizontal="center" vertical="center" wrapText="1" readingOrder="2"/>
    </xf>
    <xf numFmtId="3" fontId="26" fillId="0" borderId="53" xfId="75" applyNumberFormat="1" applyFont="1" applyBorder="1" applyAlignment="1">
      <alignment horizontal="right" vertical="center" indent="1"/>
    </xf>
    <xf numFmtId="3" fontId="12" fillId="0" borderId="53" xfId="75" applyNumberFormat="1" applyFont="1" applyBorder="1" applyAlignment="1">
      <alignment horizontal="right" vertical="center" indent="1"/>
    </xf>
    <xf numFmtId="0" fontId="26" fillId="0" borderId="43" xfId="27" applyFont="1" applyFill="1" applyBorder="1" applyAlignment="1">
      <alignment horizontal="center" vertical="center" wrapText="1" readingOrder="1"/>
    </xf>
    <xf numFmtId="3" fontId="12" fillId="0" borderId="26" xfId="75" applyNumberFormat="1" applyFont="1" applyBorder="1" applyAlignment="1">
      <alignment horizontal="right" vertical="center" indent="1"/>
    </xf>
    <xf numFmtId="0" fontId="21" fillId="0" borderId="17" xfId="27" applyFont="1" applyFill="1" applyBorder="1" applyAlignment="1">
      <alignment horizontal="center" vertical="center" wrapText="1" readingOrder="2"/>
    </xf>
    <xf numFmtId="3" fontId="26" fillId="0" borderId="26" xfId="75" applyNumberFormat="1" applyFont="1" applyBorder="1" applyAlignment="1">
      <alignment horizontal="right" vertical="center" indent="1"/>
    </xf>
    <xf numFmtId="0" fontId="26" fillId="0" borderId="18" xfId="27" applyFont="1" applyFill="1" applyBorder="1" applyAlignment="1">
      <alignment horizontal="center" vertical="center" wrapText="1" readingOrder="1"/>
    </xf>
    <xf numFmtId="3" fontId="12" fillId="4" borderId="27" xfId="75" applyNumberFormat="1" applyFont="1" applyFill="1" applyBorder="1" applyAlignment="1">
      <alignment horizontal="right" vertical="center" indent="1"/>
    </xf>
    <xf numFmtId="0" fontId="9" fillId="4" borderId="18" xfId="0" applyFont="1" applyFill="1" applyBorder="1" applyAlignment="1">
      <alignment horizontal="center" vertical="center" wrapText="1" readingOrder="1"/>
    </xf>
    <xf numFmtId="3" fontId="6" fillId="4" borderId="19" xfId="0" applyNumberFormat="1" applyFont="1" applyFill="1" applyBorder="1" applyAlignment="1">
      <alignment horizontal="right" vertical="center" indent="1"/>
    </xf>
    <xf numFmtId="3" fontId="6" fillId="0" borderId="19" xfId="0" applyNumberFormat="1" applyFont="1" applyBorder="1" applyAlignment="1">
      <alignment horizontal="right" vertical="center" indent="1"/>
    </xf>
    <xf numFmtId="0" fontId="11" fillId="3" borderId="17" xfId="0" applyFont="1" applyFill="1" applyBorder="1" applyAlignment="1">
      <alignment horizontal="center" vertical="center" readingOrder="2"/>
    </xf>
    <xf numFmtId="0" fontId="11" fillId="3" borderId="33" xfId="0" applyFont="1" applyFill="1" applyBorder="1" applyAlignment="1">
      <alignment horizontal="center" vertical="center" readingOrder="2"/>
    </xf>
    <xf numFmtId="3" fontId="12" fillId="4" borderId="53" xfId="0" applyNumberFormat="1" applyFont="1" applyFill="1" applyBorder="1" applyAlignment="1">
      <alignment horizontal="right" vertical="center" indent="1"/>
    </xf>
    <xf numFmtId="3" fontId="6" fillId="4" borderId="53" xfId="0" applyNumberFormat="1" applyFont="1" applyFill="1" applyBorder="1" applyAlignment="1">
      <alignment horizontal="right" vertical="center" indent="1"/>
    </xf>
    <xf numFmtId="3" fontId="6" fillId="3" borderId="26" xfId="0" applyNumberFormat="1" applyFont="1" applyFill="1" applyBorder="1" applyAlignment="1">
      <alignment horizontal="right" vertical="center" indent="1"/>
    </xf>
    <xf numFmtId="3" fontId="6" fillId="3" borderId="28" xfId="0" applyNumberFormat="1" applyFont="1" applyFill="1" applyBorder="1" applyAlignment="1">
      <alignment horizontal="right" vertical="center" indent="1"/>
    </xf>
    <xf numFmtId="3" fontId="12" fillId="4" borderId="32" xfId="0" applyNumberFormat="1" applyFont="1" applyFill="1" applyBorder="1" applyAlignment="1">
      <alignment horizontal="right" vertical="center" indent="1"/>
    </xf>
    <xf numFmtId="0" fontId="12" fillId="3" borderId="28" xfId="0" applyFont="1" applyFill="1" applyBorder="1" applyAlignment="1">
      <alignment horizontal="center" vertical="center" wrapText="1"/>
    </xf>
    <xf numFmtId="0" fontId="12" fillId="4" borderId="28" xfId="0" applyFont="1" applyFill="1" applyBorder="1" applyAlignment="1">
      <alignment horizontal="center" vertical="center" wrapText="1"/>
    </xf>
    <xf numFmtId="0" fontId="23" fillId="4" borderId="1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 readingOrder="2"/>
    </xf>
    <xf numFmtId="3" fontId="9" fillId="3" borderId="32" xfId="0" applyNumberFormat="1" applyFont="1" applyFill="1" applyBorder="1" applyAlignment="1">
      <alignment horizontal="right" vertical="center" indent="1"/>
    </xf>
    <xf numFmtId="3" fontId="12" fillId="3" borderId="32" xfId="0" applyNumberFormat="1" applyFont="1" applyFill="1" applyBorder="1" applyAlignment="1">
      <alignment horizontal="right" vertical="center" indent="1"/>
    </xf>
    <xf numFmtId="0" fontId="12" fillId="3" borderId="31" xfId="0" applyFont="1" applyFill="1" applyBorder="1" applyAlignment="1">
      <alignment horizontal="center" vertical="center"/>
    </xf>
    <xf numFmtId="0" fontId="12" fillId="3" borderId="0" xfId="17" applyFont="1" applyFill="1" applyAlignment="1">
      <alignment vertical="center"/>
    </xf>
    <xf numFmtId="0" fontId="12" fillId="3" borderId="0" xfId="17" applyFont="1" applyFill="1" applyAlignment="1">
      <alignment horizontal="center" vertical="center"/>
    </xf>
    <xf numFmtId="0" fontId="12" fillId="3" borderId="0" xfId="17" applyFont="1" applyFill="1" applyAlignment="1">
      <alignment horizontal="left" vertical="center"/>
    </xf>
    <xf numFmtId="0" fontId="11" fillId="3" borderId="7" xfId="17" applyFont="1" applyFill="1" applyBorder="1" applyAlignment="1">
      <alignment horizontal="right" vertical="center" readingOrder="2"/>
    </xf>
    <xf numFmtId="0" fontId="12" fillId="3" borderId="7" xfId="17" applyFont="1" applyFill="1" applyBorder="1" applyAlignment="1">
      <alignment vertical="center"/>
    </xf>
    <xf numFmtId="0" fontId="43" fillId="3" borderId="7" xfId="17" applyFont="1" applyFill="1" applyBorder="1" applyAlignment="1">
      <alignment vertical="center"/>
    </xf>
    <xf numFmtId="0" fontId="12" fillId="3" borderId="7" xfId="17" applyFont="1" applyFill="1" applyBorder="1" applyAlignment="1">
      <alignment horizontal="center" vertical="center"/>
    </xf>
    <xf numFmtId="0" fontId="12" fillId="3" borderId="81" xfId="0" applyFont="1" applyFill="1" applyBorder="1" applyAlignment="1">
      <alignment horizontal="center" vertical="center" wrapText="1"/>
    </xf>
    <xf numFmtId="3" fontId="9" fillId="3" borderId="81" xfId="0" applyNumberFormat="1" applyFont="1" applyFill="1" applyBorder="1" applyAlignment="1">
      <alignment horizontal="left" vertical="center" wrapText="1" indent="1"/>
    </xf>
    <xf numFmtId="0" fontId="35" fillId="3" borderId="81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 readingOrder="2"/>
    </xf>
    <xf numFmtId="0" fontId="11" fillId="4" borderId="23" xfId="0" applyFont="1" applyFill="1" applyBorder="1" applyAlignment="1">
      <alignment horizontal="center" vertical="center" wrapText="1" readingOrder="2"/>
    </xf>
    <xf numFmtId="0" fontId="35" fillId="3" borderId="28" xfId="0" applyFont="1" applyFill="1" applyBorder="1" applyAlignment="1">
      <alignment horizontal="center" vertical="center" wrapText="1"/>
    </xf>
    <xf numFmtId="0" fontId="35" fillId="3" borderId="32" xfId="0" applyFont="1" applyFill="1" applyBorder="1" applyAlignment="1">
      <alignment horizontal="center" vertical="center" wrapText="1"/>
    </xf>
    <xf numFmtId="0" fontId="35" fillId="4" borderId="28" xfId="0" applyFont="1" applyFill="1" applyBorder="1" applyAlignment="1">
      <alignment horizontal="center" vertical="center" wrapText="1"/>
    </xf>
    <xf numFmtId="0" fontId="35" fillId="3" borderId="25" xfId="0" applyFont="1" applyFill="1" applyBorder="1" applyAlignment="1">
      <alignment horizontal="center" vertical="center" wrapText="1"/>
    </xf>
    <xf numFmtId="3" fontId="9" fillId="4" borderId="32" xfId="0" applyNumberFormat="1" applyFont="1" applyFill="1" applyBorder="1" applyAlignment="1">
      <alignment horizontal="left" vertical="center" wrapText="1" indent="1"/>
    </xf>
    <xf numFmtId="0" fontId="35" fillId="4" borderId="32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 wrapText="1" readingOrder="2"/>
    </xf>
    <xf numFmtId="3" fontId="26" fillId="4" borderId="27" xfId="0" applyNumberFormat="1" applyFont="1" applyFill="1" applyBorder="1" applyAlignment="1">
      <alignment horizontal="left" vertical="center" wrapText="1" indent="1"/>
    </xf>
    <xf numFmtId="3" fontId="26" fillId="4" borderId="27" xfId="0" applyNumberFormat="1" applyFont="1" applyFill="1" applyBorder="1" applyAlignment="1">
      <alignment horizontal="right" vertical="center" wrapText="1" indent="1"/>
    </xf>
    <xf numFmtId="3" fontId="6" fillId="4" borderId="27" xfId="0" applyNumberFormat="1" applyFont="1" applyFill="1" applyBorder="1" applyAlignment="1">
      <alignment horizontal="right" vertical="center" wrapText="1" indent="1"/>
    </xf>
    <xf numFmtId="3" fontId="31" fillId="4" borderId="27" xfId="0" applyNumberFormat="1" applyFont="1" applyFill="1" applyBorder="1" applyAlignment="1">
      <alignment horizontal="right" vertical="center" wrapText="1" indent="1"/>
    </xf>
    <xf numFmtId="0" fontId="26" fillId="4" borderId="24" xfId="0" applyFont="1" applyFill="1" applyBorder="1" applyAlignment="1">
      <alignment horizontal="center" vertical="center" wrapText="1" readingOrder="1"/>
    </xf>
    <xf numFmtId="0" fontId="35" fillId="0" borderId="34" xfId="0" applyFont="1" applyBorder="1" applyAlignment="1">
      <alignment horizontal="left" vertical="center" wrapText="1" indent="1"/>
    </xf>
    <xf numFmtId="0" fontId="35" fillId="4" borderId="18" xfId="0" applyFont="1" applyFill="1" applyBorder="1" applyAlignment="1">
      <alignment horizontal="left" vertical="center" wrapText="1" indent="1"/>
    </xf>
    <xf numFmtId="0" fontId="11" fillId="3" borderId="30" xfId="0" applyFont="1" applyFill="1" applyBorder="1" applyAlignment="1">
      <alignment horizontal="center" vertical="center" wrapText="1" readingOrder="2"/>
    </xf>
    <xf numFmtId="3" fontId="9" fillId="3" borderId="31" xfId="0" applyNumberFormat="1" applyFont="1" applyFill="1" applyBorder="1" applyAlignment="1">
      <alignment horizontal="left" vertical="center" wrapText="1" indent="1"/>
    </xf>
    <xf numFmtId="3" fontId="9" fillId="3" borderId="32" xfId="0" applyNumberFormat="1" applyFont="1" applyFill="1" applyBorder="1" applyAlignment="1">
      <alignment horizontal="left" vertical="center" wrapText="1" indent="1"/>
    </xf>
    <xf numFmtId="0" fontId="9" fillId="3" borderId="31" xfId="0" applyFont="1" applyFill="1" applyBorder="1" applyAlignment="1">
      <alignment horizontal="center" vertical="center" wrapText="1" readingOrder="1"/>
    </xf>
    <xf numFmtId="3" fontId="6" fillId="3" borderId="27" xfId="0" applyNumberFormat="1" applyFont="1" applyFill="1" applyBorder="1" applyAlignment="1">
      <alignment horizontal="left" vertical="center" wrapText="1" indent="1"/>
    </xf>
    <xf numFmtId="3" fontId="12" fillId="3" borderId="27" xfId="0" applyNumberFormat="1" applyFont="1" applyFill="1" applyBorder="1" applyAlignment="1">
      <alignment horizontal="left" vertical="center" wrapText="1" indent="1"/>
    </xf>
    <xf numFmtId="0" fontId="12" fillId="3" borderId="43" xfId="0" applyFont="1" applyFill="1" applyBorder="1" applyAlignment="1">
      <alignment horizontal="center" vertical="center" wrapText="1" readingOrder="1"/>
    </xf>
    <xf numFmtId="0" fontId="12" fillId="4" borderId="18" xfId="0" applyFont="1" applyFill="1" applyBorder="1" applyAlignment="1">
      <alignment horizontal="center" vertical="center" wrapText="1" readingOrder="1"/>
    </xf>
    <xf numFmtId="0" fontId="12" fillId="3" borderId="18" xfId="0" applyFont="1" applyFill="1" applyBorder="1" applyAlignment="1">
      <alignment horizontal="center" vertical="center" wrapText="1" readingOrder="1"/>
    </xf>
    <xf numFmtId="0" fontId="12" fillId="4" borderId="24" xfId="0" applyFont="1" applyFill="1" applyBorder="1" applyAlignment="1">
      <alignment horizontal="center" vertical="center" wrapText="1" readingOrder="1"/>
    </xf>
    <xf numFmtId="0" fontId="53" fillId="0" borderId="54" xfId="0" applyFont="1" applyBorder="1" applyAlignment="1">
      <alignment horizontal="right" readingOrder="2"/>
    </xf>
    <xf numFmtId="0" fontId="53" fillId="0" borderId="54" xfId="0" applyFont="1" applyBorder="1"/>
    <xf numFmtId="0" fontId="54" fillId="0" borderId="54" xfId="0" applyFont="1" applyBorder="1"/>
    <xf numFmtId="0" fontId="53" fillId="0" borderId="0" xfId="0" applyFont="1"/>
    <xf numFmtId="0" fontId="35" fillId="4" borderId="34" xfId="0" applyFont="1" applyFill="1" applyBorder="1" applyAlignment="1">
      <alignment horizontal="left" vertical="center" wrapText="1" indent="1"/>
    </xf>
    <xf numFmtId="3" fontId="6" fillId="3" borderId="19" xfId="0" applyNumberFormat="1" applyFont="1" applyFill="1" applyBorder="1" applyAlignment="1">
      <alignment horizontal="right" vertical="center" indent="1"/>
    </xf>
    <xf numFmtId="0" fontId="12" fillId="3" borderId="55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 readingOrder="2"/>
    </xf>
    <xf numFmtId="3" fontId="6" fillId="4" borderId="0" xfId="0" applyNumberFormat="1" applyFont="1" applyFill="1" applyAlignment="1">
      <alignment horizontal="right" vertical="center" indent="1"/>
    </xf>
    <xf numFmtId="3" fontId="12" fillId="4" borderId="0" xfId="0" applyNumberFormat="1" applyFont="1" applyFill="1" applyAlignment="1">
      <alignment horizontal="right" vertical="center" indent="1"/>
    </xf>
    <xf numFmtId="0" fontId="12" fillId="4" borderId="0" xfId="0" applyFont="1" applyFill="1" applyAlignment="1">
      <alignment horizontal="center" vertical="center"/>
    </xf>
    <xf numFmtId="0" fontId="11" fillId="4" borderId="33" xfId="0" applyFont="1" applyFill="1" applyBorder="1" applyAlignment="1">
      <alignment horizontal="center" vertical="center" wrapText="1" readingOrder="2"/>
    </xf>
    <xf numFmtId="0" fontId="12" fillId="4" borderId="30" xfId="0" applyFont="1" applyFill="1" applyBorder="1" applyAlignment="1">
      <alignment horizontal="center" vertical="center" wrapText="1"/>
    </xf>
    <xf numFmtId="0" fontId="11" fillId="3" borderId="73" xfId="0" applyFont="1" applyFill="1" applyBorder="1" applyAlignment="1">
      <alignment horizontal="center" vertical="center" wrapText="1" readingOrder="2"/>
    </xf>
    <xf numFmtId="0" fontId="11" fillId="3" borderId="20" xfId="0" applyFont="1" applyFill="1" applyBorder="1" applyAlignment="1">
      <alignment horizontal="center" vertical="center" wrapText="1" readingOrder="2"/>
    </xf>
    <xf numFmtId="0" fontId="37" fillId="0" borderId="0" xfId="0" applyFont="1"/>
    <xf numFmtId="0" fontId="11" fillId="3" borderId="0" xfId="0" applyFont="1" applyFill="1" applyAlignment="1">
      <alignment horizontal="right" vertical="center" wrapText="1"/>
    </xf>
    <xf numFmtId="0" fontId="11" fillId="3" borderId="0" xfId="0" applyFont="1" applyFill="1" applyAlignment="1">
      <alignment horizontal="center" vertical="center" wrapText="1"/>
    </xf>
    <xf numFmtId="0" fontId="23" fillId="4" borderId="22" xfId="0" applyFont="1" applyFill="1" applyBorder="1" applyAlignment="1">
      <alignment horizontal="center" vertical="top" wrapText="1"/>
    </xf>
    <xf numFmtId="0" fontId="6" fillId="3" borderId="54" xfId="0" applyFont="1" applyFill="1" applyBorder="1" applyAlignment="1">
      <alignment vertical="center" readingOrder="2"/>
    </xf>
    <xf numFmtId="0" fontId="12" fillId="3" borderId="31" xfId="0" applyFont="1" applyFill="1" applyBorder="1" applyAlignment="1">
      <alignment horizontal="left" vertical="center" wrapText="1" indent="1"/>
    </xf>
    <xf numFmtId="0" fontId="57" fillId="6" borderId="21" xfId="0" applyFont="1" applyFill="1" applyBorder="1" applyAlignment="1">
      <alignment horizontal="left" vertical="center" wrapText="1" indent="1" readingOrder="1"/>
    </xf>
    <xf numFmtId="0" fontId="57" fillId="4" borderId="34" xfId="0" applyFont="1" applyFill="1" applyBorder="1" applyAlignment="1">
      <alignment horizontal="left" vertical="center" wrapText="1" indent="1" readingOrder="1"/>
    </xf>
    <xf numFmtId="0" fontId="6" fillId="3" borderId="25" xfId="0" applyFont="1" applyFill="1" applyBorder="1" applyAlignment="1">
      <alignment horizontal="right" vertical="center" indent="1"/>
    </xf>
    <xf numFmtId="0" fontId="6" fillId="4" borderId="28" xfId="0" applyFont="1" applyFill="1" applyBorder="1" applyAlignment="1">
      <alignment horizontal="right" vertical="center" indent="1"/>
    </xf>
    <xf numFmtId="0" fontId="12" fillId="3" borderId="32" xfId="0" applyFont="1" applyFill="1" applyBorder="1" applyAlignment="1">
      <alignment horizontal="right" vertical="center" indent="1"/>
    </xf>
    <xf numFmtId="165" fontId="6" fillId="3" borderId="25" xfId="89" applyNumberFormat="1" applyFont="1" applyFill="1" applyBorder="1" applyAlignment="1">
      <alignment horizontal="right" vertical="center" indent="1"/>
    </xf>
    <xf numFmtId="165" fontId="12" fillId="3" borderId="32" xfId="0" applyNumberFormat="1" applyFont="1" applyFill="1" applyBorder="1" applyAlignment="1">
      <alignment horizontal="right" vertical="center" indent="1"/>
    </xf>
    <xf numFmtId="0" fontId="6" fillId="4" borderId="19" xfId="0" applyFont="1" applyFill="1" applyBorder="1" applyAlignment="1">
      <alignment horizontal="right" vertical="center" indent="1"/>
    </xf>
    <xf numFmtId="165" fontId="6" fillId="4" borderId="19" xfId="89" applyNumberFormat="1" applyFont="1" applyFill="1" applyBorder="1" applyAlignment="1">
      <alignment horizontal="right" vertical="center" indent="1"/>
    </xf>
    <xf numFmtId="0" fontId="6" fillId="3" borderId="19" xfId="0" applyFont="1" applyFill="1" applyBorder="1" applyAlignment="1">
      <alignment horizontal="right" vertical="center" indent="1"/>
    </xf>
    <xf numFmtId="165" fontId="6" fillId="3" borderId="19" xfId="89" applyNumberFormat="1" applyFont="1" applyFill="1" applyBorder="1" applyAlignment="1">
      <alignment horizontal="right" vertical="center" indent="1"/>
    </xf>
    <xf numFmtId="0" fontId="57" fillId="6" borderId="55" xfId="0" applyFont="1" applyFill="1" applyBorder="1" applyAlignment="1">
      <alignment horizontal="left" vertical="center" wrapText="1" indent="1" readingOrder="1"/>
    </xf>
    <xf numFmtId="0" fontId="12" fillId="4" borderId="30" xfId="0" applyFont="1" applyFill="1" applyBorder="1" applyAlignment="1">
      <alignment horizontal="right" vertical="center" wrapText="1" indent="1"/>
    </xf>
    <xf numFmtId="0" fontId="57" fillId="4" borderId="31" xfId="0" applyFont="1" applyFill="1" applyBorder="1" applyAlignment="1">
      <alignment horizontal="left" vertical="center" wrapText="1" indent="1" readingOrder="1"/>
    </xf>
    <xf numFmtId="0" fontId="12" fillId="3" borderId="20" xfId="0" applyFont="1" applyFill="1" applyBorder="1" applyAlignment="1">
      <alignment horizontal="right" vertical="center" wrapText="1" indent="1" readingOrder="2"/>
    </xf>
    <xf numFmtId="0" fontId="12" fillId="4" borderId="33" xfId="0" applyFont="1" applyFill="1" applyBorder="1" applyAlignment="1">
      <alignment horizontal="right" vertical="center" wrapText="1" indent="1" readingOrder="2"/>
    </xf>
    <xf numFmtId="0" fontId="12" fillId="3" borderId="73" xfId="0" applyFont="1" applyFill="1" applyBorder="1" applyAlignment="1">
      <alignment horizontal="right" vertical="center" wrapText="1" indent="1" readingOrder="2"/>
    </xf>
    <xf numFmtId="0" fontId="14" fillId="3" borderId="30" xfId="0" applyFont="1" applyFill="1" applyBorder="1" applyAlignment="1">
      <alignment horizontal="right" vertical="center" wrapText="1" indent="1" readingOrder="2"/>
    </xf>
    <xf numFmtId="0" fontId="58" fillId="6" borderId="21" xfId="0" applyFont="1" applyFill="1" applyBorder="1" applyAlignment="1">
      <alignment horizontal="center" vertical="center" wrapText="1" readingOrder="1"/>
    </xf>
    <xf numFmtId="0" fontId="58" fillId="4" borderId="34" xfId="0" applyFont="1" applyFill="1" applyBorder="1" applyAlignment="1">
      <alignment horizontal="center" vertical="center" wrapText="1" readingOrder="1"/>
    </xf>
    <xf numFmtId="0" fontId="58" fillId="6" borderId="55" xfId="0" applyFont="1" applyFill="1" applyBorder="1" applyAlignment="1">
      <alignment horizontal="center" vertical="center" wrapText="1" readingOrder="1"/>
    </xf>
    <xf numFmtId="0" fontId="58" fillId="4" borderId="31" xfId="0" applyFont="1" applyFill="1" applyBorder="1" applyAlignment="1">
      <alignment horizontal="center" vertical="center" wrapText="1" readingOrder="1"/>
    </xf>
    <xf numFmtId="0" fontId="12" fillId="4" borderId="32" xfId="0" applyFont="1" applyFill="1" applyBorder="1" applyAlignment="1">
      <alignment horizontal="right" vertical="center" indent="1"/>
    </xf>
    <xf numFmtId="0" fontId="12" fillId="3" borderId="30" xfId="0" applyFont="1" applyFill="1" applyBorder="1" applyAlignment="1">
      <alignment horizontal="center" vertical="center" wrapText="1"/>
    </xf>
    <xf numFmtId="0" fontId="58" fillId="3" borderId="31" xfId="0" applyFont="1" applyFill="1" applyBorder="1" applyAlignment="1">
      <alignment horizontal="center" vertical="center" wrapText="1" readingOrder="1"/>
    </xf>
    <xf numFmtId="0" fontId="12" fillId="3" borderId="20" xfId="0" applyFont="1" applyFill="1" applyBorder="1" applyAlignment="1">
      <alignment horizontal="center" vertical="center" wrapText="1" readingOrder="2"/>
    </xf>
    <xf numFmtId="0" fontId="12" fillId="4" borderId="33" xfId="0" applyFont="1" applyFill="1" applyBorder="1" applyAlignment="1">
      <alignment horizontal="center" vertical="center" wrapText="1" readingOrder="2"/>
    </xf>
    <xf numFmtId="0" fontId="12" fillId="3" borderId="73" xfId="0" applyFont="1" applyFill="1" applyBorder="1" applyAlignment="1">
      <alignment horizontal="center" vertical="center" wrapText="1" readingOrder="2"/>
    </xf>
    <xf numFmtId="0" fontId="11" fillId="3" borderId="0" xfId="62" applyFont="1" applyFill="1" applyAlignment="1">
      <alignment horizontal="right" vertical="center" readingOrder="2"/>
    </xf>
    <xf numFmtId="0" fontId="12" fillId="3" borderId="0" xfId="62" applyFont="1" applyFill="1" applyAlignment="1">
      <alignment vertical="center"/>
    </xf>
    <xf numFmtId="0" fontId="12" fillId="3" borderId="0" xfId="62" applyFont="1" applyFill="1" applyAlignment="1">
      <alignment horizontal="center" vertical="center"/>
    </xf>
    <xf numFmtId="0" fontId="12" fillId="3" borderId="0" xfId="62" applyFont="1" applyFill="1" applyAlignment="1">
      <alignment horizontal="left" vertical="center"/>
    </xf>
    <xf numFmtId="0" fontId="11" fillId="3" borderId="0" xfId="17" applyFont="1" applyFill="1"/>
    <xf numFmtId="0" fontId="12" fillId="3" borderId="0" xfId="17" applyFont="1" applyFill="1"/>
    <xf numFmtId="0" fontId="13" fillId="3" borderId="0" xfId="17" applyFont="1" applyFill="1" applyAlignment="1">
      <alignment horizontal="center" vertical="center"/>
    </xf>
    <xf numFmtId="0" fontId="59" fillId="3" borderId="0" xfId="17" applyFont="1" applyFill="1" applyAlignment="1">
      <alignment vertical="top" wrapText="1" readingOrder="2"/>
    </xf>
    <xf numFmtId="0" fontId="12" fillId="3" borderId="0" xfId="17" applyFont="1" applyFill="1" applyAlignment="1">
      <alignment vertical="top" wrapText="1" readingOrder="1"/>
    </xf>
    <xf numFmtId="0" fontId="60" fillId="3" borderId="0" xfId="17" applyFont="1" applyFill="1" applyAlignment="1">
      <alignment horizontal="right" vertical="top" wrapText="1" indent="1" readingOrder="2"/>
    </xf>
    <xf numFmtId="0" fontId="55" fillId="3" borderId="0" xfId="17" applyFont="1" applyFill="1" applyAlignment="1">
      <alignment horizontal="left" vertical="top" wrapText="1" indent="1" readingOrder="1"/>
    </xf>
    <xf numFmtId="0" fontId="61" fillId="3" borderId="0" xfId="17" applyFont="1" applyFill="1" applyAlignment="1">
      <alignment horizontal="right" wrapText="1" indent="1" readingOrder="2"/>
    </xf>
    <xf numFmtId="0" fontId="56" fillId="3" borderId="0" xfId="17" applyFont="1" applyFill="1" applyAlignment="1">
      <alignment horizontal="left" wrapText="1" indent="1"/>
    </xf>
    <xf numFmtId="0" fontId="62" fillId="3" borderId="0" xfId="0" applyFont="1" applyFill="1" applyAlignment="1">
      <alignment horizontal="right" vertical="center" wrapText="1" indent="2" readingOrder="2"/>
    </xf>
    <xf numFmtId="0" fontId="0" fillId="3" borderId="0" xfId="0" applyFill="1" applyAlignment="1">
      <alignment horizontal="left" vertical="center" wrapText="1" indent="2"/>
    </xf>
    <xf numFmtId="0" fontId="65" fillId="3" borderId="0" xfId="17" applyFont="1" applyFill="1" applyAlignment="1">
      <alignment horizontal="center" vertical="center" wrapText="1" readingOrder="2"/>
    </xf>
    <xf numFmtId="0" fontId="13" fillId="3" borderId="0" xfId="17" applyFont="1" applyFill="1" applyAlignment="1">
      <alignment horizontal="center" vertical="center" wrapText="1" readingOrder="1"/>
    </xf>
    <xf numFmtId="3" fontId="12" fillId="3" borderId="16" xfId="0" applyNumberFormat="1" applyFont="1" applyFill="1" applyBorder="1" applyAlignment="1">
      <alignment horizontal="right" vertical="center" indent="1"/>
    </xf>
    <xf numFmtId="0" fontId="0" fillId="0" borderId="0" xfId="0" applyAlignment="1">
      <alignment wrapText="1"/>
    </xf>
    <xf numFmtId="0" fontId="55" fillId="0" borderId="54" xfId="0" applyFont="1" applyBorder="1"/>
    <xf numFmtId="0" fontId="6" fillId="0" borderId="54" xfId="0" applyFont="1" applyBorder="1"/>
    <xf numFmtId="0" fontId="49" fillId="0" borderId="54" xfId="0" applyFont="1" applyBorder="1" applyAlignment="1">
      <alignment horizontal="right" readingOrder="2"/>
    </xf>
    <xf numFmtId="0" fontId="6" fillId="4" borderId="87" xfId="10" applyFont="1" applyFill="1" applyBorder="1">
      <alignment horizontal="center" vertical="center" wrapText="1"/>
    </xf>
    <xf numFmtId="3" fontId="12" fillId="4" borderId="19" xfId="0" quotePrefix="1" applyNumberFormat="1" applyFont="1" applyFill="1" applyBorder="1" applyAlignment="1">
      <alignment horizontal="right" vertical="center" indent="1"/>
    </xf>
    <xf numFmtId="0" fontId="6" fillId="0" borderId="28" xfId="0" applyFont="1" applyBorder="1" applyAlignment="1">
      <alignment horizontal="right" vertical="center" wrapText="1" indent="1"/>
    </xf>
    <xf numFmtId="0" fontId="6" fillId="4" borderId="25" xfId="0" applyFont="1" applyFill="1" applyBorder="1" applyAlignment="1">
      <alignment horizontal="right" vertical="center" wrapText="1" indent="1"/>
    </xf>
    <xf numFmtId="0" fontId="6" fillId="0" borderId="32" xfId="0" applyFont="1" applyBorder="1" applyAlignment="1">
      <alignment horizontal="right" vertical="center" wrapText="1" indent="1"/>
    </xf>
    <xf numFmtId="0" fontId="6" fillId="4" borderId="32" xfId="0" applyFont="1" applyFill="1" applyBorder="1" applyAlignment="1">
      <alignment horizontal="right" vertical="center" wrapText="1" indent="1"/>
    </xf>
    <xf numFmtId="0" fontId="6" fillId="3" borderId="32" xfId="0" applyFont="1" applyFill="1" applyBorder="1" applyAlignment="1">
      <alignment horizontal="right" vertical="center" wrapText="1" indent="1"/>
    </xf>
    <xf numFmtId="3" fontId="6" fillId="0" borderId="53" xfId="0" applyNumberFormat="1" applyFont="1" applyBorder="1" applyAlignment="1">
      <alignment horizontal="left" vertical="center" wrapText="1" indent="1"/>
    </xf>
    <xf numFmtId="3" fontId="12" fillId="0" borderId="53" xfId="0" applyNumberFormat="1" applyFont="1" applyBorder="1" applyAlignment="1">
      <alignment horizontal="left" vertical="center" wrapText="1" indent="1"/>
    </xf>
    <xf numFmtId="3" fontId="6" fillId="0" borderId="28" xfId="0" applyNumberFormat="1" applyFont="1" applyBorder="1" applyAlignment="1">
      <alignment horizontal="left" vertical="center" wrapText="1" indent="1"/>
    </xf>
    <xf numFmtId="3" fontId="6" fillId="0" borderId="29" xfId="0" applyNumberFormat="1" applyFont="1" applyBorder="1" applyAlignment="1">
      <alignment horizontal="left" vertical="center" wrapText="1" indent="1"/>
    </xf>
    <xf numFmtId="3" fontId="12" fillId="0" borderId="28" xfId="0" applyNumberFormat="1" applyFont="1" applyBorder="1" applyAlignment="1">
      <alignment horizontal="left" vertical="center" wrapText="1" indent="1"/>
    </xf>
    <xf numFmtId="3" fontId="12" fillId="0" borderId="32" xfId="0" applyNumberFormat="1" applyFont="1" applyBorder="1" applyAlignment="1">
      <alignment horizontal="left" vertical="center" wrapText="1" indent="1"/>
    </xf>
    <xf numFmtId="3" fontId="6" fillId="4" borderId="25" xfId="0" applyNumberFormat="1" applyFont="1" applyFill="1" applyBorder="1" applyAlignment="1">
      <alignment horizontal="left" vertical="center" wrapText="1" indent="1"/>
    </xf>
    <xf numFmtId="3" fontId="6" fillId="4" borderId="28" xfId="0" applyNumberFormat="1" applyFont="1" applyFill="1" applyBorder="1" applyAlignment="1">
      <alignment horizontal="left" vertical="center" wrapText="1" indent="1"/>
    </xf>
    <xf numFmtId="3" fontId="6" fillId="4" borderId="29" xfId="0" applyNumberFormat="1" applyFont="1" applyFill="1" applyBorder="1" applyAlignment="1">
      <alignment horizontal="left" vertical="center" wrapText="1" indent="1"/>
    </xf>
    <xf numFmtId="3" fontId="12" fillId="4" borderId="32" xfId="0" applyNumberFormat="1" applyFont="1" applyFill="1" applyBorder="1" applyAlignment="1">
      <alignment horizontal="left" vertical="center" wrapText="1" indent="1"/>
    </xf>
    <xf numFmtId="3" fontId="6" fillId="0" borderId="25" xfId="0" applyNumberFormat="1" applyFont="1" applyBorder="1" applyAlignment="1">
      <alignment horizontal="left" vertical="center" wrapText="1" indent="1"/>
    </xf>
    <xf numFmtId="3" fontId="12" fillId="0" borderId="25" xfId="0" applyNumberFormat="1" applyFont="1" applyBorder="1" applyAlignment="1">
      <alignment horizontal="left" vertical="center" wrapText="1" indent="1"/>
    </xf>
    <xf numFmtId="0" fontId="9" fillId="0" borderId="28" xfId="0" applyFont="1" applyBorder="1" applyAlignment="1">
      <alignment horizontal="right" vertical="center" wrapText="1" indent="1" readingOrder="2"/>
    </xf>
    <xf numFmtId="3" fontId="35" fillId="0" borderId="33" xfId="0" applyNumberFormat="1" applyFont="1" applyBorder="1" applyAlignment="1">
      <alignment horizontal="left" vertical="center" wrapText="1" indent="1"/>
    </xf>
    <xf numFmtId="0" fontId="9" fillId="4" borderId="25" xfId="0" applyFont="1" applyFill="1" applyBorder="1" applyAlignment="1">
      <alignment horizontal="right" vertical="center" wrapText="1" indent="1" readingOrder="2"/>
    </xf>
    <xf numFmtId="3" fontId="35" fillId="4" borderId="20" xfId="0" applyNumberFormat="1" applyFont="1" applyFill="1" applyBorder="1" applyAlignment="1">
      <alignment horizontal="left" vertical="center" wrapText="1" indent="1"/>
    </xf>
    <xf numFmtId="0" fontId="9" fillId="0" borderId="88" xfId="0" applyFont="1" applyBorder="1" applyAlignment="1">
      <alignment horizontal="right" vertical="center" wrapText="1" indent="1" readingOrder="2"/>
    </xf>
    <xf numFmtId="3" fontId="12" fillId="0" borderId="88" xfId="0" applyNumberFormat="1" applyFont="1" applyBorder="1" applyAlignment="1">
      <alignment horizontal="left" vertical="center" wrapText="1" indent="1"/>
    </xf>
    <xf numFmtId="3" fontId="35" fillId="0" borderId="89" xfId="0" applyNumberFormat="1" applyFont="1" applyBorder="1" applyAlignment="1">
      <alignment horizontal="left" vertical="center" wrapText="1" indent="1"/>
    </xf>
    <xf numFmtId="0" fontId="9" fillId="4" borderId="28" xfId="0" applyFont="1" applyFill="1" applyBorder="1" applyAlignment="1">
      <alignment horizontal="right" vertical="center" wrapText="1" indent="1" readingOrder="2"/>
    </xf>
    <xf numFmtId="3" fontId="35" fillId="4" borderId="33" xfId="0" applyNumberFormat="1" applyFont="1" applyFill="1" applyBorder="1" applyAlignment="1">
      <alignment horizontal="left" vertical="center" wrapText="1" indent="1"/>
    </xf>
    <xf numFmtId="0" fontId="9" fillId="3" borderId="25" xfId="0" applyFont="1" applyFill="1" applyBorder="1" applyAlignment="1">
      <alignment horizontal="right" vertical="center" wrapText="1" indent="1" readingOrder="2"/>
    </xf>
    <xf numFmtId="3" fontId="6" fillId="3" borderId="25" xfId="0" applyNumberFormat="1" applyFont="1" applyFill="1" applyBorder="1" applyAlignment="1">
      <alignment horizontal="left" vertical="center" wrapText="1" indent="1"/>
    </xf>
    <xf numFmtId="3" fontId="35" fillId="3" borderId="20" xfId="0" applyNumberFormat="1" applyFont="1" applyFill="1" applyBorder="1" applyAlignment="1">
      <alignment horizontal="left" vertical="center" wrapText="1" indent="1"/>
    </xf>
    <xf numFmtId="0" fontId="9" fillId="4" borderId="88" xfId="0" applyFont="1" applyFill="1" applyBorder="1" applyAlignment="1">
      <alignment horizontal="right" vertical="center" wrapText="1" indent="1" readingOrder="2"/>
    </xf>
    <xf numFmtId="3" fontId="12" fillId="4" borderId="88" xfId="0" applyNumberFormat="1" applyFont="1" applyFill="1" applyBorder="1" applyAlignment="1">
      <alignment horizontal="left" vertical="center" wrapText="1" indent="1"/>
    </xf>
    <xf numFmtId="3" fontId="35" fillId="4" borderId="89" xfId="0" applyNumberFormat="1" applyFont="1" applyFill="1" applyBorder="1" applyAlignment="1">
      <alignment horizontal="left" vertical="center" wrapText="1" indent="1"/>
    </xf>
    <xf numFmtId="3" fontId="6" fillId="4" borderId="49" xfId="0" applyNumberFormat="1" applyFont="1" applyFill="1" applyBorder="1" applyAlignment="1">
      <alignment horizontal="left" vertical="center" wrapText="1" indent="1"/>
    </xf>
    <xf numFmtId="3" fontId="6" fillId="4" borderId="90" xfId="0" applyNumberFormat="1" applyFont="1" applyFill="1" applyBorder="1" applyAlignment="1">
      <alignment horizontal="left" vertical="center" wrapText="1" indent="1"/>
    </xf>
    <xf numFmtId="3" fontId="12" fillId="4" borderId="91" xfId="0" applyNumberFormat="1" applyFont="1" applyFill="1" applyBorder="1" applyAlignment="1">
      <alignment horizontal="left" vertical="center" wrapText="1" indent="1"/>
    </xf>
    <xf numFmtId="3" fontId="12" fillId="4" borderId="92" xfId="0" applyNumberFormat="1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right" vertical="center" wrapText="1" indent="1" readingOrder="2"/>
    </xf>
    <xf numFmtId="3" fontId="35" fillId="3" borderId="33" xfId="0" applyNumberFormat="1" applyFont="1" applyFill="1" applyBorder="1" applyAlignment="1">
      <alignment horizontal="left" vertical="center" wrapText="1" indent="1"/>
    </xf>
    <xf numFmtId="0" fontId="9" fillId="3" borderId="88" xfId="0" applyFont="1" applyFill="1" applyBorder="1" applyAlignment="1">
      <alignment horizontal="right" vertical="center" wrapText="1" indent="1" readingOrder="2"/>
    </xf>
    <xf numFmtId="3" fontId="12" fillId="3" borderId="92" xfId="0" applyNumberFormat="1" applyFont="1" applyFill="1" applyBorder="1" applyAlignment="1">
      <alignment horizontal="left" vertical="center" wrapText="1" indent="1"/>
    </xf>
    <xf numFmtId="3" fontId="35" fillId="3" borderId="89" xfId="0" applyNumberFormat="1" applyFont="1" applyFill="1" applyBorder="1" applyAlignment="1">
      <alignment horizontal="left" vertical="center" wrapText="1" indent="1"/>
    </xf>
    <xf numFmtId="0" fontId="35" fillId="0" borderId="28" xfId="0" applyFont="1" applyBorder="1" applyAlignment="1">
      <alignment horizontal="left" vertical="center" wrapText="1" indent="1"/>
    </xf>
    <xf numFmtId="0" fontId="35" fillId="4" borderId="25" xfId="0" applyFont="1" applyFill="1" applyBorder="1" applyAlignment="1">
      <alignment horizontal="left" vertical="center" wrapText="1" indent="1"/>
    </xf>
    <xf numFmtId="0" fontId="23" fillId="0" borderId="88" xfId="0" applyFont="1" applyBorder="1" applyAlignment="1">
      <alignment horizontal="left" vertical="center" wrapText="1" indent="1"/>
    </xf>
    <xf numFmtId="0" fontId="35" fillId="4" borderId="28" xfId="0" applyFont="1" applyFill="1" applyBorder="1" applyAlignment="1">
      <alignment horizontal="left" vertical="center" wrapText="1" indent="1"/>
    </xf>
    <xf numFmtId="0" fontId="35" fillId="0" borderId="21" xfId="0" applyFont="1" applyBorder="1" applyAlignment="1">
      <alignment horizontal="left" vertical="center" wrapText="1" indent="1"/>
    </xf>
    <xf numFmtId="0" fontId="23" fillId="4" borderId="88" xfId="0" applyFont="1" applyFill="1" applyBorder="1" applyAlignment="1">
      <alignment horizontal="left" vertical="center" wrapText="1" indent="1"/>
    </xf>
    <xf numFmtId="0" fontId="35" fillId="0" borderId="88" xfId="0" applyFont="1" applyBorder="1" applyAlignment="1">
      <alignment horizontal="left" vertical="center" wrapText="1" indent="1"/>
    </xf>
    <xf numFmtId="0" fontId="35" fillId="4" borderId="21" xfId="0" applyFont="1" applyFill="1" applyBorder="1" applyAlignment="1">
      <alignment horizontal="left" vertical="center" wrapText="1" indent="1"/>
    </xf>
    <xf numFmtId="0" fontId="35" fillId="4" borderId="88" xfId="0" applyFont="1" applyFill="1" applyBorder="1" applyAlignment="1">
      <alignment horizontal="left" vertical="center" wrapText="1" indent="1"/>
    </xf>
    <xf numFmtId="3" fontId="6" fillId="3" borderId="81" xfId="28" applyNumberFormat="1" applyFont="1" applyFill="1" applyBorder="1" applyAlignment="1">
      <alignment horizontal="right" vertical="center" wrapText="1" indent="1"/>
    </xf>
    <xf numFmtId="3" fontId="6" fillId="3" borderId="26" xfId="28" applyNumberFormat="1" applyFont="1" applyFill="1" applyBorder="1" applyAlignment="1">
      <alignment horizontal="right" vertical="center" wrapText="1" indent="1"/>
    </xf>
    <xf numFmtId="3" fontId="6" fillId="4" borderId="26" xfId="28" applyNumberFormat="1" applyFont="1" applyFill="1" applyBorder="1" applyAlignment="1">
      <alignment horizontal="right" vertical="center" wrapText="1" indent="1"/>
    </xf>
    <xf numFmtId="3" fontId="6" fillId="4" borderId="27" xfId="28" applyNumberFormat="1" applyFont="1" applyFill="1" applyBorder="1" applyAlignment="1">
      <alignment horizontal="right" vertical="center" wrapText="1" indent="1"/>
    </xf>
    <xf numFmtId="0" fontId="11" fillId="3" borderId="94" xfId="27" applyFill="1" applyBorder="1" applyAlignment="1">
      <alignment horizontal="center" vertical="center" wrapText="1" readingOrder="2"/>
    </xf>
    <xf numFmtId="3" fontId="6" fillId="3" borderId="93" xfId="28" applyNumberFormat="1" applyFont="1" applyFill="1" applyBorder="1">
      <alignment horizontal="right" vertical="center" indent="1"/>
    </xf>
    <xf numFmtId="3" fontId="12" fillId="3" borderId="93" xfId="28" applyNumberFormat="1" applyFont="1" applyFill="1" applyBorder="1">
      <alignment horizontal="right" vertical="center" indent="1"/>
    </xf>
    <xf numFmtId="1" fontId="12" fillId="3" borderId="93" xfId="28" applyNumberFormat="1" applyFont="1" applyFill="1" applyBorder="1" applyAlignment="1">
      <alignment horizontal="center" vertical="center"/>
    </xf>
    <xf numFmtId="0" fontId="11" fillId="4" borderId="23" xfId="27" applyFill="1" applyBorder="1" applyAlignment="1">
      <alignment horizontal="center" vertical="center" wrapText="1" readingOrder="2"/>
    </xf>
    <xf numFmtId="3" fontId="6" fillId="4" borderId="27" xfId="28" applyNumberFormat="1" applyFont="1" applyFill="1" applyBorder="1">
      <alignment horizontal="right" vertical="center" indent="1"/>
    </xf>
    <xf numFmtId="3" fontId="12" fillId="4" borderId="27" xfId="28" applyNumberFormat="1" applyFont="1" applyFill="1" applyBorder="1">
      <alignment horizontal="right" vertical="center" indent="1"/>
    </xf>
    <xf numFmtId="1" fontId="12" fillId="4" borderId="27" xfId="28" applyNumberFormat="1" applyFont="1" applyFill="1" applyBorder="1" applyAlignment="1">
      <alignment horizontal="center" vertical="center"/>
    </xf>
    <xf numFmtId="3" fontId="12" fillId="3" borderId="26" xfId="0" applyNumberFormat="1" applyFont="1" applyFill="1" applyBorder="1" applyAlignment="1">
      <alignment horizontal="right" vertical="center" indent="1"/>
    </xf>
    <xf numFmtId="3" fontId="12" fillId="4" borderId="26" xfId="0" applyNumberFormat="1" applyFont="1" applyFill="1" applyBorder="1" applyAlignment="1">
      <alignment horizontal="right" vertical="center" indent="1"/>
    </xf>
    <xf numFmtId="3" fontId="6" fillId="3" borderId="25" xfId="0" applyNumberFormat="1" applyFont="1" applyFill="1" applyBorder="1" applyAlignment="1">
      <alignment horizontal="right" vertical="center" indent="1"/>
    </xf>
    <xf numFmtId="3" fontId="12" fillId="3" borderId="25" xfId="0" applyNumberFormat="1" applyFont="1" applyFill="1" applyBorder="1" applyAlignment="1">
      <alignment horizontal="right" vertical="center" indent="1"/>
    </xf>
    <xf numFmtId="0" fontId="12" fillId="4" borderId="95" xfId="0" applyFont="1" applyFill="1" applyBorder="1" applyAlignment="1">
      <alignment horizontal="center" vertical="center"/>
    </xf>
    <xf numFmtId="0" fontId="35" fillId="4" borderId="95" xfId="0" applyFont="1" applyFill="1" applyBorder="1" applyAlignment="1">
      <alignment horizontal="center" vertical="center"/>
    </xf>
    <xf numFmtId="0" fontId="35" fillId="4" borderId="96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right" vertical="center" indent="1" readingOrder="2"/>
    </xf>
    <xf numFmtId="0" fontId="66" fillId="0" borderId="0" xfId="0" applyFont="1" applyAlignment="1">
      <alignment horizontal="left" vertical="center" indent="1"/>
    </xf>
    <xf numFmtId="0" fontId="12" fillId="4" borderId="0" xfId="0" applyFont="1" applyFill="1" applyAlignment="1">
      <alignment horizontal="right" vertical="center" indent="1" readingOrder="2"/>
    </xf>
    <xf numFmtId="0" fontId="66" fillId="4" borderId="0" xfId="0" applyFont="1" applyFill="1" applyAlignment="1">
      <alignment horizontal="left" vertical="center" indent="1"/>
    </xf>
    <xf numFmtId="0" fontId="12" fillId="3" borderId="16" xfId="0" applyFont="1" applyFill="1" applyBorder="1" applyAlignment="1">
      <alignment horizontal="center" vertical="center" readingOrder="2"/>
    </xf>
    <xf numFmtId="0" fontId="23" fillId="3" borderId="16" xfId="0" applyFont="1" applyFill="1" applyBorder="1" applyAlignment="1">
      <alignment horizontal="center" vertical="center"/>
    </xf>
    <xf numFmtId="0" fontId="13" fillId="0" borderId="0" xfId="17" applyFont="1" applyAlignment="1">
      <alignment horizontal="center" wrapText="1" readingOrder="2"/>
    </xf>
    <xf numFmtId="0" fontId="13" fillId="0" borderId="0" xfId="17" applyFont="1" applyAlignment="1">
      <alignment horizontal="center" vertical="center" readingOrder="2"/>
    </xf>
    <xf numFmtId="0" fontId="11" fillId="0" borderId="0" xfId="17" applyFont="1" applyAlignment="1">
      <alignment horizontal="center" vertical="center" wrapText="1" readingOrder="2"/>
    </xf>
    <xf numFmtId="0" fontId="11" fillId="0" borderId="0" xfId="17" applyFont="1" applyAlignment="1">
      <alignment horizontal="center" vertical="center" readingOrder="1"/>
    </xf>
    <xf numFmtId="1" fontId="21" fillId="4" borderId="52" xfId="9" applyFill="1" applyBorder="1">
      <alignment horizontal="center" vertical="center"/>
    </xf>
    <xf numFmtId="1" fontId="21" fillId="4" borderId="79" xfId="9" applyFill="1" applyBorder="1">
      <alignment horizontal="center" vertical="center"/>
    </xf>
    <xf numFmtId="1" fontId="21" fillId="4" borderId="29" xfId="9" applyFill="1" applyBorder="1" applyAlignment="1">
      <alignment horizontal="center" vertical="center" wrapText="1"/>
    </xf>
    <xf numFmtId="1" fontId="21" fillId="4" borderId="29" xfId="9" applyFill="1" applyBorder="1">
      <alignment horizontal="center" vertical="center"/>
    </xf>
    <xf numFmtId="0" fontId="11" fillId="4" borderId="29" xfId="17" applyFont="1" applyFill="1" applyBorder="1" applyAlignment="1">
      <alignment horizontal="center" vertical="center" wrapText="1"/>
    </xf>
    <xf numFmtId="0" fontId="11" fillId="4" borderId="29" xfId="17" applyFont="1" applyFill="1" applyBorder="1" applyAlignment="1">
      <alignment horizontal="center" vertical="center"/>
    </xf>
    <xf numFmtId="0" fontId="31" fillId="4" borderId="29" xfId="10" applyFont="1" applyFill="1" applyBorder="1">
      <alignment horizontal="center" vertical="center" wrapText="1"/>
    </xf>
    <xf numFmtId="0" fontId="31" fillId="4" borderId="53" xfId="10" applyFont="1" applyFill="1" applyBorder="1">
      <alignment horizontal="center" vertical="center" wrapText="1"/>
    </xf>
    <xf numFmtId="0" fontId="31" fillId="4" borderId="78" xfId="10" applyFont="1" applyFill="1" applyBorder="1">
      <alignment horizontal="center" vertical="center" wrapText="1"/>
    </xf>
    <xf numFmtId="0" fontId="13" fillId="3" borderId="9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right" vertical="center" wrapText="1" indent="1"/>
    </xf>
    <xf numFmtId="0" fontId="12" fillId="4" borderId="38" xfId="0" applyFont="1" applyFill="1" applyBorder="1" applyAlignment="1">
      <alignment horizontal="right" vertical="center" indent="1"/>
    </xf>
    <xf numFmtId="0" fontId="12" fillId="4" borderId="74" xfId="0" applyFont="1" applyFill="1" applyBorder="1" applyAlignment="1">
      <alignment horizontal="right" vertical="center" indent="1"/>
    </xf>
    <xf numFmtId="0" fontId="12" fillId="4" borderId="29" xfId="0" applyFont="1" applyFill="1" applyBorder="1" applyAlignment="1">
      <alignment horizontal="center" vertical="center"/>
    </xf>
    <xf numFmtId="0" fontId="23" fillId="4" borderId="35" xfId="0" applyFont="1" applyFill="1" applyBorder="1" applyAlignment="1">
      <alignment horizontal="left" vertical="center" wrapText="1" indent="1"/>
    </xf>
    <xf numFmtId="0" fontId="23" fillId="4" borderId="36" xfId="0" applyFont="1" applyFill="1" applyBorder="1" applyAlignment="1">
      <alignment horizontal="left" vertical="center" indent="1"/>
    </xf>
    <xf numFmtId="0" fontId="23" fillId="4" borderId="77" xfId="0" applyFont="1" applyFill="1" applyBorder="1" applyAlignment="1">
      <alignment horizontal="left" vertical="center" indent="1"/>
    </xf>
    <xf numFmtId="0" fontId="23" fillId="4" borderId="22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readingOrder="2"/>
    </xf>
    <xf numFmtId="0" fontId="13" fillId="3" borderId="12" xfId="0" applyFont="1" applyFill="1" applyBorder="1" applyAlignment="1">
      <alignment horizontal="center" vertical="center" readingOrder="2"/>
    </xf>
    <xf numFmtId="0" fontId="13" fillId="3" borderId="8" xfId="0" applyFont="1" applyFill="1" applyBorder="1" applyAlignment="1">
      <alignment horizontal="center" vertical="center" readingOrder="2"/>
    </xf>
    <xf numFmtId="0" fontId="52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4" borderId="37" xfId="0" applyFont="1" applyFill="1" applyBorder="1" applyAlignment="1">
      <alignment horizontal="right" vertical="center" wrapText="1" indent="1"/>
    </xf>
    <xf numFmtId="0" fontId="14" fillId="4" borderId="41" xfId="0" applyFont="1" applyFill="1" applyBorder="1" applyAlignment="1">
      <alignment horizontal="right" vertical="center" wrapText="1" indent="1"/>
    </xf>
    <xf numFmtId="0" fontId="14" fillId="4" borderId="38" xfId="0" applyFont="1" applyFill="1" applyBorder="1" applyAlignment="1">
      <alignment horizontal="right" vertical="center" wrapText="1" indent="1"/>
    </xf>
    <xf numFmtId="0" fontId="14" fillId="4" borderId="42" xfId="0" applyFont="1" applyFill="1" applyBorder="1" applyAlignment="1">
      <alignment horizontal="right" vertical="center" wrapText="1" indent="1"/>
    </xf>
    <xf numFmtId="0" fontId="14" fillId="4" borderId="74" xfId="0" applyFont="1" applyFill="1" applyBorder="1" applyAlignment="1">
      <alignment horizontal="right" vertical="center" wrapText="1" indent="1"/>
    </xf>
    <xf numFmtId="0" fontId="14" fillId="4" borderId="75" xfId="0" applyFont="1" applyFill="1" applyBorder="1" applyAlignment="1">
      <alignment horizontal="right" vertical="center" wrapText="1" indent="1"/>
    </xf>
    <xf numFmtId="0" fontId="12" fillId="4" borderId="29" xfId="0" applyFont="1" applyFill="1" applyBorder="1" applyAlignment="1">
      <alignment horizontal="center" vertical="center" wrapText="1"/>
    </xf>
    <xf numFmtId="0" fontId="20" fillId="4" borderId="39" xfId="0" applyFont="1" applyFill="1" applyBorder="1" applyAlignment="1">
      <alignment horizontal="left" vertical="center" wrapText="1" indent="1"/>
    </xf>
    <xf numFmtId="0" fontId="20" fillId="4" borderId="35" xfId="0" applyFont="1" applyFill="1" applyBorder="1" applyAlignment="1">
      <alignment horizontal="left" vertical="center" wrapText="1" indent="1"/>
    </xf>
    <xf numFmtId="0" fontId="20" fillId="4" borderId="40" xfId="0" applyFont="1" applyFill="1" applyBorder="1" applyAlignment="1">
      <alignment horizontal="left" vertical="center" wrapText="1" indent="1"/>
    </xf>
    <xf numFmtId="0" fontId="20" fillId="4" borderId="36" xfId="0" applyFont="1" applyFill="1" applyBorder="1" applyAlignment="1">
      <alignment horizontal="left" vertical="center" wrapText="1" indent="1"/>
    </xf>
    <xf numFmtId="0" fontId="20" fillId="4" borderId="76" xfId="0" applyFont="1" applyFill="1" applyBorder="1" applyAlignment="1">
      <alignment horizontal="left" vertical="center" wrapText="1" indent="1"/>
    </xf>
    <xf numFmtId="0" fontId="20" fillId="4" borderId="77" xfId="0" applyFont="1" applyFill="1" applyBorder="1" applyAlignment="1">
      <alignment horizontal="left" vertical="center" wrapText="1" indent="1"/>
    </xf>
    <xf numFmtId="0" fontId="52" fillId="3" borderId="0" xfId="0" applyFont="1" applyFill="1" applyAlignment="1">
      <alignment horizontal="center" vertical="center" wrapText="1" readingOrder="2"/>
    </xf>
    <xf numFmtId="0" fontId="11" fillId="4" borderId="33" xfId="0" applyFont="1" applyFill="1" applyBorder="1" applyAlignment="1">
      <alignment horizontal="center" vertical="center" wrapText="1" readingOrder="2"/>
    </xf>
    <xf numFmtId="0" fontId="11" fillId="4" borderId="73" xfId="0" applyFont="1" applyFill="1" applyBorder="1" applyAlignment="1">
      <alignment horizontal="center" vertical="center" wrapText="1" readingOrder="2"/>
    </xf>
    <xf numFmtId="0" fontId="11" fillId="4" borderId="86" xfId="0" applyFont="1" applyFill="1" applyBorder="1" applyAlignment="1">
      <alignment horizontal="center" vertical="center" wrapText="1" readingOrder="2"/>
    </xf>
    <xf numFmtId="0" fontId="12" fillId="4" borderId="18" xfId="0" applyFont="1" applyFill="1" applyBorder="1" applyAlignment="1">
      <alignment horizontal="center" vertical="center" wrapText="1"/>
    </xf>
    <xf numFmtId="0" fontId="12" fillId="4" borderId="80" xfId="0" applyFont="1" applyFill="1" applyBorder="1" applyAlignment="1">
      <alignment horizontal="center" vertical="center" wrapText="1"/>
    </xf>
    <xf numFmtId="0" fontId="12" fillId="4" borderId="31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vertical="center" wrapText="1"/>
    </xf>
    <xf numFmtId="0" fontId="11" fillId="3" borderId="84" xfId="0" applyFont="1" applyFill="1" applyBorder="1" applyAlignment="1">
      <alignment horizontal="center" vertical="center" wrapText="1" readingOrder="2"/>
    </xf>
    <xf numFmtId="0" fontId="11" fillId="3" borderId="73" xfId="0" applyFont="1" applyFill="1" applyBorder="1" applyAlignment="1">
      <alignment horizontal="center" vertical="center" wrapText="1" readingOrder="2"/>
    </xf>
    <xf numFmtId="0" fontId="11" fillId="3" borderId="20" xfId="0" applyFont="1" applyFill="1" applyBorder="1" applyAlignment="1">
      <alignment horizontal="center" vertical="center" wrapText="1" readingOrder="2"/>
    </xf>
    <xf numFmtId="0" fontId="11" fillId="4" borderId="20" xfId="0" applyFont="1" applyFill="1" applyBorder="1" applyAlignment="1">
      <alignment horizontal="center" vertical="center" wrapText="1" readingOrder="2"/>
    </xf>
    <xf numFmtId="0" fontId="12" fillId="3" borderId="85" xfId="0" applyFont="1" applyFill="1" applyBorder="1" applyAlignment="1">
      <alignment horizontal="center" vertical="center" wrapText="1"/>
    </xf>
    <xf numFmtId="0" fontId="12" fillId="3" borderId="55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1" fillId="3" borderId="33" xfId="0" applyFont="1" applyFill="1" applyBorder="1" applyAlignment="1">
      <alignment horizontal="center" vertical="center" wrapText="1" readingOrder="2"/>
    </xf>
    <xf numFmtId="0" fontId="12" fillId="3" borderId="34" xfId="0" applyFont="1" applyFill="1" applyBorder="1" applyAlignment="1">
      <alignment horizontal="center" vertical="center" wrapText="1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 applyAlignment="1">
      <alignment horizontal="center" vertical="center" wrapText="1" readingOrder="2"/>
    </xf>
    <xf numFmtId="0" fontId="31" fillId="4" borderId="31" xfId="24" applyFont="1" applyFill="1" applyBorder="1" applyAlignment="1">
      <alignment horizontal="center" vertical="center" wrapText="1" readingOrder="1"/>
    </xf>
    <xf numFmtId="0" fontId="31" fillId="4" borderId="16" xfId="24" applyFont="1" applyFill="1" applyBorder="1" applyAlignment="1">
      <alignment horizontal="center" vertical="center" wrapText="1" readingOrder="1"/>
    </xf>
    <xf numFmtId="0" fontId="31" fillId="4" borderId="30" xfId="24" applyFont="1" applyFill="1" applyBorder="1" applyAlignment="1">
      <alignment horizontal="center" vertical="center" wrapText="1" readingOrder="1"/>
    </xf>
    <xf numFmtId="0" fontId="32" fillId="4" borderId="50" xfId="10" applyFont="1" applyFill="1" applyBorder="1" applyAlignment="1">
      <alignment horizontal="center" vertical="center" wrapText="1" readingOrder="1"/>
    </xf>
    <xf numFmtId="0" fontId="32" fillId="4" borderId="55" xfId="10" applyFont="1" applyFill="1" applyBorder="1" applyAlignment="1">
      <alignment horizontal="center" vertical="center" wrapText="1" readingOrder="1"/>
    </xf>
    <xf numFmtId="0" fontId="33" fillId="0" borderId="0" xfId="34" applyFont="1" applyAlignment="1">
      <alignment horizontal="center" readingOrder="2"/>
    </xf>
    <xf numFmtId="0" fontId="33" fillId="0" borderId="0" xfId="34" applyFont="1" applyAlignment="1">
      <alignment horizontal="center" readingOrder="1"/>
    </xf>
    <xf numFmtId="0" fontId="11" fillId="0" borderId="0" xfId="4" applyFont="1" applyAlignment="1">
      <alignment horizontal="center" wrapText="1" readingOrder="1"/>
    </xf>
    <xf numFmtId="1" fontId="31" fillId="4" borderId="44" xfId="9" applyFont="1" applyFill="1" applyBorder="1" applyAlignment="1">
      <alignment horizontal="center" vertical="center" readingOrder="1"/>
    </xf>
    <xf numFmtId="1" fontId="31" fillId="4" borderId="73" xfId="9" applyFont="1" applyFill="1" applyBorder="1" applyAlignment="1">
      <alignment horizontal="center" vertical="center" readingOrder="1"/>
    </xf>
    <xf numFmtId="0" fontId="31" fillId="4" borderId="50" xfId="24" applyFont="1" applyFill="1" applyBorder="1" applyAlignment="1">
      <alignment horizontal="center" vertical="center" wrapText="1" readingOrder="1"/>
    </xf>
    <xf numFmtId="0" fontId="31" fillId="4" borderId="54" xfId="24" applyFont="1" applyFill="1" applyBorder="1" applyAlignment="1">
      <alignment horizontal="center" vertical="center" wrapText="1" readingOrder="1"/>
    </xf>
    <xf numFmtId="0" fontId="31" fillId="4" borderId="44" xfId="24" applyFont="1" applyFill="1" applyBorder="1" applyAlignment="1">
      <alignment horizontal="center" vertical="center" wrapText="1" readingOrder="1"/>
    </xf>
    <xf numFmtId="0" fontId="33" fillId="0" borderId="0" xfId="34" applyFont="1" applyAlignment="1">
      <alignment horizontal="center" wrapText="1" readingOrder="1"/>
    </xf>
    <xf numFmtId="1" fontId="31" fillId="4" borderId="52" xfId="9" applyFont="1" applyFill="1" applyBorder="1" applyAlignment="1">
      <alignment horizontal="center" vertical="center" readingOrder="1"/>
    </xf>
    <xf numFmtId="1" fontId="31" fillId="4" borderId="33" xfId="9" applyFont="1" applyFill="1" applyBorder="1" applyAlignment="1">
      <alignment horizontal="center" vertical="center" readingOrder="1"/>
    </xf>
    <xf numFmtId="0" fontId="32" fillId="4" borderId="43" xfId="10" applyFont="1" applyFill="1" applyBorder="1" applyAlignment="1">
      <alignment horizontal="center" vertical="center" wrapText="1" readingOrder="1"/>
    </xf>
    <xf numFmtId="0" fontId="32" fillId="4" borderId="34" xfId="10" applyFont="1" applyFill="1" applyBorder="1" applyAlignment="1">
      <alignment horizontal="center" vertical="center" wrapText="1" readingOrder="1"/>
    </xf>
    <xf numFmtId="0" fontId="11" fillId="4" borderId="17" xfId="0" applyFont="1" applyFill="1" applyBorder="1" applyAlignment="1">
      <alignment horizontal="center" vertical="center" wrapText="1" readingOrder="2"/>
    </xf>
    <xf numFmtId="0" fontId="11" fillId="4" borderId="23" xfId="0" applyFont="1" applyFill="1" applyBorder="1" applyAlignment="1">
      <alignment horizontal="center" vertical="center" wrapText="1" readingOrder="2"/>
    </xf>
    <xf numFmtId="0" fontId="6" fillId="4" borderId="18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33" fillId="3" borderId="9" xfId="0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 readingOrder="2"/>
    </xf>
    <xf numFmtId="0" fontId="33" fillId="3" borderId="12" xfId="0" applyFont="1" applyFill="1" applyBorder="1" applyAlignment="1">
      <alignment horizontal="center" vertical="center" readingOrder="2"/>
    </xf>
    <xf numFmtId="0" fontId="33" fillId="3" borderId="8" xfId="0" applyFont="1" applyFill="1" applyBorder="1" applyAlignment="1">
      <alignment horizontal="center" vertical="center" readingOrder="2"/>
    </xf>
    <xf numFmtId="0" fontId="11" fillId="3" borderId="13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/>
    </xf>
    <xf numFmtId="0" fontId="12" fillId="4" borderId="62" xfId="0" applyFont="1" applyFill="1" applyBorder="1" applyAlignment="1">
      <alignment horizontal="left" vertical="center" wrapText="1" indent="1"/>
    </xf>
    <xf numFmtId="0" fontId="12" fillId="4" borderId="68" xfId="0" applyFont="1" applyFill="1" applyBorder="1" applyAlignment="1">
      <alignment horizontal="left" vertical="center" wrapText="1" indent="1"/>
    </xf>
    <xf numFmtId="0" fontId="12" fillId="4" borderId="63" xfId="0" applyFont="1" applyFill="1" applyBorder="1" applyAlignment="1">
      <alignment horizontal="left" vertical="center" wrapText="1" indent="1"/>
    </xf>
    <xf numFmtId="0" fontId="12" fillId="4" borderId="69" xfId="0" applyFont="1" applyFill="1" applyBorder="1" applyAlignment="1">
      <alignment horizontal="left" vertical="center" wrapText="1" indent="1"/>
    </xf>
    <xf numFmtId="0" fontId="12" fillId="4" borderId="64" xfId="0" applyFont="1" applyFill="1" applyBorder="1" applyAlignment="1">
      <alignment horizontal="left" vertical="center" wrapText="1" indent="1"/>
    </xf>
    <xf numFmtId="0" fontId="12" fillId="4" borderId="70" xfId="0" applyFont="1" applyFill="1" applyBorder="1" applyAlignment="1">
      <alignment horizontal="left" vertical="center" wrapText="1" indent="1"/>
    </xf>
    <xf numFmtId="0" fontId="12" fillId="4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 readingOrder="2"/>
    </xf>
    <xf numFmtId="0" fontId="6" fillId="0" borderId="3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11" fillId="4" borderId="65" xfId="0" applyFont="1" applyFill="1" applyBorder="1" applyAlignment="1">
      <alignment horizontal="right" vertical="center" wrapText="1" indent="1"/>
    </xf>
    <xf numFmtId="0" fontId="11" fillId="4" borderId="60" xfId="0" applyFont="1" applyFill="1" applyBorder="1" applyAlignment="1">
      <alignment horizontal="right" vertical="center" wrapText="1" indent="1"/>
    </xf>
    <xf numFmtId="0" fontId="11" fillId="4" borderId="66" xfId="0" applyFont="1" applyFill="1" applyBorder="1" applyAlignment="1">
      <alignment horizontal="right" vertical="center" wrapText="1" indent="1"/>
    </xf>
    <xf numFmtId="0" fontId="11" fillId="4" borderId="59" xfId="0" applyFont="1" applyFill="1" applyBorder="1" applyAlignment="1">
      <alignment horizontal="right" vertical="center" wrapText="1" indent="1"/>
    </xf>
    <xf numFmtId="0" fontId="11" fillId="4" borderId="67" xfId="0" applyFont="1" applyFill="1" applyBorder="1" applyAlignment="1">
      <alignment horizontal="right" vertical="center" wrapText="1" indent="1"/>
    </xf>
    <xf numFmtId="0" fontId="11" fillId="4" borderId="61" xfId="0" applyFont="1" applyFill="1" applyBorder="1" applyAlignment="1">
      <alignment horizontal="right" vertical="center" wrapText="1" indent="1"/>
    </xf>
    <xf numFmtId="0" fontId="6" fillId="4" borderId="55" xfId="0" applyFont="1" applyFill="1" applyBorder="1" applyAlignment="1">
      <alignment horizontal="center" vertical="center" wrapText="1"/>
    </xf>
    <xf numFmtId="0" fontId="6" fillId="4" borderId="51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 readingOrder="2"/>
    </xf>
    <xf numFmtId="0" fontId="11" fillId="0" borderId="17" xfId="0" applyFont="1" applyBorder="1" applyAlignment="1">
      <alignment horizontal="center" vertical="center" wrapText="1" readingOrder="2"/>
    </xf>
    <xf numFmtId="0" fontId="11" fillId="0" borderId="23" xfId="0" applyFont="1" applyBorder="1" applyAlignment="1">
      <alignment horizontal="center" vertical="center" wrapText="1" readingOrder="2"/>
    </xf>
    <xf numFmtId="0" fontId="6" fillId="0" borderId="5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 readingOrder="2"/>
    </xf>
    <xf numFmtId="0" fontId="67" fillId="0" borderId="54" xfId="0" applyFont="1" applyBorder="1" applyAlignment="1">
      <alignment vertical="center" wrapText="1"/>
    </xf>
    <xf numFmtId="0" fontId="66" fillId="0" borderId="54" xfId="0" applyFont="1" applyBorder="1" applyAlignment="1">
      <alignment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/>
    </xf>
    <xf numFmtId="0" fontId="12" fillId="4" borderId="7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12" fillId="4" borderId="60" xfId="0" applyFont="1" applyFill="1" applyBorder="1" applyAlignment="1">
      <alignment horizontal="right" vertical="center" wrapText="1"/>
    </xf>
    <xf numFmtId="0" fontId="12" fillId="4" borderId="59" xfId="0" applyFont="1" applyFill="1" applyBorder="1" applyAlignment="1">
      <alignment horizontal="right" vertical="center" wrapText="1"/>
    </xf>
    <xf numFmtId="0" fontId="12" fillId="4" borderId="61" xfId="0" applyFont="1" applyFill="1" applyBorder="1" applyAlignment="1">
      <alignment horizontal="right" vertical="center" wrapText="1"/>
    </xf>
    <xf numFmtId="0" fontId="23" fillId="4" borderId="62" xfId="0" applyFont="1" applyFill="1" applyBorder="1" applyAlignment="1">
      <alignment horizontal="left" vertical="center" wrapText="1"/>
    </xf>
    <xf numFmtId="0" fontId="23" fillId="4" borderId="63" xfId="0" applyFont="1" applyFill="1" applyBorder="1" applyAlignment="1">
      <alignment horizontal="left" vertical="center" wrapText="1"/>
    </xf>
    <xf numFmtId="0" fontId="23" fillId="4" borderId="64" xfId="0" applyFont="1" applyFill="1" applyBorder="1" applyAlignment="1">
      <alignment horizontal="left" vertical="center" wrapText="1"/>
    </xf>
    <xf numFmtId="0" fontId="12" fillId="4" borderId="50" xfId="0" applyFont="1" applyFill="1" applyBorder="1" applyAlignment="1">
      <alignment horizontal="center" vertical="center" wrapText="1"/>
    </xf>
    <xf numFmtId="0" fontId="12" fillId="4" borderId="54" xfId="0" applyFont="1" applyFill="1" applyBorder="1" applyAlignment="1">
      <alignment horizontal="center" vertical="center"/>
    </xf>
    <xf numFmtId="0" fontId="12" fillId="4" borderId="44" xfId="0" applyFont="1" applyFill="1" applyBorder="1" applyAlignment="1">
      <alignment horizontal="center" vertical="center"/>
    </xf>
    <xf numFmtId="0" fontId="12" fillId="4" borderId="51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45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 vertical="center" wrapText="1"/>
    </xf>
    <xf numFmtId="0" fontId="47" fillId="3" borderId="0" xfId="0" applyFont="1" applyFill="1" applyAlignment="1">
      <alignment horizontal="center" wrapText="1"/>
    </xf>
    <xf numFmtId="0" fontId="47" fillId="3" borderId="0" xfId="0" applyFont="1" applyFill="1" applyAlignment="1">
      <alignment horizontal="center" vertical="center" wrapText="1" readingOrder="2"/>
    </xf>
    <xf numFmtId="0" fontId="37" fillId="0" borderId="54" xfId="0" applyFont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 readingOrder="2"/>
    </xf>
    <xf numFmtId="0" fontId="11" fillId="4" borderId="78" xfId="0" applyFont="1" applyFill="1" applyBorder="1" applyAlignment="1">
      <alignment horizontal="center" vertical="center" wrapText="1" readingOrder="2"/>
    </xf>
    <xf numFmtId="0" fontId="12" fillId="4" borderId="26" xfId="0" applyFont="1" applyFill="1" applyBorder="1" applyAlignment="1">
      <alignment horizontal="center" vertical="center" wrapText="1" readingOrder="1"/>
    </xf>
    <xf numFmtId="0" fontId="12" fillId="4" borderId="78" xfId="0" applyFont="1" applyFill="1" applyBorder="1" applyAlignment="1">
      <alignment horizontal="center" vertical="center" wrapText="1" readingOrder="1"/>
    </xf>
    <xf numFmtId="0" fontId="11" fillId="3" borderId="53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 wrapText="1" readingOrder="2"/>
    </xf>
    <xf numFmtId="0" fontId="12" fillId="3" borderId="53" xfId="0" applyFont="1" applyFill="1" applyBorder="1" applyAlignment="1">
      <alignment horizontal="center" vertical="center" wrapText="1" readingOrder="1"/>
    </xf>
    <xf numFmtId="0" fontId="12" fillId="3" borderId="26" xfId="0" applyFont="1" applyFill="1" applyBorder="1" applyAlignment="1">
      <alignment horizontal="center" vertical="center" wrapText="1" readingOrder="1"/>
    </xf>
    <xf numFmtId="0" fontId="11" fillId="3" borderId="78" xfId="0" applyFont="1" applyFill="1" applyBorder="1" applyAlignment="1">
      <alignment horizontal="center" vertical="center" wrapText="1" readingOrder="2"/>
    </xf>
    <xf numFmtId="0" fontId="12" fillId="3" borderId="78" xfId="0" applyFont="1" applyFill="1" applyBorder="1" applyAlignment="1">
      <alignment horizontal="center" vertical="center" wrapText="1" readingOrder="1"/>
    </xf>
    <xf numFmtId="0" fontId="13" fillId="3" borderId="0" xfId="5" applyFont="1" applyFill="1" applyAlignment="1">
      <alignment horizontal="center" vertical="center"/>
    </xf>
    <xf numFmtId="0" fontId="33" fillId="3" borderId="0" xfId="5" applyFont="1" applyFill="1" applyAlignment="1">
      <alignment horizontal="center" vertical="center" readingOrder="2"/>
    </xf>
    <xf numFmtId="0" fontId="11" fillId="3" borderId="0" xfId="14" applyFont="1" applyFill="1" applyAlignment="1">
      <alignment horizontal="center" vertical="center"/>
    </xf>
    <xf numFmtId="0" fontId="11" fillId="3" borderId="0" xfId="5" applyFont="1" applyFill="1" applyAlignment="1">
      <alignment horizontal="center" vertical="center"/>
    </xf>
    <xf numFmtId="0" fontId="12" fillId="4" borderId="46" xfId="0" applyFont="1" applyFill="1" applyBorder="1" applyAlignment="1">
      <alignment horizontal="right" vertical="center" wrapText="1" indent="1"/>
    </xf>
    <xf numFmtId="0" fontId="12" fillId="4" borderId="48" xfId="0" applyFont="1" applyFill="1" applyBorder="1" applyAlignment="1">
      <alignment horizontal="right" vertical="center" wrapText="1" indent="1"/>
    </xf>
    <xf numFmtId="0" fontId="23" fillId="4" borderId="56" xfId="0" applyFont="1" applyFill="1" applyBorder="1" applyAlignment="1">
      <alignment horizontal="left" vertical="center" wrapText="1"/>
    </xf>
    <xf numFmtId="0" fontId="23" fillId="4" borderId="71" xfId="0" applyFont="1" applyFill="1" applyBorder="1" applyAlignment="1">
      <alignment horizontal="left" vertical="center" wrapText="1"/>
    </xf>
    <xf numFmtId="0" fontId="23" fillId="4" borderId="58" xfId="0" applyFont="1" applyFill="1" applyBorder="1" applyAlignment="1">
      <alignment horizontal="left" vertical="center" wrapText="1"/>
    </xf>
    <xf numFmtId="0" fontId="23" fillId="4" borderId="72" xfId="0" applyFont="1" applyFill="1" applyBorder="1" applyAlignment="1">
      <alignment horizontal="left" vertical="center" wrapText="1"/>
    </xf>
    <xf numFmtId="0" fontId="31" fillId="4" borderId="50" xfId="10" applyFont="1" applyFill="1" applyBorder="1" applyAlignment="1">
      <alignment horizontal="center" vertical="center" wrapText="1" readingOrder="1"/>
    </xf>
    <xf numFmtId="0" fontId="31" fillId="4" borderId="54" xfId="10" applyFont="1" applyFill="1" applyBorder="1" applyAlignment="1">
      <alignment horizontal="center" vertical="center" wrapText="1" readingOrder="1"/>
    </xf>
    <xf numFmtId="0" fontId="31" fillId="4" borderId="44" xfId="10" applyFont="1" applyFill="1" applyBorder="1" applyAlignment="1">
      <alignment horizontal="center" vertical="center" wrapText="1" readingOrder="1"/>
    </xf>
    <xf numFmtId="0" fontId="12" fillId="4" borderId="47" xfId="0" applyFont="1" applyFill="1" applyBorder="1" applyAlignment="1">
      <alignment horizontal="right" vertical="center" wrapText="1" indent="1"/>
    </xf>
    <xf numFmtId="0" fontId="23" fillId="4" borderId="56" xfId="0" applyFont="1" applyFill="1" applyBorder="1" applyAlignment="1">
      <alignment horizontal="left" vertical="center" wrapText="1" indent="1"/>
    </xf>
    <xf numFmtId="0" fontId="23" fillId="4" borderId="57" xfId="0" applyFont="1" applyFill="1" applyBorder="1" applyAlignment="1">
      <alignment horizontal="left" vertical="center" wrapText="1" indent="1"/>
    </xf>
    <xf numFmtId="0" fontId="9" fillId="4" borderId="51" xfId="10" applyFont="1" applyFill="1" applyBorder="1" applyAlignment="1">
      <alignment horizontal="center" vertical="center" wrapText="1" readingOrder="1"/>
    </xf>
    <xf numFmtId="0" fontId="9" fillId="4" borderId="7" xfId="10" applyFont="1" applyFill="1" applyBorder="1" applyAlignment="1">
      <alignment horizontal="center" vertical="center" wrapText="1" readingOrder="1"/>
    </xf>
    <xf numFmtId="0" fontId="9" fillId="4" borderId="45" xfId="10" applyFont="1" applyFill="1" applyBorder="1" applyAlignment="1">
      <alignment horizontal="center" vertical="center" wrapText="1" readingOrder="1"/>
    </xf>
    <xf numFmtId="0" fontId="31" fillId="4" borderId="29" xfId="10" applyFont="1" applyFill="1" applyBorder="1" applyAlignment="1">
      <alignment horizontal="center" vertical="center" wrapText="1" readingOrder="1"/>
    </xf>
    <xf numFmtId="0" fontId="31" fillId="4" borderId="19" xfId="10" applyFont="1" applyFill="1" applyBorder="1" applyAlignment="1">
      <alignment horizontal="center" vertical="center" wrapText="1" readingOrder="1"/>
    </xf>
    <xf numFmtId="0" fontId="12" fillId="4" borderId="29" xfId="10" applyFont="1" applyFill="1" applyBorder="1" applyAlignment="1">
      <alignment horizontal="center" vertical="center" wrapText="1" readingOrder="1"/>
    </xf>
    <xf numFmtId="0" fontId="12" fillId="4" borderId="19" xfId="10" applyFont="1" applyFill="1" applyBorder="1" applyAlignment="1">
      <alignment horizontal="center" vertical="center" wrapText="1" readingOrder="1"/>
    </xf>
    <xf numFmtId="0" fontId="11" fillId="3" borderId="0" xfId="75" applyFont="1" applyFill="1" applyAlignment="1">
      <alignment horizontal="center" vertical="center"/>
    </xf>
    <xf numFmtId="0" fontId="23" fillId="4" borderId="58" xfId="0" applyFont="1" applyFill="1" applyBorder="1" applyAlignment="1">
      <alignment horizontal="left" vertical="center" wrapText="1" indent="1"/>
    </xf>
    <xf numFmtId="0" fontId="12" fillId="4" borderId="50" xfId="0" applyFont="1" applyFill="1" applyBorder="1" applyAlignment="1">
      <alignment horizontal="center" vertical="center"/>
    </xf>
    <xf numFmtId="0" fontId="23" fillId="4" borderId="51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35" fillId="3" borderId="54" xfId="0" applyFont="1" applyFill="1" applyBorder="1" applyAlignment="1">
      <alignment horizontal="left" vertical="center" wrapText="1" readingOrder="1"/>
    </xf>
    <xf numFmtId="0" fontId="49" fillId="3" borderId="54" xfId="0" applyFont="1" applyFill="1" applyBorder="1" applyAlignment="1">
      <alignment horizontal="right" vertical="center" wrapText="1" readingOrder="2"/>
    </xf>
    <xf numFmtId="0" fontId="13" fillId="3" borderId="0" xfId="0" applyFont="1" applyFill="1" applyAlignment="1">
      <alignment horizontal="center" vertical="center" wrapText="1" readingOrder="2"/>
    </xf>
    <xf numFmtId="0" fontId="14" fillId="4" borderId="52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2" fillId="4" borderId="4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 wrapText="1"/>
    </xf>
  </cellXfs>
  <cellStyles count="90">
    <cellStyle name="Comma 2" xfId="1" xr:uid="{00000000-0005-0000-0000-000000000000}"/>
    <cellStyle name="Comma 2 2" xfId="38" xr:uid="{00000000-0005-0000-0000-000001000000}"/>
    <cellStyle name="Comma 2 2 2" xfId="73" xr:uid="{00000000-0005-0000-0000-000002000000}"/>
    <cellStyle name="Comma 2 3" xfId="63" xr:uid="{00000000-0005-0000-0000-000003000000}"/>
    <cellStyle name="Comma 3" xfId="39" xr:uid="{00000000-0005-0000-0000-000004000000}"/>
    <cellStyle name="Comma 4" xfId="40" xr:uid="{00000000-0005-0000-0000-000005000000}"/>
    <cellStyle name="Comma 4 2" xfId="74" xr:uid="{00000000-0005-0000-0000-000006000000}"/>
    <cellStyle name="H1" xfId="2" xr:uid="{00000000-0005-0000-0000-000007000000}"/>
    <cellStyle name="H1 2" xfId="3" xr:uid="{00000000-0005-0000-0000-000008000000}"/>
    <cellStyle name="H1 2 2" xfId="34" xr:uid="{00000000-0005-0000-0000-000009000000}"/>
    <cellStyle name="H1_خدمات الانقاذ والإغاثة" xfId="41" xr:uid="{00000000-0005-0000-0000-00000A000000}"/>
    <cellStyle name="H2" xfId="4" xr:uid="{00000000-0005-0000-0000-00000B000000}"/>
    <cellStyle name="H2 2" xfId="5" xr:uid="{00000000-0005-0000-0000-00000C000000}"/>
    <cellStyle name="H2 2 2" xfId="42" xr:uid="{00000000-0005-0000-0000-00000D000000}"/>
    <cellStyle name="H2_خدمات الانقاذ والإغاثة" xfId="43" xr:uid="{00000000-0005-0000-0000-00000E000000}"/>
    <cellStyle name="had" xfId="6" xr:uid="{00000000-0005-0000-0000-00000F000000}"/>
    <cellStyle name="had 2" xfId="7" xr:uid="{00000000-0005-0000-0000-000010000000}"/>
    <cellStyle name="had0" xfId="8" xr:uid="{00000000-0005-0000-0000-000011000000}"/>
    <cellStyle name="Had1" xfId="9" xr:uid="{00000000-0005-0000-0000-000012000000}"/>
    <cellStyle name="Had2" xfId="10" xr:uid="{00000000-0005-0000-0000-000013000000}"/>
    <cellStyle name="Had3" xfId="11" xr:uid="{00000000-0005-0000-0000-000014000000}"/>
    <cellStyle name="inxa" xfId="12" xr:uid="{00000000-0005-0000-0000-000015000000}"/>
    <cellStyle name="inxa 2" xfId="35" xr:uid="{00000000-0005-0000-0000-000016000000}"/>
    <cellStyle name="inxa 2 2" xfId="71" xr:uid="{00000000-0005-0000-0000-000017000000}"/>
    <cellStyle name="inxa 3" xfId="64" xr:uid="{00000000-0005-0000-0000-000018000000}"/>
    <cellStyle name="inxe" xfId="13" xr:uid="{00000000-0005-0000-0000-000019000000}"/>
    <cellStyle name="Normal" xfId="0" builtinId="0"/>
    <cellStyle name="Normal 2" xfId="14" xr:uid="{00000000-0005-0000-0000-00001B000000}"/>
    <cellStyle name="Normal 2 2" xfId="44" xr:uid="{00000000-0005-0000-0000-00001C000000}"/>
    <cellStyle name="Normal 2 2 2" xfId="75" xr:uid="{00000000-0005-0000-0000-00001D000000}"/>
    <cellStyle name="Normal 2 3" xfId="45" xr:uid="{00000000-0005-0000-0000-00001E000000}"/>
    <cellStyle name="Normal 2 3 2" xfId="76" xr:uid="{00000000-0005-0000-0000-00001F000000}"/>
    <cellStyle name="Normal 2 4" xfId="46" xr:uid="{00000000-0005-0000-0000-000020000000}"/>
    <cellStyle name="Normal 2 4 2" xfId="77" xr:uid="{00000000-0005-0000-0000-000021000000}"/>
    <cellStyle name="Normal 2 4 3" xfId="86" xr:uid="{00000000-0005-0000-0000-000022000000}"/>
    <cellStyle name="Normal 2 5" xfId="61" xr:uid="{00000000-0005-0000-0000-000023000000}"/>
    <cellStyle name="Normal 3" xfId="15" xr:uid="{00000000-0005-0000-0000-000024000000}"/>
    <cellStyle name="Normal 3 2" xfId="16" xr:uid="{00000000-0005-0000-0000-000025000000}"/>
    <cellStyle name="Normal 3 3" xfId="33" xr:uid="{00000000-0005-0000-0000-000026000000}"/>
    <cellStyle name="Normal 3 3 2" xfId="70" xr:uid="{00000000-0005-0000-0000-000027000000}"/>
    <cellStyle name="Normal 3 4" xfId="65" xr:uid="{00000000-0005-0000-0000-000028000000}"/>
    <cellStyle name="Normal 4" xfId="17" xr:uid="{00000000-0005-0000-0000-000029000000}"/>
    <cellStyle name="Normal 4 2" xfId="32" xr:uid="{00000000-0005-0000-0000-00002A000000}"/>
    <cellStyle name="Normal 4 2 2" xfId="37" xr:uid="{00000000-0005-0000-0000-00002B000000}"/>
    <cellStyle name="Normal 4 2 2 2" xfId="72" xr:uid="{00000000-0005-0000-0000-00002C000000}"/>
    <cellStyle name="Normal 4 2 2 3" xfId="85" xr:uid="{00000000-0005-0000-0000-00002D000000}"/>
    <cellStyle name="Normal 4 2 3" xfId="47" xr:uid="{00000000-0005-0000-0000-00002E000000}"/>
    <cellStyle name="Normal 4 2 3 2" xfId="78" xr:uid="{00000000-0005-0000-0000-00002F000000}"/>
    <cellStyle name="Normal 4 2 3 3" xfId="87" xr:uid="{00000000-0005-0000-0000-000030000000}"/>
    <cellStyle name="Normal 4 2 4" xfId="69" xr:uid="{00000000-0005-0000-0000-000031000000}"/>
    <cellStyle name="Normal 4 2 5" xfId="84" xr:uid="{00000000-0005-0000-0000-000032000000}"/>
    <cellStyle name="Normal 4 3" xfId="36" xr:uid="{00000000-0005-0000-0000-000033000000}"/>
    <cellStyle name="Normal 4 3 2" xfId="62" xr:uid="{00000000-0005-0000-0000-000034000000}"/>
    <cellStyle name="Normal 5" xfId="48" xr:uid="{00000000-0005-0000-0000-000035000000}"/>
    <cellStyle name="Normal 5 2" xfId="79" xr:uid="{00000000-0005-0000-0000-000036000000}"/>
    <cellStyle name="Normal 6" xfId="49" xr:uid="{00000000-0005-0000-0000-000037000000}"/>
    <cellStyle name="Normal 6 2" xfId="50" xr:uid="{00000000-0005-0000-0000-000038000000}"/>
    <cellStyle name="Normal 6 2 2" xfId="81" xr:uid="{00000000-0005-0000-0000-000039000000}"/>
    <cellStyle name="Normal 6 3" xfId="80" xr:uid="{00000000-0005-0000-0000-00003A000000}"/>
    <cellStyle name="Normal 7" xfId="51" xr:uid="{00000000-0005-0000-0000-00003B000000}"/>
    <cellStyle name="Normal 7 2" xfId="82" xr:uid="{00000000-0005-0000-0000-00003C000000}"/>
    <cellStyle name="Normal 7 3" xfId="88" xr:uid="{00000000-0005-0000-0000-00003D000000}"/>
    <cellStyle name="NotA" xfId="18" xr:uid="{00000000-0005-0000-0000-00003E000000}"/>
    <cellStyle name="Note 2" xfId="52" xr:uid="{00000000-0005-0000-0000-00003F000000}"/>
    <cellStyle name="Per cent" xfId="89" builtinId="5"/>
    <cellStyle name="T1" xfId="19" xr:uid="{00000000-0005-0000-0000-000041000000}"/>
    <cellStyle name="T1 2" xfId="20" xr:uid="{00000000-0005-0000-0000-000042000000}"/>
    <cellStyle name="T2" xfId="21" xr:uid="{00000000-0005-0000-0000-000043000000}"/>
    <cellStyle name="T2 2" xfId="22" xr:uid="{00000000-0005-0000-0000-000044000000}"/>
    <cellStyle name="T2 2 2" xfId="53" xr:uid="{00000000-0005-0000-0000-000045000000}"/>
    <cellStyle name="T2 2 2 2" xfId="83" xr:uid="{00000000-0005-0000-0000-000046000000}"/>
    <cellStyle name="T2 2 3" xfId="67" xr:uid="{00000000-0005-0000-0000-000047000000}"/>
    <cellStyle name="T2 3" xfId="23" xr:uid="{00000000-0005-0000-0000-000048000000}"/>
    <cellStyle name="T2 3 2" xfId="68" xr:uid="{00000000-0005-0000-0000-000049000000}"/>
    <cellStyle name="T2 4" xfId="66" xr:uid="{00000000-0005-0000-0000-00004A000000}"/>
    <cellStyle name="Total 2" xfId="54" xr:uid="{00000000-0005-0000-0000-00004B000000}"/>
    <cellStyle name="Total_births &amp; deaths 2008" xfId="24" xr:uid="{00000000-0005-0000-0000-00004C000000}"/>
    <cellStyle name="Total1" xfId="25" xr:uid="{00000000-0005-0000-0000-00004D000000}"/>
    <cellStyle name="Total1 2" xfId="55" xr:uid="{00000000-0005-0000-0000-00004E000000}"/>
    <cellStyle name="TXT1" xfId="26" xr:uid="{00000000-0005-0000-0000-00004F000000}"/>
    <cellStyle name="TXT1 2" xfId="27" xr:uid="{00000000-0005-0000-0000-000050000000}"/>
    <cellStyle name="TXT1 2 2" xfId="56" xr:uid="{00000000-0005-0000-0000-000051000000}"/>
    <cellStyle name="TXT1 3" xfId="57" xr:uid="{00000000-0005-0000-0000-000052000000}"/>
    <cellStyle name="TXT1_JUDICIAL2007" xfId="58" xr:uid="{00000000-0005-0000-0000-000053000000}"/>
    <cellStyle name="TXT2" xfId="28" xr:uid="{00000000-0005-0000-0000-000054000000}"/>
    <cellStyle name="TXT2 2" xfId="59" xr:uid="{00000000-0005-0000-0000-000055000000}"/>
    <cellStyle name="TXT3" xfId="29" xr:uid="{00000000-0005-0000-0000-000056000000}"/>
    <cellStyle name="TXT3 2" xfId="60" xr:uid="{00000000-0005-0000-0000-000057000000}"/>
    <cellStyle name="TXT4" xfId="30" xr:uid="{00000000-0005-0000-0000-000058000000}"/>
    <cellStyle name="TXT5" xfId="31" xr:uid="{00000000-0005-0000-0000-000059000000}"/>
  </cellStyles>
  <dxfs count="0"/>
  <tableStyles count="0" defaultTableStyle="TableStyleMedium9" defaultPivotStyle="PivotStyleLight16"/>
  <colors>
    <mruColors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calcChain" Target="calcChain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6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حسب الجنسية </a:t>
            </a:r>
            <a:endParaRPr lang="en-US" sz="1400">
              <a:cs typeface="+mn-cs"/>
            </a:endParaRPr>
          </a:p>
          <a:p>
            <a:pPr algn="ctr">
              <a:defRPr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PARENTAL CARE SERVICES RENDERED BY FAMILY CONSULTING  CENTER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>
              <a:defRPr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NATIONALITY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>
              <a:defRPr>
                <a:cs typeface="+mn-cs"/>
              </a:defRPr>
            </a:pPr>
            <a:r>
              <a:rPr lang="en-US" sz="120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200">
                <a:latin typeface="Arial" pitchFamily="34" charset="0"/>
                <a:cs typeface="Arial" pitchFamily="34" charset="0"/>
              </a:rPr>
              <a:t>2009 - 2014</a:t>
            </a:r>
          </a:p>
        </c:rich>
      </c:tx>
      <c:layout>
        <c:manualLayout>
          <c:xMode val="edge"/>
          <c:yMode val="edge"/>
          <c:x val="0.22422357363527459"/>
          <c:y val="2.50887467191601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1974096681271243"/>
          <c:w val="0.76301272320717461"/>
          <c:h val="0.72370133579523621"/>
        </c:manualLayout>
      </c:layout>
      <c:lineChart>
        <c:grouping val="standard"/>
        <c:varyColors val="0"/>
        <c:ser>
          <c:idx val="0"/>
          <c:order val="0"/>
          <c:tx>
            <c:strRef>
              <c:f>'203'!$A$17</c:f>
              <c:strCache>
                <c:ptCount val="1"/>
                <c:pt idx="0">
                  <c:v>قطريون 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05-429D-8C8E-DA5DF2069E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05-429D-8C8E-DA5DF2069EA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05-429D-8C8E-DA5DF2069EA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05-429D-8C8E-DA5DF2069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'203'!$A$10:$A$15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'203'!$D$10:$D$15</c:f>
              <c:numCache>
                <c:formatCode>#,##0</c:formatCode>
                <c:ptCount val="6"/>
                <c:pt idx="0">
                  <c:v>291</c:v>
                </c:pt>
                <c:pt idx="1">
                  <c:v>412</c:v>
                </c:pt>
                <c:pt idx="2">
                  <c:v>492</c:v>
                </c:pt>
                <c:pt idx="3">
                  <c:v>556</c:v>
                </c:pt>
                <c:pt idx="4">
                  <c:v>524</c:v>
                </c:pt>
                <c:pt idx="5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5-429D-8C8E-DA5DF2069EA0}"/>
            </c:ext>
          </c:extLst>
        </c:ser>
        <c:ser>
          <c:idx val="1"/>
          <c:order val="1"/>
          <c:tx>
            <c:strRef>
              <c:f>'203'!$A$18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05-429D-8C8E-DA5DF2069E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05-429D-8C8E-DA5DF2069EA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05-429D-8C8E-DA5DF2069EA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05-429D-8C8E-DA5DF2069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'203'!$A$10:$A$15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'203'!$G$10:$G$15</c:f>
              <c:numCache>
                <c:formatCode>#,##0</c:formatCode>
                <c:ptCount val="6"/>
                <c:pt idx="0">
                  <c:v>107</c:v>
                </c:pt>
                <c:pt idx="1">
                  <c:v>155</c:v>
                </c:pt>
                <c:pt idx="2">
                  <c:v>214</c:v>
                </c:pt>
                <c:pt idx="3">
                  <c:v>418</c:v>
                </c:pt>
                <c:pt idx="4">
                  <c:v>342</c:v>
                </c:pt>
                <c:pt idx="5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05-429D-8C8E-DA5DF2069E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6226816"/>
        <c:axId val="106228352"/>
      </c:lineChart>
      <c:catAx>
        <c:axId val="10622681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228352"/>
        <c:crosses val="autoZero"/>
        <c:auto val="1"/>
        <c:lblAlgn val="ctr"/>
        <c:lblOffset val="100"/>
        <c:noMultiLvlLbl val="0"/>
      </c:catAx>
      <c:valAx>
        <c:axId val="106228352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22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11927888336783"/>
          <c:y val="0.52030312618426189"/>
          <c:w val="0.11467956064166224"/>
          <c:h val="0.153152046758595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للمراجعين للمركز عبر الهاتف حسب نوع الاستشارة</a:t>
            </a:r>
            <a:endParaRPr lang="en-US" sz="1400" b="1" i="0" baseline="0"/>
          </a:p>
          <a:p>
            <a:pPr algn="ctr">
              <a:defRPr sz="1200"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SERVICES RENDERED BY FAMILY CONSULTING CENTRE THROUGH PHONE CALLS BY TYPE OF CONSULTANCY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2009 - 2014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71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2810388589290914"/>
          <c:w val="0.71380576035735543"/>
          <c:h val="0.71533841671503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'204'!$E$31:$E$32</c:f>
              <c:strCache>
                <c:ptCount val="2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'204'!$D$33:$D$38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'204'!$E$33:$E$38</c:f>
              <c:numCache>
                <c:formatCode>#,##0</c:formatCode>
                <c:ptCount val="6"/>
                <c:pt idx="0">
                  <c:v>672</c:v>
                </c:pt>
                <c:pt idx="1">
                  <c:v>593</c:v>
                </c:pt>
                <c:pt idx="2">
                  <c:v>482</c:v>
                </c:pt>
                <c:pt idx="3">
                  <c:v>387</c:v>
                </c:pt>
                <c:pt idx="4">
                  <c:v>823</c:v>
                </c:pt>
                <c:pt idx="5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EF2-882B-268694DE356C}"/>
            </c:ext>
          </c:extLst>
        </c:ser>
        <c:ser>
          <c:idx val="1"/>
          <c:order val="1"/>
          <c:tx>
            <c:strRef>
              <c:f>'204'!$F$31:$F$32</c:f>
              <c:strCache>
                <c:ptCount val="2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'204'!$D$33:$D$38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'204'!$F$33:$F$38</c:f>
              <c:numCache>
                <c:formatCode>#,##0</c:formatCode>
                <c:ptCount val="6"/>
                <c:pt idx="0">
                  <c:v>1500</c:v>
                </c:pt>
                <c:pt idx="1">
                  <c:v>1127</c:v>
                </c:pt>
                <c:pt idx="2">
                  <c:v>792</c:v>
                </c:pt>
                <c:pt idx="3">
                  <c:v>888</c:v>
                </c:pt>
                <c:pt idx="4">
                  <c:v>1282</c:v>
                </c:pt>
                <c:pt idx="5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D-4EF2-882B-268694DE356C}"/>
            </c:ext>
          </c:extLst>
        </c:ser>
        <c:ser>
          <c:idx val="2"/>
          <c:order val="2"/>
          <c:tx>
            <c:strRef>
              <c:f>'204'!$G$31:$G$32</c:f>
              <c:strCache>
                <c:ptCount val="2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'204'!$D$33:$D$38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'204'!$G$33:$G$38</c:f>
              <c:numCache>
                <c:formatCode>#,##0</c:formatCode>
                <c:ptCount val="6"/>
                <c:pt idx="0">
                  <c:v>250</c:v>
                </c:pt>
                <c:pt idx="1">
                  <c:v>258</c:v>
                </c:pt>
                <c:pt idx="2">
                  <c:v>21</c:v>
                </c:pt>
                <c:pt idx="3">
                  <c:v>116</c:v>
                </c:pt>
                <c:pt idx="4">
                  <c:v>80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D-4EF2-882B-268694DE356C}"/>
            </c:ext>
          </c:extLst>
        </c:ser>
        <c:ser>
          <c:idx val="3"/>
          <c:order val="3"/>
          <c:tx>
            <c:strRef>
              <c:f>'204'!$H$31:$H$32</c:f>
              <c:strCache>
                <c:ptCount val="2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'204'!$D$33:$D$38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'204'!$H$33:$H$38</c:f>
              <c:numCache>
                <c:formatCode>#,##0</c:formatCode>
                <c:ptCount val="6"/>
                <c:pt idx="0">
                  <c:v>22</c:v>
                </c:pt>
                <c:pt idx="1">
                  <c:v>29</c:v>
                </c:pt>
                <c:pt idx="2">
                  <c:v>191</c:v>
                </c:pt>
                <c:pt idx="3">
                  <c:v>19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D-4EF2-882B-268694DE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78752"/>
        <c:axId val="108380544"/>
      </c:barChart>
      <c:catAx>
        <c:axId val="10837875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8380544"/>
        <c:crosses val="autoZero"/>
        <c:auto val="1"/>
        <c:lblAlgn val="ctr"/>
        <c:lblOffset val="100"/>
        <c:noMultiLvlLbl val="0"/>
      </c:catAx>
      <c:valAx>
        <c:axId val="10838054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837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61057532109371"/>
          <c:y val="0.3091394194092818"/>
          <c:w val="0.1649492302963381"/>
          <c:h val="0.35015597898630585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/>
              <a:t> المستفيدون من الخدمات المقدمة من دار الإنماء الاجتماعي  حسب نوع الخدمة والجنسية </a:t>
            </a:r>
            <a:endParaRPr lang="en-US" sz="1400"/>
          </a:p>
          <a:p>
            <a:pPr>
              <a:defRPr/>
            </a:pPr>
            <a:r>
              <a:rPr lang="ar-QA" sz="1400"/>
              <a:t>2014</a:t>
            </a:r>
            <a:endParaRPr lang="en-US" sz="1400"/>
          </a:p>
          <a:p>
            <a:pPr>
              <a:defRPr/>
            </a:pPr>
            <a:r>
              <a:rPr lang="en-US" sz="1200"/>
              <a:t>BENEFICIARIES OF SERVICES RENDERED BY SOCIAL DEVELOPMENT CENTER BY TYPE  OF SERVICE AND NATIONALITY</a:t>
            </a:r>
          </a:p>
          <a:p>
            <a:pPr>
              <a:defRPr/>
            </a:pPr>
            <a:r>
              <a:rPr lang="en-US" sz="1200"/>
              <a:t>2014</a:t>
            </a:r>
          </a:p>
        </c:rich>
      </c:tx>
      <c:layout>
        <c:manualLayout>
          <c:xMode val="edge"/>
          <c:yMode val="edge"/>
          <c:x val="0.12917093142272268"/>
          <c:y val="1.25391849529780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78644519486433E-2"/>
          <c:y val="0.20943581895523267"/>
          <c:w val="0.87467500394048636"/>
          <c:h val="0.6829639107611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'206'!$F$18</c:f>
              <c:strCache>
                <c:ptCount val="1"/>
                <c:pt idx="0">
                  <c:v> قطريون
Qatari 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cat>
            <c:strRef>
              <c:f>'206'!$D$20:$E$24</c:f>
              <c:strCache>
                <c:ptCount val="5"/>
                <c:pt idx="0">
                  <c:v>الخدمات التعليمية
Educational Services</c:v>
                </c:pt>
                <c:pt idx="1">
                  <c:v>الخدمات التدريبية
  Trannig Services</c:v>
                </c:pt>
                <c:pt idx="2">
                  <c:v>الخدمات العينية
 Services in Kind</c:v>
                </c:pt>
                <c:pt idx="3">
                  <c:v>الخدمات الطبية
Medical Services</c:v>
                </c:pt>
                <c:pt idx="4">
                  <c:v>مرضى الكلى الخدمات الطبية للكلى
Kidney Patients</c:v>
                </c:pt>
              </c:strCache>
            </c:strRef>
          </c:cat>
          <c:val>
            <c:numRef>
              <c:f>'206'!$F$20:$F$24</c:f>
              <c:numCache>
                <c:formatCode>#,##0</c:formatCode>
                <c:ptCount val="5"/>
                <c:pt idx="0">
                  <c:v>678</c:v>
                </c:pt>
                <c:pt idx="1">
                  <c:v>592</c:v>
                </c:pt>
                <c:pt idx="2">
                  <c:v>482</c:v>
                </c:pt>
                <c:pt idx="3">
                  <c:v>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C-4E72-B65A-41EEB5F57AB9}"/>
            </c:ext>
          </c:extLst>
        </c:ser>
        <c:ser>
          <c:idx val="1"/>
          <c:order val="1"/>
          <c:tx>
            <c:strRef>
              <c:f>'206'!$G$18</c:f>
              <c:strCache>
                <c:ptCount val="1"/>
                <c:pt idx="0">
                  <c:v> غير قطريين
Non-Qatari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'206'!$D$20:$E$24</c:f>
              <c:strCache>
                <c:ptCount val="5"/>
                <c:pt idx="0">
                  <c:v>الخدمات التعليمية
Educational Services</c:v>
                </c:pt>
                <c:pt idx="1">
                  <c:v>الخدمات التدريبية
  Trannig Services</c:v>
                </c:pt>
                <c:pt idx="2">
                  <c:v>الخدمات العينية
 Services in Kind</c:v>
                </c:pt>
                <c:pt idx="3">
                  <c:v>الخدمات الطبية
Medical Services</c:v>
                </c:pt>
                <c:pt idx="4">
                  <c:v>مرضى الكلى الخدمات الطبية للكلى
Kidney Patients</c:v>
                </c:pt>
              </c:strCache>
            </c:strRef>
          </c:cat>
          <c:val>
            <c:numRef>
              <c:f>'206'!$G$20:$G$24</c:f>
              <c:numCache>
                <c:formatCode>#,##0</c:formatCode>
                <c:ptCount val="5"/>
                <c:pt idx="0">
                  <c:v>1023</c:v>
                </c:pt>
                <c:pt idx="1">
                  <c:v>386</c:v>
                </c:pt>
                <c:pt idx="2">
                  <c:v>679</c:v>
                </c:pt>
                <c:pt idx="3">
                  <c:v>128</c:v>
                </c:pt>
                <c:pt idx="4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C-4E72-B65A-41EEB5F5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76992"/>
        <c:axId val="105078784"/>
      </c:barChart>
      <c:catAx>
        <c:axId val="10507699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105078784"/>
        <c:crosses val="autoZero"/>
        <c:auto val="1"/>
        <c:lblAlgn val="ctr"/>
        <c:lblOffset val="100"/>
        <c:noMultiLvlLbl val="0"/>
      </c:catAx>
      <c:valAx>
        <c:axId val="10507878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10507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1840442659094"/>
          <c:y val="0.1656146653543307"/>
          <c:w val="0.23308542136111393"/>
          <c:h val="9.263270997375328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&amp;C&amp;"Arial,Regular"&amp;10Graph No. (45)&amp;"-,Regular"&amp;11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(46)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tabSelected="1"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(47)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9525</xdr:colOff>
      <xdr:row>7</xdr:row>
      <xdr:rowOff>66675</xdr:rowOff>
    </xdr:to>
    <xdr:pic>
      <xdr:nvPicPr>
        <xdr:cNvPr id="15384" name="Picture 5" descr="ORNA430.WMF">
          <a:extLst>
            <a:ext uri="{FF2B5EF4-FFF2-40B4-BE49-F238E27FC236}">
              <a16:creationId xmlns:a16="http://schemas.microsoft.com/office/drawing/2014/main" id="{00000000-0008-0000-0000-000018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6486225" y="-1047750"/>
          <a:ext cx="2657475" cy="475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738673</xdr:colOff>
      <xdr:row>0</xdr:row>
      <xdr:rowOff>262423</xdr:rowOff>
    </xdr:from>
    <xdr:to>
      <xdr:col>18</xdr:col>
      <xdr:colOff>1356954</xdr:colOff>
      <xdr:row>2</xdr:row>
      <xdr:rowOff>238956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741133" y="262423"/>
          <a:ext cx="618281" cy="5402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209552</xdr:colOff>
      <xdr:row>1</xdr:row>
      <xdr:rowOff>9525</xdr:rowOff>
    </xdr:from>
    <xdr:to>
      <xdr:col>20</xdr:col>
      <xdr:colOff>827833</xdr:colOff>
      <xdr:row>3</xdr:row>
      <xdr:rowOff>44957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4990417" y="285750"/>
          <a:ext cx="618281" cy="5402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78471" cy="60810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0.00307</cdr:x>
      <cdr:y>0.01254</cdr:y>
    </cdr:from>
    <cdr:to>
      <cdr:x>0.06951</cdr:x>
      <cdr:y>0.10144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8AAFE0F9-177D-9727-F454-71687A6E2FF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8575" y="76200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1000125</xdr:colOff>
      <xdr:row>0</xdr:row>
      <xdr:rowOff>323850</xdr:rowOff>
    </xdr:from>
    <xdr:to>
      <xdr:col>4</xdr:col>
      <xdr:colOff>1618406</xdr:colOff>
      <xdr:row>1</xdr:row>
      <xdr:rowOff>273557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800819" y="323850"/>
          <a:ext cx="618281" cy="54025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145791</xdr:colOff>
      <xdr:row>1</xdr:row>
      <xdr:rowOff>38877</xdr:rowOff>
    </xdr:from>
    <xdr:to>
      <xdr:col>12</xdr:col>
      <xdr:colOff>764072</xdr:colOff>
      <xdr:row>2</xdr:row>
      <xdr:rowOff>287553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4424780" y="330459"/>
          <a:ext cx="618281" cy="54025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1362075</xdr:colOff>
      <xdr:row>0</xdr:row>
      <xdr:rowOff>180975</xdr:rowOff>
    </xdr:from>
    <xdr:to>
      <xdr:col>20</xdr:col>
      <xdr:colOff>1362919</xdr:colOff>
      <xdr:row>1</xdr:row>
      <xdr:rowOff>187832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53094" y="180975"/>
          <a:ext cx="618281" cy="540257"/>
        </a:xfrm>
        <a:prstGeom prst="rect">
          <a:avLst/>
        </a:prstGeom>
      </xdr:spPr>
    </xdr:pic>
    <xdr:clientData/>
  </xdr:twoCellAnchor>
  <xdr:twoCellAnchor editAs="oneCell">
    <xdr:from>
      <xdr:col>20</xdr:col>
      <xdr:colOff>963706</xdr:colOff>
      <xdr:row>0</xdr:row>
      <xdr:rowOff>168088</xdr:rowOff>
    </xdr:from>
    <xdr:to>
      <xdr:col>20</xdr:col>
      <xdr:colOff>1581987</xdr:colOff>
      <xdr:row>1</xdr:row>
      <xdr:rowOff>181669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1807042" y="168088"/>
          <a:ext cx="618281" cy="54025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895350</xdr:colOff>
      <xdr:row>0</xdr:row>
      <xdr:rowOff>171450</xdr:rowOff>
    </xdr:from>
    <xdr:to>
      <xdr:col>3</xdr:col>
      <xdr:colOff>1513631</xdr:colOff>
      <xdr:row>1</xdr:row>
      <xdr:rowOff>130682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5315519" y="171450"/>
          <a:ext cx="618281" cy="54025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562841</xdr:colOff>
      <xdr:row>0</xdr:row>
      <xdr:rowOff>199159</xdr:rowOff>
    </xdr:from>
    <xdr:to>
      <xdr:col>8</xdr:col>
      <xdr:colOff>1181122</xdr:colOff>
      <xdr:row>3</xdr:row>
      <xdr:rowOff>55348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5618014" y="199159"/>
          <a:ext cx="618281" cy="54025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744682</xdr:colOff>
      <xdr:row>0</xdr:row>
      <xdr:rowOff>207818</xdr:rowOff>
    </xdr:from>
    <xdr:to>
      <xdr:col>13</xdr:col>
      <xdr:colOff>1362963</xdr:colOff>
      <xdr:row>3</xdr:row>
      <xdr:rowOff>64007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2578674" y="207818"/>
          <a:ext cx="618281" cy="540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2867025</xdr:colOff>
      <xdr:row>0</xdr:row>
      <xdr:rowOff>537933</xdr:rowOff>
    </xdr:from>
    <xdr:to>
      <xdr:col>2</xdr:col>
      <xdr:colOff>347977</xdr:colOff>
      <xdr:row>1</xdr:row>
      <xdr:rowOff>597407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6499573" y="537933"/>
          <a:ext cx="776602" cy="6785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658091</xdr:colOff>
      <xdr:row>1</xdr:row>
      <xdr:rowOff>34637</xdr:rowOff>
    </xdr:from>
    <xdr:to>
      <xdr:col>7</xdr:col>
      <xdr:colOff>1276372</xdr:colOff>
      <xdr:row>3</xdr:row>
      <xdr:rowOff>115962</xdr:rowOff>
    </xdr:to>
    <xdr:pic>
      <xdr:nvPicPr>
        <xdr:cNvPr id="5" name="Picture 4" descr="Ministry of Development Planning and Statistics.jpg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6224151" y="259773"/>
          <a:ext cx="618281" cy="5402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790575</xdr:colOff>
      <xdr:row>0</xdr:row>
      <xdr:rowOff>114300</xdr:rowOff>
    </xdr:from>
    <xdr:to>
      <xdr:col>10</xdr:col>
      <xdr:colOff>1408856</xdr:colOff>
      <xdr:row>2</xdr:row>
      <xdr:rowOff>119037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86419" y="114300"/>
          <a:ext cx="618281" cy="53813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1057275</xdr:colOff>
      <xdr:row>0</xdr:row>
      <xdr:rowOff>142875</xdr:rowOff>
    </xdr:from>
    <xdr:to>
      <xdr:col>10</xdr:col>
      <xdr:colOff>1675556</xdr:colOff>
      <xdr:row>2</xdr:row>
      <xdr:rowOff>147612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67369" y="142875"/>
          <a:ext cx="618281" cy="53813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205177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37774249" y="155714"/>
          <a:ext cx="618281" cy="53813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406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3151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3151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824948</xdr:colOff>
      <xdr:row>0</xdr:row>
      <xdr:rowOff>155714</xdr:rowOff>
    </xdr:from>
    <xdr:to>
      <xdr:col>6</xdr:col>
      <xdr:colOff>1443229</xdr:colOff>
      <xdr:row>1</xdr:row>
      <xdr:rowOff>210975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19021" y="155714"/>
          <a:ext cx="618281" cy="5315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0</xdr:row>
      <xdr:rowOff>219075</xdr:rowOff>
    </xdr:from>
    <xdr:to>
      <xdr:col>9</xdr:col>
      <xdr:colOff>1075481</xdr:colOff>
      <xdr:row>2</xdr:row>
      <xdr:rowOff>273557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69742744" y="219075"/>
          <a:ext cx="618281" cy="5402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894184</xdr:colOff>
      <xdr:row>1</xdr:row>
      <xdr:rowOff>0</xdr:rowOff>
    </xdr:from>
    <xdr:to>
      <xdr:col>10</xdr:col>
      <xdr:colOff>1512465</xdr:colOff>
      <xdr:row>2</xdr:row>
      <xdr:rowOff>248676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5659142" y="291582"/>
          <a:ext cx="618281" cy="540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0.01231</cdr:x>
      <cdr:y>0.01408</cdr:y>
    </cdr:from>
    <cdr:to>
      <cdr:x>0.07888</cdr:x>
      <cdr:y>0.10285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0F64A89A-085A-1BFE-68E9-B3E6A7082BB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114300" y="85725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728954</xdr:colOff>
      <xdr:row>0</xdr:row>
      <xdr:rowOff>242985</xdr:rowOff>
    </xdr:from>
    <xdr:to>
      <xdr:col>18</xdr:col>
      <xdr:colOff>1347235</xdr:colOff>
      <xdr:row>2</xdr:row>
      <xdr:rowOff>334939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750852" y="242985"/>
          <a:ext cx="618281" cy="5402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0.0041</cdr:x>
      <cdr:y>0.02973</cdr:y>
    </cdr:from>
    <cdr:to>
      <cdr:x>0.07068</cdr:x>
      <cdr:y>0.1185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65FA3B5D-DD05-F9B1-6CFB-B0F72305BF3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38100" y="180975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0"/>
  <sheetViews>
    <sheetView rightToLeft="1" view="pageBreakPreview" zoomScaleNormal="100" zoomScaleSheetLayoutView="100" workbookViewId="0">
      <selection activeCell="A30" sqref="A30"/>
    </sheetView>
  </sheetViews>
  <sheetFormatPr defaultColWidth="9.1796875" defaultRowHeight="12.5" x14ac:dyDescent="0.25"/>
  <cols>
    <col min="1" max="1" width="71.1796875" style="17" customWidth="1"/>
    <col min="2" max="16384" width="9.1796875" style="17"/>
  </cols>
  <sheetData>
    <row r="2" spans="1:1" ht="66" customHeight="1" x14ac:dyDescent="0.25">
      <c r="A2" s="22"/>
    </row>
    <row r="3" spans="1:1" ht="35" x14ac:dyDescent="0.25">
      <c r="A3" s="21" t="s">
        <v>22</v>
      </c>
    </row>
    <row r="4" spans="1:1" ht="26" x14ac:dyDescent="0.25">
      <c r="A4" s="20"/>
    </row>
    <row r="5" spans="1:1" ht="20" x14ac:dyDescent="0.25">
      <c r="A5" s="19"/>
    </row>
    <row r="7" spans="1:1" ht="30.75" customHeight="1" x14ac:dyDescent="0.25"/>
    <row r="27" spans="4:4" ht="6.75" customHeight="1" x14ac:dyDescent="0.25"/>
    <row r="30" spans="4:4" x14ac:dyDescent="0.25">
      <c r="D30" s="18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6"/>
  <sheetViews>
    <sheetView rightToLeft="1" view="pageBreakPreview" zoomScaleNormal="100" zoomScaleSheetLayoutView="100" workbookViewId="0">
      <selection activeCell="A3" sqref="A3:U3"/>
    </sheetView>
  </sheetViews>
  <sheetFormatPr defaultColWidth="9.1796875" defaultRowHeight="14.5" x14ac:dyDescent="0.35"/>
  <cols>
    <col min="1" max="1" width="23.1796875" customWidth="1"/>
    <col min="2" max="2" width="5.54296875" bestFit="1" customWidth="1"/>
    <col min="3" max="3" width="7.1796875" bestFit="1" customWidth="1"/>
    <col min="4" max="5" width="5.54296875" bestFit="1" customWidth="1"/>
    <col min="6" max="6" width="7.1796875" bestFit="1" customWidth="1"/>
    <col min="7" max="7" width="7" bestFit="1" customWidth="1"/>
    <col min="8" max="8" width="5.54296875" bestFit="1" customWidth="1"/>
    <col min="9" max="9" width="7.1796875" bestFit="1" customWidth="1"/>
    <col min="10" max="11" width="5.54296875" bestFit="1" customWidth="1"/>
    <col min="12" max="12" width="7.1796875" bestFit="1" customWidth="1"/>
    <col min="13" max="13" width="7" bestFit="1" customWidth="1"/>
    <col min="14" max="14" width="5.54296875" bestFit="1" customWidth="1"/>
    <col min="15" max="15" width="7.1796875" bestFit="1" customWidth="1"/>
    <col min="16" max="16" width="5.54296875" bestFit="1" customWidth="1"/>
    <col min="17" max="17" width="7" bestFit="1" customWidth="1"/>
    <col min="18" max="18" width="7.1796875" bestFit="1" customWidth="1"/>
    <col min="19" max="20" width="7" bestFit="1" customWidth="1"/>
    <col min="21" max="21" width="27.7265625" customWidth="1"/>
  </cols>
  <sheetData>
    <row r="1" spans="1:21" ht="41.25" customHeight="1" thickBot="1" x14ac:dyDescent="0.4">
      <c r="A1" s="525" t="s">
        <v>266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527"/>
    </row>
    <row r="2" spans="1:21" ht="20.5" thickBot="1" x14ac:dyDescent="0.4">
      <c r="A2" s="489">
        <v>2014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1"/>
    </row>
    <row r="3" spans="1:21" ht="35.25" customHeight="1" x14ac:dyDescent="0.35">
      <c r="A3" s="410" t="s">
        <v>270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2"/>
    </row>
    <row r="4" spans="1:21" ht="15.75" customHeight="1" x14ac:dyDescent="0.35">
      <c r="A4" s="413">
        <v>2014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5"/>
    </row>
    <row r="5" spans="1:21" ht="15.75" customHeight="1" x14ac:dyDescent="0.35">
      <c r="A5" s="295" t="s">
        <v>288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7"/>
      <c r="N5" s="297"/>
      <c r="O5" s="297"/>
      <c r="P5" s="297"/>
      <c r="Q5" s="297"/>
      <c r="R5" s="297"/>
      <c r="S5" s="297"/>
      <c r="T5" s="297"/>
      <c r="U5" s="298" t="s">
        <v>289</v>
      </c>
    </row>
    <row r="6" spans="1:21" ht="15.75" customHeight="1" thickBot="1" x14ac:dyDescent="0.4">
      <c r="A6" s="528" t="s">
        <v>272</v>
      </c>
      <c r="B6" s="534" t="s">
        <v>271</v>
      </c>
      <c r="C6" s="535"/>
      <c r="D6" s="535"/>
      <c r="E6" s="535"/>
      <c r="F6" s="535"/>
      <c r="G6" s="536"/>
      <c r="H6" s="522" t="s">
        <v>269</v>
      </c>
      <c r="I6" s="523"/>
      <c r="J6" s="523"/>
      <c r="K6" s="523"/>
      <c r="L6" s="523"/>
      <c r="M6" s="523"/>
      <c r="N6" s="522" t="s">
        <v>39</v>
      </c>
      <c r="O6" s="523"/>
      <c r="P6" s="523"/>
      <c r="Q6" s="523"/>
      <c r="R6" s="523"/>
      <c r="S6" s="523"/>
      <c r="T6" s="522" t="s">
        <v>39</v>
      </c>
      <c r="U6" s="531" t="s">
        <v>273</v>
      </c>
    </row>
    <row r="7" spans="1:21" ht="15.75" customHeight="1" thickBot="1" x14ac:dyDescent="0.4">
      <c r="A7" s="529"/>
      <c r="B7" s="537"/>
      <c r="C7" s="538"/>
      <c r="D7" s="538"/>
      <c r="E7" s="538"/>
      <c r="F7" s="538"/>
      <c r="G7" s="539"/>
      <c r="H7" s="541"/>
      <c r="I7" s="541"/>
      <c r="J7" s="541"/>
      <c r="K7" s="541"/>
      <c r="L7" s="541"/>
      <c r="M7" s="541"/>
      <c r="N7" s="541"/>
      <c r="O7" s="541"/>
      <c r="P7" s="541"/>
      <c r="Q7" s="541"/>
      <c r="R7" s="541"/>
      <c r="S7" s="541"/>
      <c r="T7" s="540"/>
      <c r="U7" s="532"/>
    </row>
    <row r="8" spans="1:21" ht="15.75" customHeight="1" thickBot="1" x14ac:dyDescent="0.4">
      <c r="A8" s="529"/>
      <c r="B8" s="522" t="s">
        <v>267</v>
      </c>
      <c r="C8" s="523"/>
      <c r="D8" s="523"/>
      <c r="E8" s="522" t="s">
        <v>268</v>
      </c>
      <c r="F8" s="523"/>
      <c r="G8" s="523"/>
      <c r="H8" s="522" t="s">
        <v>267</v>
      </c>
      <c r="I8" s="523"/>
      <c r="J8" s="523"/>
      <c r="K8" s="522" t="s">
        <v>268</v>
      </c>
      <c r="L8" s="523"/>
      <c r="M8" s="523"/>
      <c r="N8" s="522" t="s">
        <v>267</v>
      </c>
      <c r="O8" s="523"/>
      <c r="P8" s="523"/>
      <c r="Q8" s="522" t="s">
        <v>268</v>
      </c>
      <c r="R8" s="523"/>
      <c r="S8" s="523"/>
      <c r="T8" s="540"/>
      <c r="U8" s="532"/>
    </row>
    <row r="9" spans="1:21" ht="15.75" customHeight="1" thickBot="1" x14ac:dyDescent="0.4">
      <c r="A9" s="529"/>
      <c r="B9" s="524"/>
      <c r="C9" s="524"/>
      <c r="D9" s="524"/>
      <c r="E9" s="524"/>
      <c r="F9" s="524"/>
      <c r="G9" s="524"/>
      <c r="H9" s="524"/>
      <c r="I9" s="524"/>
      <c r="J9" s="524"/>
      <c r="K9" s="524"/>
      <c r="L9" s="524"/>
      <c r="M9" s="524"/>
      <c r="N9" s="524"/>
      <c r="O9" s="524"/>
      <c r="P9" s="524"/>
      <c r="Q9" s="524"/>
      <c r="R9" s="524"/>
      <c r="S9" s="524"/>
      <c r="T9" s="540"/>
      <c r="U9" s="532"/>
    </row>
    <row r="10" spans="1:21" ht="15.75" customHeight="1" thickBot="1" x14ac:dyDescent="0.4">
      <c r="A10" s="529"/>
      <c r="B10" s="385" t="s">
        <v>6</v>
      </c>
      <c r="C10" s="385" t="s">
        <v>7</v>
      </c>
      <c r="D10" s="386" t="s">
        <v>8</v>
      </c>
      <c r="E10" s="385" t="s">
        <v>6</v>
      </c>
      <c r="F10" s="385" t="s">
        <v>7</v>
      </c>
      <c r="G10" s="386" t="s">
        <v>8</v>
      </c>
      <c r="H10" s="385" t="s">
        <v>6</v>
      </c>
      <c r="I10" s="385" t="s">
        <v>7</v>
      </c>
      <c r="J10" s="386" t="s">
        <v>8</v>
      </c>
      <c r="K10" s="385" t="s">
        <v>6</v>
      </c>
      <c r="L10" s="385" t="s">
        <v>7</v>
      </c>
      <c r="M10" s="386" t="s">
        <v>8</v>
      </c>
      <c r="N10" s="385" t="s">
        <v>6</v>
      </c>
      <c r="O10" s="385" t="s">
        <v>7</v>
      </c>
      <c r="P10" s="386" t="s">
        <v>8</v>
      </c>
      <c r="Q10" s="385" t="s">
        <v>6</v>
      </c>
      <c r="R10" s="385" t="s">
        <v>7</v>
      </c>
      <c r="S10" s="386" t="s">
        <v>8</v>
      </c>
      <c r="T10" s="540"/>
      <c r="U10" s="532"/>
    </row>
    <row r="11" spans="1:21" ht="15.75" customHeight="1" x14ac:dyDescent="0.35">
      <c r="A11" s="530"/>
      <c r="B11" s="387" t="s">
        <v>15</v>
      </c>
      <c r="C11" s="387" t="s">
        <v>16</v>
      </c>
      <c r="D11" s="387" t="s">
        <v>5</v>
      </c>
      <c r="E11" s="387" t="s">
        <v>15</v>
      </c>
      <c r="F11" s="387" t="s">
        <v>16</v>
      </c>
      <c r="G11" s="387" t="s">
        <v>5</v>
      </c>
      <c r="H11" s="387" t="s">
        <v>15</v>
      </c>
      <c r="I11" s="387" t="s">
        <v>16</v>
      </c>
      <c r="J11" s="387" t="s">
        <v>5</v>
      </c>
      <c r="K11" s="387" t="s">
        <v>15</v>
      </c>
      <c r="L11" s="387" t="s">
        <v>16</v>
      </c>
      <c r="M11" s="387" t="s">
        <v>5</v>
      </c>
      <c r="N11" s="387" t="s">
        <v>15</v>
      </c>
      <c r="O11" s="387" t="s">
        <v>16</v>
      </c>
      <c r="P11" s="387" t="s">
        <v>5</v>
      </c>
      <c r="Q11" s="387" t="s">
        <v>15</v>
      </c>
      <c r="R11" s="387" t="s">
        <v>16</v>
      </c>
      <c r="S11" s="387" t="s">
        <v>5</v>
      </c>
      <c r="T11" s="524"/>
      <c r="U11" s="533"/>
    </row>
    <row r="12" spans="1:21" ht="21" customHeight="1" thickBot="1" x14ac:dyDescent="0.4">
      <c r="A12" s="388" t="s">
        <v>231</v>
      </c>
      <c r="B12" s="383">
        <v>15</v>
      </c>
      <c r="C12" s="383">
        <v>46</v>
      </c>
      <c r="D12" s="383">
        <f>SUM(B12:C12)</f>
        <v>61</v>
      </c>
      <c r="E12" s="383">
        <v>21</v>
      </c>
      <c r="F12" s="384">
        <v>6</v>
      </c>
      <c r="G12" s="384">
        <f>SUM(E12:F12)</f>
        <v>27</v>
      </c>
      <c r="H12" s="383">
        <v>49</v>
      </c>
      <c r="I12" s="383">
        <v>23</v>
      </c>
      <c r="J12" s="384">
        <f>SUM(H12:I12)</f>
        <v>72</v>
      </c>
      <c r="K12" s="383">
        <v>5</v>
      </c>
      <c r="L12" s="383">
        <v>66</v>
      </c>
      <c r="M12" s="383">
        <f>SUM(K12:L12)</f>
        <v>71</v>
      </c>
      <c r="N12" s="383">
        <f>SUM(B12,H12)</f>
        <v>64</v>
      </c>
      <c r="O12" s="383">
        <f>SUM(C12,I12)</f>
        <v>69</v>
      </c>
      <c r="P12" s="383">
        <f>SUM(N12:O12)</f>
        <v>133</v>
      </c>
      <c r="Q12" s="383">
        <f>SUM(E12,K12)</f>
        <v>26</v>
      </c>
      <c r="R12" s="383">
        <f>SUM(F12,L12)</f>
        <v>72</v>
      </c>
      <c r="S12" s="383">
        <f>SUM(Q12:R12)</f>
        <v>98</v>
      </c>
      <c r="T12" s="384">
        <f>SUM(P12,S12)</f>
        <v>231</v>
      </c>
      <c r="U12" s="389" t="s">
        <v>244</v>
      </c>
    </row>
    <row r="13" spans="1:21" ht="21" customHeight="1" thickBot="1" x14ac:dyDescent="0.4">
      <c r="A13" s="390" t="s">
        <v>232</v>
      </c>
      <c r="B13" s="150">
        <v>79</v>
      </c>
      <c r="C13" s="150">
        <v>88</v>
      </c>
      <c r="D13" s="150">
        <f t="shared" ref="D13:D23" si="0">SUM(B13:C13)</f>
        <v>167</v>
      </c>
      <c r="E13" s="150">
        <v>14</v>
      </c>
      <c r="F13" s="382">
        <v>218</v>
      </c>
      <c r="G13" s="382">
        <f t="shared" ref="G13:G23" si="1">SUM(E13:F13)</f>
        <v>232</v>
      </c>
      <c r="H13" s="150">
        <v>109</v>
      </c>
      <c r="I13" s="150">
        <v>108</v>
      </c>
      <c r="J13" s="382">
        <f t="shared" ref="J13:J23" si="2">SUM(H13:I13)</f>
        <v>217</v>
      </c>
      <c r="K13" s="150">
        <v>10</v>
      </c>
      <c r="L13" s="150">
        <v>357</v>
      </c>
      <c r="M13" s="150">
        <f t="shared" ref="M13:M23" si="3">SUM(K13:L13)</f>
        <v>367</v>
      </c>
      <c r="N13" s="150">
        <f t="shared" ref="N13:N23" si="4">SUM(B13,H13)</f>
        <v>188</v>
      </c>
      <c r="O13" s="150">
        <f t="shared" ref="O13:O22" si="5">SUM(C13,I13)</f>
        <v>196</v>
      </c>
      <c r="P13" s="150">
        <f t="shared" ref="P13:P23" si="6">SUM(N13:O13)</f>
        <v>384</v>
      </c>
      <c r="Q13" s="150">
        <f t="shared" ref="Q13:Q22" si="7">SUM(E13,K13)</f>
        <v>24</v>
      </c>
      <c r="R13" s="150">
        <f t="shared" ref="R13:R22" si="8">SUM(F13,L13)</f>
        <v>575</v>
      </c>
      <c r="S13" s="150">
        <f t="shared" ref="S13:S23" si="9">SUM(Q13:R13)</f>
        <v>599</v>
      </c>
      <c r="T13" s="382">
        <f t="shared" ref="T13:T24" si="10">SUM(P13,S13)</f>
        <v>983</v>
      </c>
      <c r="U13" s="391" t="s">
        <v>245</v>
      </c>
    </row>
    <row r="14" spans="1:21" ht="21" customHeight="1" thickBot="1" x14ac:dyDescent="0.4">
      <c r="A14" s="388" t="s">
        <v>240</v>
      </c>
      <c r="B14" s="200">
        <v>7</v>
      </c>
      <c r="C14" s="200">
        <v>9</v>
      </c>
      <c r="D14" s="200">
        <f t="shared" si="0"/>
        <v>16</v>
      </c>
      <c r="E14" s="200">
        <v>0</v>
      </c>
      <c r="F14" s="381">
        <v>17</v>
      </c>
      <c r="G14" s="381">
        <f t="shared" si="1"/>
        <v>17</v>
      </c>
      <c r="H14" s="200">
        <v>1</v>
      </c>
      <c r="I14" s="200">
        <v>3</v>
      </c>
      <c r="J14" s="381">
        <f t="shared" si="2"/>
        <v>4</v>
      </c>
      <c r="K14" s="200">
        <v>0</v>
      </c>
      <c r="L14" s="200">
        <v>15</v>
      </c>
      <c r="M14" s="200">
        <f t="shared" si="3"/>
        <v>15</v>
      </c>
      <c r="N14" s="200">
        <f t="shared" si="4"/>
        <v>8</v>
      </c>
      <c r="O14" s="200">
        <f t="shared" si="5"/>
        <v>12</v>
      </c>
      <c r="P14" s="200">
        <f t="shared" si="6"/>
        <v>20</v>
      </c>
      <c r="Q14" s="200">
        <f t="shared" si="7"/>
        <v>0</v>
      </c>
      <c r="R14" s="200">
        <f t="shared" si="8"/>
        <v>32</v>
      </c>
      <c r="S14" s="200">
        <f t="shared" si="9"/>
        <v>32</v>
      </c>
      <c r="T14" s="381">
        <f t="shared" si="10"/>
        <v>52</v>
      </c>
      <c r="U14" s="389" t="s">
        <v>246</v>
      </c>
    </row>
    <row r="15" spans="1:21" ht="21" customHeight="1" thickBot="1" x14ac:dyDescent="0.4">
      <c r="A15" s="390" t="s">
        <v>233</v>
      </c>
      <c r="B15" s="150">
        <v>23</v>
      </c>
      <c r="C15" s="150">
        <v>2</v>
      </c>
      <c r="D15" s="150">
        <f t="shared" si="0"/>
        <v>25</v>
      </c>
      <c r="E15" s="150">
        <v>2</v>
      </c>
      <c r="F15" s="382">
        <v>1</v>
      </c>
      <c r="G15" s="382">
        <f t="shared" si="1"/>
        <v>3</v>
      </c>
      <c r="H15" s="150">
        <v>11</v>
      </c>
      <c r="I15" s="150">
        <v>1</v>
      </c>
      <c r="J15" s="382">
        <f t="shared" si="2"/>
        <v>12</v>
      </c>
      <c r="K15" s="150">
        <v>3</v>
      </c>
      <c r="L15" s="150">
        <v>1</v>
      </c>
      <c r="M15" s="150">
        <f t="shared" si="3"/>
        <v>4</v>
      </c>
      <c r="N15" s="150">
        <f t="shared" si="4"/>
        <v>34</v>
      </c>
      <c r="O15" s="150">
        <f t="shared" si="5"/>
        <v>3</v>
      </c>
      <c r="P15" s="150">
        <f t="shared" si="6"/>
        <v>37</v>
      </c>
      <c r="Q15" s="150">
        <f t="shared" si="7"/>
        <v>5</v>
      </c>
      <c r="R15" s="150">
        <f t="shared" si="8"/>
        <v>2</v>
      </c>
      <c r="S15" s="150">
        <f t="shared" si="9"/>
        <v>7</v>
      </c>
      <c r="T15" s="382">
        <f t="shared" si="10"/>
        <v>44</v>
      </c>
      <c r="U15" s="391" t="s">
        <v>247</v>
      </c>
    </row>
    <row r="16" spans="1:21" ht="21" customHeight="1" thickBot="1" x14ac:dyDescent="0.4">
      <c r="A16" s="388" t="s">
        <v>234</v>
      </c>
      <c r="B16" s="200">
        <v>16</v>
      </c>
      <c r="C16" s="200">
        <v>23</v>
      </c>
      <c r="D16" s="200">
        <f t="shared" si="0"/>
        <v>39</v>
      </c>
      <c r="E16" s="200">
        <v>11</v>
      </c>
      <c r="F16" s="381">
        <v>55</v>
      </c>
      <c r="G16" s="381">
        <f t="shared" si="1"/>
        <v>66</v>
      </c>
      <c r="H16" s="200">
        <v>18</v>
      </c>
      <c r="I16" s="200">
        <v>23</v>
      </c>
      <c r="J16" s="381">
        <f t="shared" si="2"/>
        <v>41</v>
      </c>
      <c r="K16" s="200">
        <v>4</v>
      </c>
      <c r="L16" s="200">
        <v>64</v>
      </c>
      <c r="M16" s="200">
        <f t="shared" si="3"/>
        <v>68</v>
      </c>
      <c r="N16" s="200">
        <f t="shared" si="4"/>
        <v>34</v>
      </c>
      <c r="O16" s="200">
        <f t="shared" si="5"/>
        <v>46</v>
      </c>
      <c r="P16" s="200">
        <f t="shared" si="6"/>
        <v>80</v>
      </c>
      <c r="Q16" s="200">
        <f t="shared" si="7"/>
        <v>15</v>
      </c>
      <c r="R16" s="200">
        <f t="shared" si="8"/>
        <v>119</v>
      </c>
      <c r="S16" s="200">
        <f t="shared" si="9"/>
        <v>134</v>
      </c>
      <c r="T16" s="381">
        <f t="shared" si="10"/>
        <v>214</v>
      </c>
      <c r="U16" s="389" t="s">
        <v>248</v>
      </c>
    </row>
    <row r="17" spans="1:21" ht="21" customHeight="1" thickBot="1" x14ac:dyDescent="0.4">
      <c r="A17" s="390" t="s">
        <v>235</v>
      </c>
      <c r="B17" s="150">
        <v>22</v>
      </c>
      <c r="C17" s="150">
        <v>10</v>
      </c>
      <c r="D17" s="150">
        <f t="shared" si="0"/>
        <v>32</v>
      </c>
      <c r="E17" s="150">
        <v>483</v>
      </c>
      <c r="F17" s="382">
        <v>12</v>
      </c>
      <c r="G17" s="382">
        <f t="shared" si="1"/>
        <v>495</v>
      </c>
      <c r="H17" s="150">
        <v>19</v>
      </c>
      <c r="I17" s="150">
        <v>16</v>
      </c>
      <c r="J17" s="382">
        <f t="shared" si="2"/>
        <v>35</v>
      </c>
      <c r="K17" s="150">
        <v>315</v>
      </c>
      <c r="L17" s="150">
        <v>28</v>
      </c>
      <c r="M17" s="150">
        <f t="shared" si="3"/>
        <v>343</v>
      </c>
      <c r="N17" s="150">
        <f t="shared" si="4"/>
        <v>41</v>
      </c>
      <c r="O17" s="150">
        <f t="shared" si="5"/>
        <v>26</v>
      </c>
      <c r="P17" s="150">
        <f t="shared" si="6"/>
        <v>67</v>
      </c>
      <c r="Q17" s="150">
        <f t="shared" si="7"/>
        <v>798</v>
      </c>
      <c r="R17" s="150">
        <f t="shared" si="8"/>
        <v>40</v>
      </c>
      <c r="S17" s="150">
        <f t="shared" si="9"/>
        <v>838</v>
      </c>
      <c r="T17" s="382">
        <f t="shared" si="10"/>
        <v>905</v>
      </c>
      <c r="U17" s="391" t="s">
        <v>249</v>
      </c>
    </row>
    <row r="18" spans="1:21" ht="21" customHeight="1" thickBot="1" x14ac:dyDescent="0.4">
      <c r="A18" s="388" t="s">
        <v>236</v>
      </c>
      <c r="B18" s="200">
        <v>10</v>
      </c>
      <c r="C18" s="200">
        <v>27</v>
      </c>
      <c r="D18" s="200">
        <f t="shared" si="0"/>
        <v>37</v>
      </c>
      <c r="E18" s="200">
        <v>58</v>
      </c>
      <c r="F18" s="381">
        <v>20</v>
      </c>
      <c r="G18" s="381">
        <f t="shared" si="1"/>
        <v>78</v>
      </c>
      <c r="H18" s="200">
        <v>25</v>
      </c>
      <c r="I18" s="200">
        <v>21</v>
      </c>
      <c r="J18" s="381">
        <f t="shared" si="2"/>
        <v>46</v>
      </c>
      <c r="K18" s="200">
        <v>29</v>
      </c>
      <c r="L18" s="200">
        <v>36</v>
      </c>
      <c r="M18" s="200">
        <f t="shared" si="3"/>
        <v>65</v>
      </c>
      <c r="N18" s="200">
        <f t="shared" si="4"/>
        <v>35</v>
      </c>
      <c r="O18" s="200">
        <f t="shared" si="5"/>
        <v>48</v>
      </c>
      <c r="P18" s="200">
        <f t="shared" si="6"/>
        <v>83</v>
      </c>
      <c r="Q18" s="200">
        <f t="shared" si="7"/>
        <v>87</v>
      </c>
      <c r="R18" s="200">
        <f t="shared" si="8"/>
        <v>56</v>
      </c>
      <c r="S18" s="200">
        <f t="shared" si="9"/>
        <v>143</v>
      </c>
      <c r="T18" s="381">
        <f t="shared" si="10"/>
        <v>226</v>
      </c>
      <c r="U18" s="389" t="s">
        <v>250</v>
      </c>
    </row>
    <row r="19" spans="1:21" ht="21" customHeight="1" thickBot="1" x14ac:dyDescent="0.4">
      <c r="A19" s="390" t="s">
        <v>237</v>
      </c>
      <c r="B19" s="150">
        <v>8</v>
      </c>
      <c r="C19" s="150">
        <v>0</v>
      </c>
      <c r="D19" s="150">
        <f t="shared" si="0"/>
        <v>8</v>
      </c>
      <c r="E19" s="150">
        <v>10</v>
      </c>
      <c r="F19" s="382">
        <v>0</v>
      </c>
      <c r="G19" s="382">
        <f t="shared" si="1"/>
        <v>10</v>
      </c>
      <c r="H19" s="150">
        <v>5</v>
      </c>
      <c r="I19" s="150">
        <v>0</v>
      </c>
      <c r="J19" s="382">
        <f t="shared" si="2"/>
        <v>5</v>
      </c>
      <c r="K19" s="150">
        <v>4</v>
      </c>
      <c r="L19" s="150">
        <v>0</v>
      </c>
      <c r="M19" s="150">
        <f t="shared" si="3"/>
        <v>4</v>
      </c>
      <c r="N19" s="150">
        <f t="shared" si="4"/>
        <v>13</v>
      </c>
      <c r="O19" s="150">
        <f t="shared" si="5"/>
        <v>0</v>
      </c>
      <c r="P19" s="150">
        <f t="shared" si="6"/>
        <v>13</v>
      </c>
      <c r="Q19" s="150">
        <f t="shared" si="7"/>
        <v>14</v>
      </c>
      <c r="R19" s="150">
        <f t="shared" si="8"/>
        <v>0</v>
      </c>
      <c r="S19" s="150">
        <f t="shared" si="9"/>
        <v>14</v>
      </c>
      <c r="T19" s="382">
        <f t="shared" si="10"/>
        <v>27</v>
      </c>
      <c r="U19" s="391" t="s">
        <v>251</v>
      </c>
    </row>
    <row r="20" spans="1:21" ht="21" customHeight="1" thickBot="1" x14ac:dyDescent="0.4">
      <c r="A20" s="388" t="s">
        <v>238</v>
      </c>
      <c r="B20" s="200">
        <v>4</v>
      </c>
      <c r="C20" s="200">
        <v>0</v>
      </c>
      <c r="D20" s="200">
        <f t="shared" si="0"/>
        <v>4</v>
      </c>
      <c r="E20" s="200">
        <v>2</v>
      </c>
      <c r="F20" s="381">
        <v>0</v>
      </c>
      <c r="G20" s="381">
        <f t="shared" si="1"/>
        <v>2</v>
      </c>
      <c r="H20" s="200">
        <v>1</v>
      </c>
      <c r="I20" s="200">
        <v>0</v>
      </c>
      <c r="J20" s="381">
        <f t="shared" si="2"/>
        <v>1</v>
      </c>
      <c r="K20" s="200">
        <v>4</v>
      </c>
      <c r="L20" s="200">
        <v>0</v>
      </c>
      <c r="M20" s="200">
        <f t="shared" si="3"/>
        <v>4</v>
      </c>
      <c r="N20" s="200">
        <f t="shared" si="4"/>
        <v>5</v>
      </c>
      <c r="O20" s="200">
        <f t="shared" si="5"/>
        <v>0</v>
      </c>
      <c r="P20" s="200">
        <f t="shared" si="6"/>
        <v>5</v>
      </c>
      <c r="Q20" s="200">
        <f t="shared" si="7"/>
        <v>6</v>
      </c>
      <c r="R20" s="200">
        <f t="shared" si="8"/>
        <v>0</v>
      </c>
      <c r="S20" s="200">
        <f t="shared" si="9"/>
        <v>6</v>
      </c>
      <c r="T20" s="381">
        <f t="shared" si="10"/>
        <v>11</v>
      </c>
      <c r="U20" s="389" t="s">
        <v>252</v>
      </c>
    </row>
    <row r="21" spans="1:21" ht="21" customHeight="1" thickBot="1" x14ac:dyDescent="0.4">
      <c r="A21" s="390" t="s">
        <v>241</v>
      </c>
      <c r="B21" s="150">
        <v>0</v>
      </c>
      <c r="C21" s="150">
        <v>0</v>
      </c>
      <c r="D21" s="150">
        <f t="shared" si="0"/>
        <v>0</v>
      </c>
      <c r="E21" s="150">
        <v>1</v>
      </c>
      <c r="F21" s="382">
        <v>3</v>
      </c>
      <c r="G21" s="382">
        <f t="shared" si="1"/>
        <v>4</v>
      </c>
      <c r="H21" s="150">
        <v>0</v>
      </c>
      <c r="I21" s="150">
        <v>0</v>
      </c>
      <c r="J21" s="382">
        <f t="shared" si="2"/>
        <v>0</v>
      </c>
      <c r="K21" s="150">
        <v>1</v>
      </c>
      <c r="L21" s="150">
        <v>11</v>
      </c>
      <c r="M21" s="150">
        <f t="shared" si="3"/>
        <v>12</v>
      </c>
      <c r="N21" s="150">
        <f t="shared" si="4"/>
        <v>0</v>
      </c>
      <c r="O21" s="150">
        <f t="shared" si="5"/>
        <v>0</v>
      </c>
      <c r="P21" s="150">
        <f t="shared" si="6"/>
        <v>0</v>
      </c>
      <c r="Q21" s="150">
        <f t="shared" si="7"/>
        <v>2</v>
      </c>
      <c r="R21" s="150">
        <f t="shared" si="8"/>
        <v>14</v>
      </c>
      <c r="S21" s="150">
        <f t="shared" si="9"/>
        <v>16</v>
      </c>
      <c r="T21" s="382">
        <f t="shared" si="10"/>
        <v>16</v>
      </c>
      <c r="U21" s="391" t="s">
        <v>253</v>
      </c>
    </row>
    <row r="22" spans="1:21" ht="21" customHeight="1" thickBot="1" x14ac:dyDescent="0.4">
      <c r="A22" s="388" t="s">
        <v>242</v>
      </c>
      <c r="B22" s="200">
        <v>0</v>
      </c>
      <c r="C22" s="200">
        <v>0</v>
      </c>
      <c r="D22" s="200">
        <f t="shared" si="0"/>
        <v>0</v>
      </c>
      <c r="E22" s="200">
        <v>10</v>
      </c>
      <c r="F22" s="381">
        <v>0</v>
      </c>
      <c r="G22" s="381">
        <f t="shared" si="1"/>
        <v>10</v>
      </c>
      <c r="H22" s="200">
        <v>0</v>
      </c>
      <c r="I22" s="200">
        <v>0</v>
      </c>
      <c r="J22" s="381">
        <f t="shared" si="2"/>
        <v>0</v>
      </c>
      <c r="K22" s="200">
        <v>4</v>
      </c>
      <c r="L22" s="200">
        <v>0</v>
      </c>
      <c r="M22" s="200">
        <f t="shared" si="3"/>
        <v>4</v>
      </c>
      <c r="N22" s="200">
        <f t="shared" si="4"/>
        <v>0</v>
      </c>
      <c r="O22" s="200">
        <f t="shared" si="5"/>
        <v>0</v>
      </c>
      <c r="P22" s="200">
        <f t="shared" si="6"/>
        <v>0</v>
      </c>
      <c r="Q22" s="200">
        <f t="shared" si="7"/>
        <v>14</v>
      </c>
      <c r="R22" s="200">
        <f t="shared" si="8"/>
        <v>0</v>
      </c>
      <c r="S22" s="200">
        <f t="shared" si="9"/>
        <v>14</v>
      </c>
      <c r="T22" s="381">
        <f t="shared" si="10"/>
        <v>14</v>
      </c>
      <c r="U22" s="389" t="s">
        <v>254</v>
      </c>
    </row>
    <row r="23" spans="1:21" ht="21" customHeight="1" x14ac:dyDescent="0.35">
      <c r="A23" s="390" t="s">
        <v>239</v>
      </c>
      <c r="B23" s="132">
        <v>13</v>
      </c>
      <c r="C23" s="132">
        <v>9</v>
      </c>
      <c r="D23" s="132">
        <f t="shared" si="0"/>
        <v>22</v>
      </c>
      <c r="E23" s="132">
        <v>149</v>
      </c>
      <c r="F23" s="134">
        <v>27</v>
      </c>
      <c r="G23" s="134">
        <f t="shared" si="1"/>
        <v>176</v>
      </c>
      <c r="H23" s="132">
        <v>16</v>
      </c>
      <c r="I23" s="132">
        <v>16</v>
      </c>
      <c r="J23" s="134">
        <f t="shared" si="2"/>
        <v>32</v>
      </c>
      <c r="K23" s="132">
        <v>112</v>
      </c>
      <c r="L23" s="132">
        <v>31</v>
      </c>
      <c r="M23" s="132">
        <f t="shared" si="3"/>
        <v>143</v>
      </c>
      <c r="N23" s="132">
        <f t="shared" si="4"/>
        <v>29</v>
      </c>
      <c r="O23" s="132">
        <f>SUM(C23,I23)</f>
        <v>25</v>
      </c>
      <c r="P23" s="132">
        <f t="shared" si="6"/>
        <v>54</v>
      </c>
      <c r="Q23" s="132">
        <f>SUM(E23,K23)</f>
        <v>261</v>
      </c>
      <c r="R23" s="132">
        <f>SUM(F23,L23)</f>
        <v>58</v>
      </c>
      <c r="S23" s="132">
        <f t="shared" si="9"/>
        <v>319</v>
      </c>
      <c r="T23" s="134">
        <f t="shared" si="10"/>
        <v>373</v>
      </c>
      <c r="U23" s="391" t="s">
        <v>255</v>
      </c>
    </row>
    <row r="24" spans="1:21" ht="25.5" customHeight="1" x14ac:dyDescent="0.35">
      <c r="A24" s="392" t="s">
        <v>2</v>
      </c>
      <c r="B24" s="312">
        <f>SUM(B12:B23)</f>
        <v>197</v>
      </c>
      <c r="C24" s="312">
        <f t="shared" ref="C24:M24" si="11">SUM(C12:C23)</f>
        <v>214</v>
      </c>
      <c r="D24" s="312">
        <f t="shared" si="11"/>
        <v>411</v>
      </c>
      <c r="E24" s="312">
        <f t="shared" si="11"/>
        <v>761</v>
      </c>
      <c r="F24" s="312">
        <f t="shared" si="11"/>
        <v>359</v>
      </c>
      <c r="G24" s="312">
        <f t="shared" si="11"/>
        <v>1120</v>
      </c>
      <c r="H24" s="312">
        <f t="shared" si="11"/>
        <v>254</v>
      </c>
      <c r="I24" s="312">
        <f t="shared" si="11"/>
        <v>211</v>
      </c>
      <c r="J24" s="312">
        <f t="shared" si="11"/>
        <v>465</v>
      </c>
      <c r="K24" s="312">
        <f t="shared" si="11"/>
        <v>491</v>
      </c>
      <c r="L24" s="312">
        <f t="shared" si="11"/>
        <v>609</v>
      </c>
      <c r="M24" s="312">
        <f t="shared" si="11"/>
        <v>1100</v>
      </c>
      <c r="N24" s="312">
        <f t="shared" ref="N24" si="12">SUM(N12:N23)</f>
        <v>451</v>
      </c>
      <c r="O24" s="312">
        <f t="shared" ref="O24" si="13">SUM(O12:O23)</f>
        <v>425</v>
      </c>
      <c r="P24" s="312">
        <f t="shared" ref="P24" si="14">SUM(P12:P23)</f>
        <v>876</v>
      </c>
      <c r="Q24" s="312">
        <f t="shared" ref="Q24" si="15">SUM(Q12:Q23)</f>
        <v>1252</v>
      </c>
      <c r="R24" s="312">
        <f t="shared" ref="R24" si="16">SUM(R12:R23)</f>
        <v>968</v>
      </c>
      <c r="S24" s="312">
        <f>SUM(S12:S23)</f>
        <v>2220</v>
      </c>
      <c r="T24" s="312">
        <f t="shared" si="10"/>
        <v>3096</v>
      </c>
      <c r="U24" s="393" t="s">
        <v>5</v>
      </c>
    </row>
    <row r="25" spans="1:21" ht="36.75" customHeight="1" x14ac:dyDescent="0.35">
      <c r="A25" s="520" t="s">
        <v>243</v>
      </c>
      <c r="B25" s="520"/>
      <c r="C25" s="520"/>
      <c r="D25" s="520"/>
      <c r="E25" s="520"/>
      <c r="F25" s="520"/>
      <c r="G25" s="520"/>
      <c r="H25" s="520"/>
      <c r="I25" s="520"/>
      <c r="J25" s="521" t="s">
        <v>256</v>
      </c>
      <c r="K25" s="521"/>
      <c r="L25" s="521"/>
      <c r="M25" s="521"/>
      <c r="N25" s="521"/>
      <c r="O25" s="521"/>
      <c r="P25" s="521"/>
      <c r="Q25" s="521"/>
      <c r="R25" s="521"/>
      <c r="S25" s="521"/>
      <c r="T25" s="521"/>
      <c r="U25" s="521"/>
    </row>
    <row r="26" spans="1:21" ht="28.5" customHeight="1" x14ac:dyDescent="0.35"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</row>
  </sheetData>
  <mergeCells count="18">
    <mergeCell ref="A1:U1"/>
    <mergeCell ref="A2:U2"/>
    <mergeCell ref="A3:U3"/>
    <mergeCell ref="A4:U4"/>
    <mergeCell ref="A6:A11"/>
    <mergeCell ref="U6:U11"/>
    <mergeCell ref="B6:G7"/>
    <mergeCell ref="N8:P9"/>
    <mergeCell ref="Q8:S9"/>
    <mergeCell ref="T6:T11"/>
    <mergeCell ref="H6:M7"/>
    <mergeCell ref="N6:S7"/>
    <mergeCell ref="A25:I25"/>
    <mergeCell ref="J25:U25"/>
    <mergeCell ref="B8:D9"/>
    <mergeCell ref="E8:G9"/>
    <mergeCell ref="H8:J9"/>
    <mergeCell ref="K8:M9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I13"/>
  <sheetViews>
    <sheetView rightToLeft="1" view="pageBreakPreview" zoomScaleNormal="100" zoomScaleSheetLayoutView="100" workbookViewId="0">
      <selection activeCell="A3" sqref="A3:D3"/>
    </sheetView>
  </sheetViews>
  <sheetFormatPr defaultColWidth="9.1796875" defaultRowHeight="14" x14ac:dyDescent="0.35"/>
  <cols>
    <col min="1" max="1" width="22" style="1" customWidth="1"/>
    <col min="2" max="3" width="15.7265625" style="1" customWidth="1"/>
    <col min="4" max="4" width="23.7265625" style="1" customWidth="1"/>
    <col min="5" max="16384" width="9.1796875" style="1"/>
  </cols>
  <sheetData>
    <row r="1" spans="1:9" ht="45.75" customHeight="1" x14ac:dyDescent="0.4">
      <c r="A1" s="543" t="s">
        <v>312</v>
      </c>
      <c r="B1" s="543"/>
      <c r="C1" s="543"/>
      <c r="D1" s="543"/>
      <c r="E1" s="2"/>
      <c r="F1" s="2"/>
      <c r="G1" s="2"/>
      <c r="H1" s="2"/>
      <c r="I1" s="2"/>
    </row>
    <row r="2" spans="1:9" ht="20" x14ac:dyDescent="0.35">
      <c r="A2" s="544" t="s">
        <v>135</v>
      </c>
      <c r="B2" s="544"/>
      <c r="C2" s="544"/>
      <c r="D2" s="544"/>
      <c r="E2" s="2"/>
      <c r="F2" s="2"/>
      <c r="G2" s="2"/>
      <c r="H2" s="2"/>
      <c r="I2" s="2"/>
    </row>
    <row r="3" spans="1:9" ht="51" customHeight="1" x14ac:dyDescent="0.35">
      <c r="A3" s="542" t="s">
        <v>313</v>
      </c>
      <c r="B3" s="542"/>
      <c r="C3" s="542"/>
      <c r="D3" s="542"/>
      <c r="E3" s="2"/>
      <c r="F3" s="2"/>
      <c r="G3" s="2"/>
      <c r="H3" s="2"/>
      <c r="I3" s="2"/>
    </row>
    <row r="4" spans="1:9" ht="15.5" x14ac:dyDescent="0.35">
      <c r="A4" s="542" t="s">
        <v>135</v>
      </c>
      <c r="B4" s="542"/>
      <c r="C4" s="542"/>
      <c r="D4" s="542"/>
      <c r="E4" s="2"/>
      <c r="F4" s="2"/>
      <c r="G4" s="2"/>
      <c r="H4" s="2"/>
    </row>
    <row r="5" spans="1:9" s="4" customFormat="1" ht="25" customHeight="1" x14ac:dyDescent="0.35">
      <c r="A5" s="213" t="s">
        <v>290</v>
      </c>
      <c r="B5" s="151"/>
      <c r="C5" s="151"/>
      <c r="D5" s="155" t="s">
        <v>291</v>
      </c>
      <c r="E5" s="3"/>
      <c r="F5" s="3"/>
      <c r="G5" s="3"/>
    </row>
    <row r="6" spans="1:9" ht="44.25" customHeight="1" x14ac:dyDescent="0.35">
      <c r="A6" s="73" t="s">
        <v>0</v>
      </c>
      <c r="B6" s="74" t="s">
        <v>25</v>
      </c>
      <c r="C6" s="63" t="s">
        <v>26</v>
      </c>
      <c r="D6" s="74" t="s">
        <v>81</v>
      </c>
    </row>
    <row r="7" spans="1:9" ht="27" customHeight="1" thickBot="1" x14ac:dyDescent="0.4">
      <c r="A7" s="236">
        <v>2009</v>
      </c>
      <c r="B7" s="237">
        <v>6571</v>
      </c>
      <c r="C7" s="238">
        <v>3295</v>
      </c>
      <c r="D7" s="239">
        <v>2009</v>
      </c>
    </row>
    <row r="8" spans="1:9" ht="27" customHeight="1" thickBot="1" x14ac:dyDescent="0.4">
      <c r="A8" s="221">
        <v>2010</v>
      </c>
      <c r="B8" s="122">
        <v>7684</v>
      </c>
      <c r="C8" s="123">
        <v>3861</v>
      </c>
      <c r="D8" s="124">
        <v>2010</v>
      </c>
    </row>
    <row r="9" spans="1:9" ht="27" customHeight="1" thickBot="1" x14ac:dyDescent="0.4">
      <c r="A9" s="64">
        <v>2011</v>
      </c>
      <c r="B9" s="76">
        <v>8022</v>
      </c>
      <c r="C9" s="61">
        <v>4249</v>
      </c>
      <c r="D9" s="77">
        <v>2011</v>
      </c>
    </row>
    <row r="10" spans="1:9" ht="27" customHeight="1" thickBot="1" x14ac:dyDescent="0.4">
      <c r="A10" s="221">
        <v>2012</v>
      </c>
      <c r="B10" s="122">
        <v>8221</v>
      </c>
      <c r="C10" s="123">
        <v>4633</v>
      </c>
      <c r="D10" s="124">
        <v>2012</v>
      </c>
    </row>
    <row r="11" spans="1:9" ht="27" customHeight="1" thickBot="1" x14ac:dyDescent="0.4">
      <c r="A11" s="64">
        <v>2013</v>
      </c>
      <c r="B11" s="76">
        <v>8565</v>
      </c>
      <c r="C11" s="61">
        <v>4951</v>
      </c>
      <c r="D11" s="77">
        <v>2013</v>
      </c>
    </row>
    <row r="12" spans="1:9" ht="27" customHeight="1" x14ac:dyDescent="0.35">
      <c r="A12" s="221">
        <v>2014</v>
      </c>
      <c r="B12" s="122">
        <v>8708</v>
      </c>
      <c r="C12" s="123">
        <v>5266</v>
      </c>
      <c r="D12" s="124">
        <v>2014</v>
      </c>
    </row>
    <row r="13" spans="1:9" ht="30" customHeight="1" x14ac:dyDescent="0.35">
      <c r="A13" s="545"/>
      <c r="B13" s="545"/>
      <c r="C13" s="545"/>
      <c r="D13" s="545"/>
    </row>
  </sheetData>
  <mergeCells count="5">
    <mergeCell ref="A3:D3"/>
    <mergeCell ref="A1:D1"/>
    <mergeCell ref="A4:D4"/>
    <mergeCell ref="A2:D2"/>
    <mergeCell ref="A13:D13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"/>
  <sheetViews>
    <sheetView rightToLeft="1" view="pageBreakPreview" zoomScaleNormal="100" zoomScaleSheetLayoutView="100" workbookViewId="0">
      <selection activeCell="A6" sqref="A6:B7"/>
    </sheetView>
  </sheetViews>
  <sheetFormatPr defaultColWidth="9.1796875" defaultRowHeight="13" x14ac:dyDescent="0.35"/>
  <cols>
    <col min="1" max="1" width="17.7265625" style="9" customWidth="1"/>
    <col min="2" max="2" width="8.81640625" style="9" customWidth="1"/>
    <col min="3" max="4" width="14.81640625" style="9" customWidth="1"/>
    <col min="5" max="5" width="14.81640625" style="30" customWidth="1"/>
    <col min="6" max="7" width="14.81640625" style="9" customWidth="1"/>
    <col min="8" max="8" width="12.1796875" style="30" customWidth="1"/>
    <col min="9" max="9" width="19.7265625" style="9" customWidth="1"/>
    <col min="10" max="16384" width="9.1796875" style="9"/>
  </cols>
  <sheetData>
    <row r="1" spans="1:9" ht="18" x14ac:dyDescent="0.35">
      <c r="A1" s="556" t="s">
        <v>111</v>
      </c>
      <c r="B1" s="556"/>
      <c r="C1" s="556"/>
      <c r="D1" s="556"/>
      <c r="E1" s="556"/>
      <c r="F1" s="556"/>
      <c r="G1" s="556"/>
      <c r="H1" s="556"/>
      <c r="I1" s="556"/>
    </row>
    <row r="2" spans="1:9" ht="20" x14ac:dyDescent="0.35">
      <c r="A2" s="557" t="s">
        <v>135</v>
      </c>
      <c r="B2" s="557"/>
      <c r="C2" s="557"/>
      <c r="D2" s="557"/>
      <c r="E2" s="557"/>
      <c r="F2" s="557"/>
      <c r="G2" s="557"/>
      <c r="H2" s="557"/>
      <c r="I2" s="557"/>
    </row>
    <row r="3" spans="1:9" ht="15.5" x14ac:dyDescent="0.35">
      <c r="A3" s="558" t="s">
        <v>112</v>
      </c>
      <c r="B3" s="558"/>
      <c r="C3" s="558"/>
      <c r="D3" s="558"/>
      <c r="E3" s="558"/>
      <c r="F3" s="558"/>
      <c r="G3" s="558"/>
      <c r="H3" s="558"/>
      <c r="I3" s="558"/>
    </row>
    <row r="4" spans="1:9" ht="15.5" x14ac:dyDescent="0.35">
      <c r="A4" s="559" t="s">
        <v>135</v>
      </c>
      <c r="B4" s="559"/>
      <c r="C4" s="559"/>
      <c r="D4" s="559"/>
      <c r="E4" s="559"/>
      <c r="F4" s="559"/>
      <c r="G4" s="559"/>
      <c r="H4" s="559"/>
      <c r="I4" s="559"/>
    </row>
    <row r="5" spans="1:9" s="4" customFormat="1" ht="15.5" x14ac:dyDescent="0.35">
      <c r="A5" s="152" t="s">
        <v>293</v>
      </c>
      <c r="B5" s="152"/>
      <c r="C5" s="153"/>
      <c r="D5" s="153"/>
      <c r="E5" s="154"/>
      <c r="F5" s="151"/>
      <c r="G5" s="151"/>
      <c r="H5" s="154"/>
      <c r="I5" s="155" t="s">
        <v>292</v>
      </c>
    </row>
    <row r="6" spans="1:9" s="10" customFormat="1" ht="20.25" customHeight="1" x14ac:dyDescent="0.3">
      <c r="A6" s="560" t="s">
        <v>88</v>
      </c>
      <c r="B6" s="560"/>
      <c r="C6" s="27" t="s">
        <v>47</v>
      </c>
      <c r="D6" s="27" t="s">
        <v>48</v>
      </c>
      <c r="E6" s="27" t="s">
        <v>49</v>
      </c>
      <c r="F6" s="27" t="s">
        <v>50</v>
      </c>
      <c r="G6" s="27" t="s">
        <v>2</v>
      </c>
      <c r="H6" s="562" t="s">
        <v>89</v>
      </c>
      <c r="I6" s="563"/>
    </row>
    <row r="7" spans="1:9" ht="24.75" customHeight="1" x14ac:dyDescent="0.35">
      <c r="A7" s="561"/>
      <c r="B7" s="561"/>
      <c r="C7" s="43" t="s">
        <v>84</v>
      </c>
      <c r="D7" s="43" t="s">
        <v>85</v>
      </c>
      <c r="E7" s="43" t="s">
        <v>86</v>
      </c>
      <c r="F7" s="43" t="s">
        <v>87</v>
      </c>
      <c r="G7" s="49" t="s">
        <v>5</v>
      </c>
      <c r="H7" s="564"/>
      <c r="I7" s="565"/>
    </row>
    <row r="8" spans="1:9" ht="18.75" customHeight="1" thickBot="1" x14ac:dyDescent="0.4">
      <c r="A8" s="550">
        <v>2009</v>
      </c>
      <c r="B8" s="47" t="s">
        <v>6</v>
      </c>
      <c r="C8" s="118">
        <v>2535</v>
      </c>
      <c r="D8" s="118">
        <v>862</v>
      </c>
      <c r="E8" s="118">
        <v>64</v>
      </c>
      <c r="F8" s="118">
        <v>14</v>
      </c>
      <c r="G8" s="118">
        <f>SUM(C8:F8)</f>
        <v>3475</v>
      </c>
      <c r="H8" s="48" t="s">
        <v>15</v>
      </c>
      <c r="I8" s="552">
        <v>2009</v>
      </c>
    </row>
    <row r="9" spans="1:9" ht="18.75" customHeight="1" thickBot="1" x14ac:dyDescent="0.4">
      <c r="A9" s="551"/>
      <c r="B9" s="336" t="s">
        <v>7</v>
      </c>
      <c r="C9" s="326">
        <v>5209</v>
      </c>
      <c r="D9" s="326">
        <v>1688</v>
      </c>
      <c r="E9" s="326">
        <v>165</v>
      </c>
      <c r="F9" s="326">
        <v>51</v>
      </c>
      <c r="G9" s="326">
        <f t="shared" ref="G9:G22" si="0">SUM(C9:F9)</f>
        <v>7113</v>
      </c>
      <c r="H9" s="337" t="s">
        <v>16</v>
      </c>
      <c r="I9" s="553"/>
    </row>
    <row r="10" spans="1:9" ht="18.75" customHeight="1" thickBot="1" x14ac:dyDescent="0.4">
      <c r="A10" s="551"/>
      <c r="B10" s="340" t="s">
        <v>8</v>
      </c>
      <c r="C10" s="341">
        <f>C8+C9</f>
        <v>7744</v>
      </c>
      <c r="D10" s="341">
        <f t="shared" ref="D10:F10" si="1">D8+D9</f>
        <v>2550</v>
      </c>
      <c r="E10" s="341">
        <f t="shared" si="1"/>
        <v>229</v>
      </c>
      <c r="F10" s="341">
        <f t="shared" si="1"/>
        <v>65</v>
      </c>
      <c r="G10" s="341">
        <f t="shared" si="0"/>
        <v>10588</v>
      </c>
      <c r="H10" s="342" t="s">
        <v>5</v>
      </c>
      <c r="I10" s="553"/>
    </row>
    <row r="11" spans="1:9" ht="18.75" customHeight="1" thickBot="1" x14ac:dyDescent="0.4">
      <c r="A11" s="546">
        <v>2010</v>
      </c>
      <c r="B11" s="338" t="s">
        <v>6</v>
      </c>
      <c r="C11" s="330">
        <v>2710</v>
      </c>
      <c r="D11" s="330">
        <v>856</v>
      </c>
      <c r="E11" s="330">
        <v>67</v>
      </c>
      <c r="F11" s="330">
        <v>14</v>
      </c>
      <c r="G11" s="330">
        <f t="shared" si="0"/>
        <v>3647</v>
      </c>
      <c r="H11" s="339" t="s">
        <v>15</v>
      </c>
      <c r="I11" s="548">
        <v>2010</v>
      </c>
    </row>
    <row r="12" spans="1:9" ht="18.75" customHeight="1" thickBot="1" x14ac:dyDescent="0.4">
      <c r="A12" s="546"/>
      <c r="B12" s="343" t="s">
        <v>7</v>
      </c>
      <c r="C12" s="331">
        <v>5546</v>
      </c>
      <c r="D12" s="331">
        <v>1788</v>
      </c>
      <c r="E12" s="331">
        <v>169</v>
      </c>
      <c r="F12" s="331">
        <v>49</v>
      </c>
      <c r="G12" s="331">
        <f t="shared" si="0"/>
        <v>7552</v>
      </c>
      <c r="H12" s="344" t="s">
        <v>16</v>
      </c>
      <c r="I12" s="548"/>
    </row>
    <row r="13" spans="1:9" ht="18.75" customHeight="1" thickBot="1" x14ac:dyDescent="0.4">
      <c r="A13" s="546"/>
      <c r="B13" s="348" t="s">
        <v>8</v>
      </c>
      <c r="C13" s="349">
        <f>C11+C12</f>
        <v>8256</v>
      </c>
      <c r="D13" s="349">
        <f t="shared" ref="D13:F13" si="2">D11+D12</f>
        <v>2644</v>
      </c>
      <c r="E13" s="349">
        <f t="shared" si="2"/>
        <v>236</v>
      </c>
      <c r="F13" s="349">
        <f t="shared" si="2"/>
        <v>63</v>
      </c>
      <c r="G13" s="349">
        <f t="shared" si="0"/>
        <v>11199</v>
      </c>
      <c r="H13" s="350" t="s">
        <v>5</v>
      </c>
      <c r="I13" s="548"/>
    </row>
    <row r="14" spans="1:9" ht="18.75" customHeight="1" thickBot="1" x14ac:dyDescent="0.4">
      <c r="A14" s="551">
        <v>2011</v>
      </c>
      <c r="B14" s="345" t="s">
        <v>6</v>
      </c>
      <c r="C14" s="346">
        <v>31</v>
      </c>
      <c r="D14" s="346">
        <v>3623</v>
      </c>
      <c r="E14" s="346">
        <v>79</v>
      </c>
      <c r="F14" s="346">
        <v>14</v>
      </c>
      <c r="G14" s="346">
        <f t="shared" si="0"/>
        <v>3747</v>
      </c>
      <c r="H14" s="347" t="s">
        <v>15</v>
      </c>
      <c r="I14" s="553">
        <v>2011</v>
      </c>
    </row>
    <row r="15" spans="1:9" ht="18.75" customHeight="1" thickBot="1" x14ac:dyDescent="0.4">
      <c r="A15" s="551"/>
      <c r="B15" s="336" t="s">
        <v>7</v>
      </c>
      <c r="C15" s="326">
        <v>119</v>
      </c>
      <c r="D15" s="326">
        <v>7656</v>
      </c>
      <c r="E15" s="326">
        <v>175</v>
      </c>
      <c r="F15" s="326">
        <v>51</v>
      </c>
      <c r="G15" s="326">
        <f t="shared" si="0"/>
        <v>8001</v>
      </c>
      <c r="H15" s="337" t="s">
        <v>16</v>
      </c>
      <c r="I15" s="553"/>
    </row>
    <row r="16" spans="1:9" ht="18.75" customHeight="1" thickBot="1" x14ac:dyDescent="0.4">
      <c r="A16" s="551"/>
      <c r="B16" s="340" t="s">
        <v>8</v>
      </c>
      <c r="C16" s="341">
        <f>C14+C15</f>
        <v>150</v>
      </c>
      <c r="D16" s="341">
        <f t="shared" ref="D16:F16" si="3">D14+D15</f>
        <v>11279</v>
      </c>
      <c r="E16" s="341">
        <f t="shared" si="3"/>
        <v>254</v>
      </c>
      <c r="F16" s="341">
        <f t="shared" si="3"/>
        <v>65</v>
      </c>
      <c r="G16" s="341">
        <f t="shared" si="0"/>
        <v>11748</v>
      </c>
      <c r="H16" s="342" t="s">
        <v>5</v>
      </c>
      <c r="I16" s="553"/>
    </row>
    <row r="17" spans="1:9" ht="18.75" customHeight="1" thickBot="1" x14ac:dyDescent="0.4">
      <c r="A17" s="546">
        <v>2012</v>
      </c>
      <c r="B17" s="338" t="s">
        <v>6</v>
      </c>
      <c r="C17" s="351">
        <v>1</v>
      </c>
      <c r="D17" s="351">
        <v>3761</v>
      </c>
      <c r="E17" s="351">
        <v>92</v>
      </c>
      <c r="F17" s="351">
        <v>17</v>
      </c>
      <c r="G17" s="351">
        <f t="shared" si="0"/>
        <v>3871</v>
      </c>
      <c r="H17" s="339" t="s">
        <v>15</v>
      </c>
      <c r="I17" s="548">
        <v>2012</v>
      </c>
    </row>
    <row r="18" spans="1:9" ht="18.75" customHeight="1" thickBot="1" x14ac:dyDescent="0.4">
      <c r="A18" s="546"/>
      <c r="B18" s="343" t="s">
        <v>7</v>
      </c>
      <c r="C18" s="352">
        <v>1</v>
      </c>
      <c r="D18" s="352">
        <v>8417</v>
      </c>
      <c r="E18" s="352">
        <v>179</v>
      </c>
      <c r="F18" s="352">
        <v>61</v>
      </c>
      <c r="G18" s="352">
        <f t="shared" si="0"/>
        <v>8658</v>
      </c>
      <c r="H18" s="344" t="s">
        <v>16</v>
      </c>
      <c r="I18" s="548"/>
    </row>
    <row r="19" spans="1:9" ht="18.75" customHeight="1" thickBot="1" x14ac:dyDescent="0.4">
      <c r="A19" s="547"/>
      <c r="B19" s="348" t="s">
        <v>8</v>
      </c>
      <c r="C19" s="353">
        <f>C17+C18</f>
        <v>2</v>
      </c>
      <c r="D19" s="354">
        <f t="shared" ref="D19:F19" si="4">D17+D18</f>
        <v>12178</v>
      </c>
      <c r="E19" s="354">
        <f t="shared" si="4"/>
        <v>271</v>
      </c>
      <c r="F19" s="354">
        <f t="shared" si="4"/>
        <v>78</v>
      </c>
      <c r="G19" s="354">
        <f t="shared" si="0"/>
        <v>12529</v>
      </c>
      <c r="H19" s="350" t="s">
        <v>5</v>
      </c>
      <c r="I19" s="549"/>
    </row>
    <row r="20" spans="1:9" ht="18.75" customHeight="1" thickBot="1" x14ac:dyDescent="0.4">
      <c r="A20" s="551">
        <v>2013</v>
      </c>
      <c r="B20" s="345" t="s">
        <v>6</v>
      </c>
      <c r="C20" s="346">
        <v>0</v>
      </c>
      <c r="D20" s="346">
        <v>3673</v>
      </c>
      <c r="E20" s="346">
        <v>87</v>
      </c>
      <c r="F20" s="346">
        <v>13</v>
      </c>
      <c r="G20" s="346">
        <f t="shared" si="0"/>
        <v>3773</v>
      </c>
      <c r="H20" s="347" t="s">
        <v>15</v>
      </c>
      <c r="I20" s="553">
        <v>2013</v>
      </c>
    </row>
    <row r="21" spans="1:9" ht="18.75" customHeight="1" thickBot="1" x14ac:dyDescent="0.4">
      <c r="A21" s="551"/>
      <c r="B21" s="355" t="s">
        <v>7</v>
      </c>
      <c r="C21" s="326">
        <v>0</v>
      </c>
      <c r="D21" s="326">
        <v>8939</v>
      </c>
      <c r="E21" s="326">
        <v>193</v>
      </c>
      <c r="F21" s="326">
        <v>63</v>
      </c>
      <c r="G21" s="326">
        <f t="shared" si="0"/>
        <v>9195</v>
      </c>
      <c r="H21" s="356" t="s">
        <v>16</v>
      </c>
      <c r="I21" s="553"/>
    </row>
    <row r="22" spans="1:9" ht="18.75" customHeight="1" thickBot="1" x14ac:dyDescent="0.4">
      <c r="A22" s="554"/>
      <c r="B22" s="357" t="s">
        <v>8</v>
      </c>
      <c r="C22" s="358">
        <f>C20+C21</f>
        <v>0</v>
      </c>
      <c r="D22" s="358">
        <f t="shared" ref="D22:F22" si="5">D20+D21</f>
        <v>12612</v>
      </c>
      <c r="E22" s="358">
        <f t="shared" si="5"/>
        <v>280</v>
      </c>
      <c r="F22" s="358">
        <f t="shared" si="5"/>
        <v>76</v>
      </c>
      <c r="G22" s="358">
        <f t="shared" si="0"/>
        <v>12968</v>
      </c>
      <c r="H22" s="359" t="s">
        <v>5</v>
      </c>
      <c r="I22" s="555"/>
    </row>
    <row r="23" spans="1:9" ht="18.75" customHeight="1" thickBot="1" x14ac:dyDescent="0.4">
      <c r="A23" s="546">
        <v>2014</v>
      </c>
      <c r="B23" s="338" t="s">
        <v>6</v>
      </c>
      <c r="C23" s="351">
        <v>0</v>
      </c>
      <c r="D23" s="351">
        <v>3795</v>
      </c>
      <c r="E23" s="351">
        <v>108</v>
      </c>
      <c r="F23" s="351">
        <v>15</v>
      </c>
      <c r="G23" s="351">
        <v>3918</v>
      </c>
      <c r="H23" s="339" t="s">
        <v>15</v>
      </c>
      <c r="I23" s="548">
        <v>2014</v>
      </c>
    </row>
    <row r="24" spans="1:9" ht="18.75" customHeight="1" thickBot="1" x14ac:dyDescent="0.4">
      <c r="A24" s="546"/>
      <c r="B24" s="343" t="s">
        <v>7</v>
      </c>
      <c r="C24" s="352">
        <v>0</v>
      </c>
      <c r="D24" s="352">
        <v>9767</v>
      </c>
      <c r="E24" s="352">
        <v>225</v>
      </c>
      <c r="F24" s="352">
        <v>64</v>
      </c>
      <c r="G24" s="352">
        <v>10056</v>
      </c>
      <c r="H24" s="344" t="s">
        <v>16</v>
      </c>
      <c r="I24" s="548"/>
    </row>
    <row r="25" spans="1:9" ht="18.75" customHeight="1" x14ac:dyDescent="0.35">
      <c r="A25" s="547"/>
      <c r="B25" s="348" t="s">
        <v>8</v>
      </c>
      <c r="C25" s="354">
        <f>C23+C24</f>
        <v>0</v>
      </c>
      <c r="D25" s="354">
        <f t="shared" ref="D25:F25" si="6">D23+D24</f>
        <v>13562</v>
      </c>
      <c r="E25" s="354">
        <f t="shared" si="6"/>
        <v>333</v>
      </c>
      <c r="F25" s="354">
        <f t="shared" si="6"/>
        <v>79</v>
      </c>
      <c r="G25" s="354">
        <f t="shared" ref="G25" si="7">SUM(C25:F25)</f>
        <v>13974</v>
      </c>
      <c r="H25" s="350" t="s">
        <v>5</v>
      </c>
      <c r="I25" s="549"/>
    </row>
  </sheetData>
  <mergeCells count="18">
    <mergeCell ref="A1:I1"/>
    <mergeCell ref="A2:I2"/>
    <mergeCell ref="A3:I3"/>
    <mergeCell ref="A4:I4"/>
    <mergeCell ref="A6:B7"/>
    <mergeCell ref="H6:I7"/>
    <mergeCell ref="A23:A25"/>
    <mergeCell ref="I23:I25"/>
    <mergeCell ref="A11:A13"/>
    <mergeCell ref="I11:I13"/>
    <mergeCell ref="A8:A10"/>
    <mergeCell ref="I8:I10"/>
    <mergeCell ref="A20:A22"/>
    <mergeCell ref="I20:I22"/>
    <mergeCell ref="A17:A19"/>
    <mergeCell ref="I17:I19"/>
    <mergeCell ref="I14:I16"/>
    <mergeCell ref="A14:A16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3"/>
  <sheetViews>
    <sheetView rightToLeft="1" view="pageBreakPreview" zoomScaleNormal="100" zoomScaleSheetLayoutView="100" workbookViewId="0">
      <selection activeCell="N6" sqref="N6:N9"/>
    </sheetView>
  </sheetViews>
  <sheetFormatPr defaultColWidth="9.1796875" defaultRowHeight="13" x14ac:dyDescent="0.35"/>
  <cols>
    <col min="1" max="1" width="22.26953125" style="9" customWidth="1"/>
    <col min="2" max="2" width="6.7265625" style="9" customWidth="1"/>
    <col min="3" max="3" width="8.26953125" style="9" customWidth="1"/>
    <col min="4" max="4" width="8" style="30" bestFit="1" customWidth="1"/>
    <col min="5" max="5" width="6.7265625" style="9" customWidth="1"/>
    <col min="6" max="6" width="7.81640625" style="9" customWidth="1"/>
    <col min="7" max="7" width="8" style="30" bestFit="1" customWidth="1"/>
    <col min="8" max="8" width="6.7265625" style="9" customWidth="1"/>
    <col min="9" max="9" width="8.54296875" style="9" customWidth="1"/>
    <col min="10" max="10" width="8" style="30" bestFit="1" customWidth="1"/>
    <col min="11" max="11" width="6.7265625" style="9" customWidth="1"/>
    <col min="12" max="12" width="8.54296875" style="9" customWidth="1"/>
    <col min="13" max="13" width="8" style="30" bestFit="1" customWidth="1"/>
    <col min="14" max="14" width="22.26953125" style="9" customWidth="1"/>
    <col min="15" max="16384" width="9.1796875" style="9"/>
  </cols>
  <sheetData>
    <row r="1" spans="1:14" ht="18" x14ac:dyDescent="0.35">
      <c r="A1" s="556" t="s">
        <v>130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</row>
    <row r="2" spans="1:14" ht="20" x14ac:dyDescent="0.35">
      <c r="A2" s="557" t="s">
        <v>139</v>
      </c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</row>
    <row r="3" spans="1:14" ht="15.5" x14ac:dyDescent="0.35">
      <c r="A3" s="558" t="s">
        <v>59</v>
      </c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</row>
    <row r="4" spans="1:14" ht="15.5" x14ac:dyDescent="0.35">
      <c r="A4" s="559" t="s">
        <v>139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</row>
    <row r="5" spans="1:14" s="4" customFormat="1" ht="25" customHeight="1" x14ac:dyDescent="0.35">
      <c r="A5" s="152" t="s">
        <v>294</v>
      </c>
      <c r="B5" s="153"/>
      <c r="C5" s="153"/>
      <c r="D5" s="154"/>
      <c r="E5" s="151"/>
      <c r="F5" s="151"/>
      <c r="G5" s="154"/>
      <c r="H5" s="151"/>
      <c r="I5" s="151"/>
      <c r="J5" s="154"/>
      <c r="K5" s="151"/>
      <c r="L5" s="151"/>
      <c r="M5" s="154"/>
      <c r="N5" s="155" t="s">
        <v>295</v>
      </c>
    </row>
    <row r="6" spans="1:14" s="10" customFormat="1" ht="20.25" customHeight="1" x14ac:dyDescent="0.35">
      <c r="A6" s="560" t="s">
        <v>57</v>
      </c>
      <c r="B6" s="566" t="s">
        <v>51</v>
      </c>
      <c r="C6" s="567"/>
      <c r="D6" s="568"/>
      <c r="E6" s="566" t="s">
        <v>52</v>
      </c>
      <c r="F6" s="567"/>
      <c r="G6" s="568"/>
      <c r="H6" s="566" t="s">
        <v>53</v>
      </c>
      <c r="I6" s="567"/>
      <c r="J6" s="568"/>
      <c r="K6" s="566" t="s">
        <v>2</v>
      </c>
      <c r="L6" s="567"/>
      <c r="M6" s="568"/>
      <c r="N6" s="570" t="s">
        <v>58</v>
      </c>
    </row>
    <row r="7" spans="1:14" ht="33.75" customHeight="1" x14ac:dyDescent="0.35">
      <c r="A7" s="569"/>
      <c r="B7" s="572" t="s">
        <v>54</v>
      </c>
      <c r="C7" s="573"/>
      <c r="D7" s="574"/>
      <c r="E7" s="572" t="s">
        <v>55</v>
      </c>
      <c r="F7" s="573"/>
      <c r="G7" s="574"/>
      <c r="H7" s="572" t="s">
        <v>56</v>
      </c>
      <c r="I7" s="573"/>
      <c r="J7" s="574"/>
      <c r="K7" s="572" t="s">
        <v>5</v>
      </c>
      <c r="L7" s="573"/>
      <c r="M7" s="574"/>
      <c r="N7" s="571"/>
    </row>
    <row r="8" spans="1:14" s="10" customFormat="1" ht="12.75" customHeight="1" x14ac:dyDescent="0.35">
      <c r="A8" s="569"/>
      <c r="B8" s="576" t="s">
        <v>28</v>
      </c>
      <c r="C8" s="576" t="s">
        <v>98</v>
      </c>
      <c r="D8" s="578" t="s">
        <v>46</v>
      </c>
      <c r="E8" s="576" t="s">
        <v>28</v>
      </c>
      <c r="F8" s="576" t="s">
        <v>98</v>
      </c>
      <c r="G8" s="578" t="s">
        <v>46</v>
      </c>
      <c r="H8" s="575" t="s">
        <v>28</v>
      </c>
      <c r="I8" s="575" t="s">
        <v>98</v>
      </c>
      <c r="J8" s="577" t="s">
        <v>46</v>
      </c>
      <c r="K8" s="575" t="s">
        <v>28</v>
      </c>
      <c r="L8" s="575" t="s">
        <v>98</v>
      </c>
      <c r="M8" s="577" t="s">
        <v>46</v>
      </c>
      <c r="N8" s="571"/>
    </row>
    <row r="9" spans="1:14" ht="12.5" x14ac:dyDescent="0.35">
      <c r="A9" s="569"/>
      <c r="B9" s="576"/>
      <c r="C9" s="576"/>
      <c r="D9" s="578"/>
      <c r="E9" s="576"/>
      <c r="F9" s="576"/>
      <c r="G9" s="578"/>
      <c r="H9" s="576"/>
      <c r="I9" s="576"/>
      <c r="J9" s="578"/>
      <c r="K9" s="576"/>
      <c r="L9" s="576"/>
      <c r="M9" s="578"/>
      <c r="N9" s="571"/>
    </row>
    <row r="10" spans="1:14" ht="33" customHeight="1" thickBot="1" x14ac:dyDescent="0.4">
      <c r="A10" s="165">
        <v>2010</v>
      </c>
      <c r="B10" s="118">
        <v>533</v>
      </c>
      <c r="C10" s="118">
        <v>479</v>
      </c>
      <c r="D10" s="119">
        <f>SUM(B10:C10)</f>
        <v>1012</v>
      </c>
      <c r="E10" s="118">
        <v>480</v>
      </c>
      <c r="F10" s="118">
        <v>1322</v>
      </c>
      <c r="G10" s="119">
        <f>SUM(E10:F10)</f>
        <v>1802</v>
      </c>
      <c r="H10" s="118">
        <v>380</v>
      </c>
      <c r="I10" s="118">
        <v>667</v>
      </c>
      <c r="J10" s="119">
        <f>SUM(H10:I10)</f>
        <v>1047</v>
      </c>
      <c r="K10" s="118">
        <f t="shared" ref="K10:L13" si="0">B10+E10+H10</f>
        <v>1393</v>
      </c>
      <c r="L10" s="118">
        <f t="shared" si="0"/>
        <v>2468</v>
      </c>
      <c r="M10" s="119">
        <f>SUM(K10:L10)</f>
        <v>3861</v>
      </c>
      <c r="N10" s="75">
        <v>2010</v>
      </c>
    </row>
    <row r="11" spans="1:14" ht="31.5" customHeight="1" thickBot="1" x14ac:dyDescent="0.4">
      <c r="A11" s="220">
        <v>2011</v>
      </c>
      <c r="B11" s="145">
        <v>590</v>
      </c>
      <c r="C11" s="145">
        <v>518</v>
      </c>
      <c r="D11" s="109">
        <f t="shared" ref="D11:D13" si="1">SUM(B11:C11)</f>
        <v>1108</v>
      </c>
      <c r="E11" s="145">
        <v>516</v>
      </c>
      <c r="F11" s="145">
        <v>1388</v>
      </c>
      <c r="G11" s="109">
        <f t="shared" ref="G11:G13" si="2">SUM(E11:F11)</f>
        <v>1904</v>
      </c>
      <c r="H11" s="145">
        <v>395</v>
      </c>
      <c r="I11" s="145">
        <v>842</v>
      </c>
      <c r="J11" s="109">
        <f t="shared" ref="J11:J13" si="3">SUM(H11:I11)</f>
        <v>1237</v>
      </c>
      <c r="K11" s="145">
        <f t="shared" si="0"/>
        <v>1501</v>
      </c>
      <c r="L11" s="145">
        <f t="shared" si="0"/>
        <v>2748</v>
      </c>
      <c r="M11" s="109">
        <f>SUM(K11:L11)</f>
        <v>4249</v>
      </c>
      <c r="N11" s="193">
        <v>2011</v>
      </c>
    </row>
    <row r="12" spans="1:14" ht="30" customHeight="1" thickBot="1" x14ac:dyDescent="0.4">
      <c r="A12" s="166">
        <v>2012</v>
      </c>
      <c r="B12" s="114">
        <v>584</v>
      </c>
      <c r="C12" s="114">
        <v>478</v>
      </c>
      <c r="D12" s="117">
        <f t="shared" si="1"/>
        <v>1062</v>
      </c>
      <c r="E12" s="114">
        <v>549</v>
      </c>
      <c r="F12" s="114">
        <v>1683</v>
      </c>
      <c r="G12" s="117">
        <f t="shared" si="2"/>
        <v>2232</v>
      </c>
      <c r="H12" s="114">
        <v>460</v>
      </c>
      <c r="I12" s="114">
        <v>879</v>
      </c>
      <c r="J12" s="117">
        <f t="shared" si="3"/>
        <v>1339</v>
      </c>
      <c r="K12" s="114">
        <f t="shared" si="0"/>
        <v>1593</v>
      </c>
      <c r="L12" s="114">
        <f t="shared" si="0"/>
        <v>3040</v>
      </c>
      <c r="M12" s="117">
        <f>SUM(K12:L12)</f>
        <v>4633</v>
      </c>
      <c r="N12" s="72">
        <v>2012</v>
      </c>
    </row>
    <row r="13" spans="1:14" ht="30" customHeight="1" thickBot="1" x14ac:dyDescent="0.4">
      <c r="A13" s="221">
        <v>2013</v>
      </c>
      <c r="B13" s="123">
        <v>616</v>
      </c>
      <c r="C13" s="123">
        <v>498</v>
      </c>
      <c r="D13" s="146">
        <f t="shared" si="1"/>
        <v>1114</v>
      </c>
      <c r="E13" s="123">
        <v>555</v>
      </c>
      <c r="F13" s="123">
        <v>1763</v>
      </c>
      <c r="G13" s="146">
        <f t="shared" si="2"/>
        <v>2318</v>
      </c>
      <c r="H13" s="123">
        <v>467</v>
      </c>
      <c r="I13" s="123">
        <v>1052</v>
      </c>
      <c r="J13" s="146">
        <f t="shared" si="3"/>
        <v>1519</v>
      </c>
      <c r="K13" s="123">
        <f t="shared" si="0"/>
        <v>1638</v>
      </c>
      <c r="L13" s="123">
        <f t="shared" si="0"/>
        <v>3313</v>
      </c>
      <c r="M13" s="146">
        <f>SUM(K13:L13)</f>
        <v>4951</v>
      </c>
      <c r="N13" s="124">
        <v>2013</v>
      </c>
    </row>
    <row r="14" spans="1:14" ht="30" customHeight="1" x14ac:dyDescent="0.35">
      <c r="A14" s="64">
        <v>2014</v>
      </c>
      <c r="B14" s="240">
        <v>647</v>
      </c>
      <c r="C14" s="240">
        <v>521</v>
      </c>
      <c r="D14" s="241">
        <f t="shared" ref="D14" si="4">SUM(B14:C14)</f>
        <v>1168</v>
      </c>
      <c r="E14" s="240">
        <v>556</v>
      </c>
      <c r="F14" s="240">
        <v>1832</v>
      </c>
      <c r="G14" s="241">
        <f t="shared" ref="G14" si="5">SUM(E14:F14)</f>
        <v>2388</v>
      </c>
      <c r="H14" s="240">
        <v>484</v>
      </c>
      <c r="I14" s="240">
        <v>1226</v>
      </c>
      <c r="J14" s="241">
        <f t="shared" ref="J14" si="6">SUM(H14:I14)</f>
        <v>1710</v>
      </c>
      <c r="K14" s="240">
        <f t="shared" ref="K14" si="7">B14+E14+H14</f>
        <v>1687</v>
      </c>
      <c r="L14" s="240">
        <f t="shared" ref="L14" si="8">C14+F14+I14</f>
        <v>3579</v>
      </c>
      <c r="M14" s="241">
        <f>SUM(K14:L14)</f>
        <v>5266</v>
      </c>
      <c r="N14" s="77">
        <v>2014</v>
      </c>
    </row>
    <row r="16" spans="1:14" x14ac:dyDescent="0.35">
      <c r="E16" s="50"/>
      <c r="F16" s="50"/>
      <c r="M16" s="51"/>
    </row>
    <row r="17" spans="5:6" x14ac:dyDescent="0.35">
      <c r="E17" s="50"/>
      <c r="F17" s="50"/>
    </row>
    <row r="18" spans="5:6" x14ac:dyDescent="0.35">
      <c r="E18" s="50"/>
      <c r="F18" s="50"/>
    </row>
    <row r="21" spans="5:6" x14ac:dyDescent="0.35">
      <c r="F21" s="11"/>
    </row>
    <row r="22" spans="5:6" x14ac:dyDescent="0.35">
      <c r="F22" s="11"/>
    </row>
    <row r="23" spans="5:6" x14ac:dyDescent="0.35">
      <c r="F23" s="11"/>
    </row>
  </sheetData>
  <mergeCells count="26">
    <mergeCell ref="H7:J7"/>
    <mergeCell ref="H8:H9"/>
    <mergeCell ref="I8:I9"/>
    <mergeCell ref="J8:J9"/>
    <mergeCell ref="B8:B9"/>
    <mergeCell ref="C8:C9"/>
    <mergeCell ref="D8:D9"/>
    <mergeCell ref="E8:E9"/>
    <mergeCell ref="F8:F9"/>
    <mergeCell ref="G8:G9"/>
    <mergeCell ref="A1:N1"/>
    <mergeCell ref="A2:N2"/>
    <mergeCell ref="A3:N3"/>
    <mergeCell ref="A4:N4"/>
    <mergeCell ref="B6:D6"/>
    <mergeCell ref="E6:G6"/>
    <mergeCell ref="K6:M6"/>
    <mergeCell ref="A6:A9"/>
    <mergeCell ref="N6:N9"/>
    <mergeCell ref="H6:J6"/>
    <mergeCell ref="B7:D7"/>
    <mergeCell ref="E7:G7"/>
    <mergeCell ref="K7:M7"/>
    <mergeCell ref="K8:K9"/>
    <mergeCell ref="L8:L9"/>
    <mergeCell ref="M8:M9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"/>
  <sheetViews>
    <sheetView rightToLeft="1" view="pageBreakPreview" zoomScale="98" zoomScaleNormal="100" zoomScaleSheetLayoutView="98" workbookViewId="0">
      <selection activeCell="A6" sqref="A6:A7"/>
    </sheetView>
  </sheetViews>
  <sheetFormatPr defaultColWidth="9.1796875" defaultRowHeight="13" x14ac:dyDescent="0.35"/>
  <cols>
    <col min="1" max="1" width="19.26953125" style="92" customWidth="1"/>
    <col min="2" max="3" width="9.453125" style="92" customWidth="1"/>
    <col min="4" max="4" width="9.453125" style="120" customWidth="1"/>
    <col min="5" max="7" width="9.453125" style="92" customWidth="1"/>
    <col min="8" max="8" width="21.1796875" style="92" customWidth="1"/>
    <col min="9" max="16384" width="9.1796875" style="92"/>
  </cols>
  <sheetData>
    <row r="1" spans="1:8" ht="18" x14ac:dyDescent="0.35">
      <c r="A1" s="556" t="s">
        <v>71</v>
      </c>
      <c r="B1" s="556"/>
      <c r="C1" s="556"/>
      <c r="D1" s="556"/>
      <c r="E1" s="556"/>
      <c r="F1" s="556"/>
      <c r="G1" s="556"/>
      <c r="H1" s="556"/>
    </row>
    <row r="2" spans="1:8" ht="20" x14ac:dyDescent="0.35">
      <c r="A2" s="557" t="s">
        <v>135</v>
      </c>
      <c r="B2" s="557"/>
      <c r="C2" s="557"/>
      <c r="D2" s="557"/>
      <c r="E2" s="557"/>
      <c r="F2" s="557"/>
      <c r="G2" s="557"/>
      <c r="H2" s="557"/>
    </row>
    <row r="3" spans="1:8" ht="15.5" x14ac:dyDescent="0.35">
      <c r="A3" s="579" t="s">
        <v>72</v>
      </c>
      <c r="B3" s="579"/>
      <c r="C3" s="579"/>
      <c r="D3" s="579"/>
      <c r="E3" s="579"/>
      <c r="F3" s="579"/>
      <c r="G3" s="579"/>
      <c r="H3" s="579"/>
    </row>
    <row r="4" spans="1:8" ht="15.5" x14ac:dyDescent="0.35">
      <c r="A4" s="559" t="s">
        <v>135</v>
      </c>
      <c r="B4" s="559"/>
      <c r="C4" s="559"/>
      <c r="D4" s="559"/>
      <c r="E4" s="559"/>
      <c r="F4" s="559"/>
      <c r="G4" s="559"/>
      <c r="H4" s="559"/>
    </row>
    <row r="5" spans="1:8" s="96" customFormat="1" ht="25" customHeight="1" x14ac:dyDescent="0.35">
      <c r="A5" s="152" t="s">
        <v>297</v>
      </c>
      <c r="B5" s="153"/>
      <c r="C5" s="153"/>
      <c r="D5" s="154"/>
      <c r="E5" s="151"/>
      <c r="F5" s="151"/>
      <c r="G5" s="151"/>
      <c r="H5" s="155" t="s">
        <v>296</v>
      </c>
    </row>
    <row r="6" spans="1:8" s="97" customFormat="1" ht="26.25" customHeight="1" x14ac:dyDescent="0.3">
      <c r="A6" s="560" t="s">
        <v>170</v>
      </c>
      <c r="B6" s="42" t="s">
        <v>60</v>
      </c>
      <c r="C6" s="42" t="s">
        <v>61</v>
      </c>
      <c r="D6" s="42" t="s">
        <v>62</v>
      </c>
      <c r="E6" s="42" t="s">
        <v>63</v>
      </c>
      <c r="F6" s="42" t="s">
        <v>64</v>
      </c>
      <c r="G6" s="42" t="s">
        <v>2</v>
      </c>
      <c r="H6" s="570" t="s">
        <v>171</v>
      </c>
    </row>
    <row r="7" spans="1:8" ht="63.75" customHeight="1" x14ac:dyDescent="0.35">
      <c r="A7" s="561"/>
      <c r="B7" s="125" t="s">
        <v>65</v>
      </c>
      <c r="C7" s="125" t="s">
        <v>66</v>
      </c>
      <c r="D7" s="125" t="s">
        <v>67</v>
      </c>
      <c r="E7" s="125" t="s">
        <v>68</v>
      </c>
      <c r="F7" s="125" t="s">
        <v>69</v>
      </c>
      <c r="G7" s="125" t="s">
        <v>70</v>
      </c>
      <c r="H7" s="580"/>
    </row>
    <row r="8" spans="1:8" ht="33" customHeight="1" thickBot="1" x14ac:dyDescent="0.4">
      <c r="A8" s="165">
        <v>2009</v>
      </c>
      <c r="B8" s="118">
        <v>8</v>
      </c>
      <c r="C8" s="118">
        <v>4</v>
      </c>
      <c r="D8" s="119">
        <v>1</v>
      </c>
      <c r="E8" s="118">
        <v>0</v>
      </c>
      <c r="F8" s="118">
        <v>7</v>
      </c>
      <c r="G8" s="119">
        <f t="shared" ref="G8:G13" si="0">SUM(B8:F8)</f>
        <v>20</v>
      </c>
      <c r="H8" s="242">
        <v>2009</v>
      </c>
    </row>
    <row r="9" spans="1:8" ht="33" customHeight="1" thickBot="1" x14ac:dyDescent="0.4">
      <c r="A9" s="220">
        <v>2010</v>
      </c>
      <c r="B9" s="145">
        <v>8</v>
      </c>
      <c r="C9" s="145">
        <v>1</v>
      </c>
      <c r="D9" s="109">
        <v>1</v>
      </c>
      <c r="E9" s="145">
        <v>6</v>
      </c>
      <c r="F9" s="145">
        <v>5</v>
      </c>
      <c r="G9" s="109">
        <f t="shared" si="0"/>
        <v>21</v>
      </c>
      <c r="H9" s="243">
        <v>2010</v>
      </c>
    </row>
    <row r="10" spans="1:8" ht="33" customHeight="1" thickBot="1" x14ac:dyDescent="0.4">
      <c r="A10" s="166">
        <v>2011</v>
      </c>
      <c r="B10" s="114">
        <v>9</v>
      </c>
      <c r="C10" s="114">
        <v>1</v>
      </c>
      <c r="D10" s="117">
        <v>1</v>
      </c>
      <c r="E10" s="114">
        <v>6</v>
      </c>
      <c r="F10" s="114">
        <v>5</v>
      </c>
      <c r="G10" s="117">
        <f t="shared" si="0"/>
        <v>22</v>
      </c>
      <c r="H10" s="244">
        <v>2011</v>
      </c>
    </row>
    <row r="11" spans="1:8" ht="29.25" customHeight="1" thickBot="1" x14ac:dyDescent="0.4">
      <c r="A11" s="220">
        <v>2012</v>
      </c>
      <c r="B11" s="145">
        <v>11</v>
      </c>
      <c r="C11" s="145">
        <v>1</v>
      </c>
      <c r="D11" s="109">
        <v>3</v>
      </c>
      <c r="E11" s="145">
        <v>6</v>
      </c>
      <c r="F11" s="145">
        <v>6</v>
      </c>
      <c r="G11" s="109">
        <f t="shared" si="0"/>
        <v>27</v>
      </c>
      <c r="H11" s="243">
        <v>2012</v>
      </c>
    </row>
    <row r="12" spans="1:8" ht="30.75" customHeight="1" thickBot="1" x14ac:dyDescent="0.4">
      <c r="A12" s="166">
        <v>2013</v>
      </c>
      <c r="B12" s="114">
        <v>14</v>
      </c>
      <c r="C12" s="114">
        <v>1</v>
      </c>
      <c r="D12" s="117">
        <v>3</v>
      </c>
      <c r="E12" s="114">
        <v>4</v>
      </c>
      <c r="F12" s="114">
        <v>5</v>
      </c>
      <c r="G12" s="117">
        <f t="shared" si="0"/>
        <v>27</v>
      </c>
      <c r="H12" s="244">
        <v>2013</v>
      </c>
    </row>
    <row r="13" spans="1:8" ht="29.25" customHeight="1" x14ac:dyDescent="0.35">
      <c r="A13" s="221">
        <v>2014</v>
      </c>
      <c r="B13" s="123">
        <v>12</v>
      </c>
      <c r="C13" s="123">
        <v>2</v>
      </c>
      <c r="D13" s="146">
        <v>3</v>
      </c>
      <c r="E13" s="123">
        <v>4</v>
      </c>
      <c r="F13" s="123">
        <v>6</v>
      </c>
      <c r="G13" s="146">
        <f t="shared" si="0"/>
        <v>27</v>
      </c>
      <c r="H13" s="245">
        <v>2014</v>
      </c>
    </row>
  </sheetData>
  <mergeCells count="6">
    <mergeCell ref="A1:H1"/>
    <mergeCell ref="A2:H2"/>
    <mergeCell ref="A3:H3"/>
    <mergeCell ref="A4:H4"/>
    <mergeCell ref="A6:A7"/>
    <mergeCell ref="H6:H7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5"/>
  <sheetViews>
    <sheetView rightToLeft="1" view="pageBreakPreview" zoomScaleNormal="100" zoomScaleSheetLayoutView="100" workbookViewId="0">
      <selection activeCell="A6" sqref="A6:A9"/>
    </sheetView>
  </sheetViews>
  <sheetFormatPr defaultColWidth="9.1796875" defaultRowHeight="14.5" x14ac:dyDescent="0.35"/>
  <cols>
    <col min="1" max="1" width="22.7265625" customWidth="1"/>
    <col min="2" max="10" width="8.7265625" customWidth="1"/>
    <col min="11" max="11" width="22.7265625" customWidth="1"/>
  </cols>
  <sheetData>
    <row r="1" spans="1:11" ht="20.5" thickBot="1" x14ac:dyDescent="0.4">
      <c r="A1" s="486" t="s">
        <v>114</v>
      </c>
      <c r="B1" s="487"/>
      <c r="C1" s="487"/>
      <c r="D1" s="487"/>
      <c r="E1" s="487"/>
      <c r="F1" s="487"/>
      <c r="G1" s="487"/>
      <c r="H1" s="487"/>
      <c r="I1" s="487"/>
      <c r="J1" s="487"/>
      <c r="K1" s="488"/>
    </row>
    <row r="2" spans="1:11" ht="20.5" thickBot="1" x14ac:dyDescent="0.4">
      <c r="A2" s="489" t="s">
        <v>139</v>
      </c>
      <c r="B2" s="490"/>
      <c r="C2" s="490"/>
      <c r="D2" s="490"/>
      <c r="E2" s="490"/>
      <c r="F2" s="490"/>
      <c r="G2" s="490"/>
      <c r="H2" s="490"/>
      <c r="I2" s="490"/>
      <c r="J2" s="490"/>
      <c r="K2" s="491"/>
    </row>
    <row r="3" spans="1:11" ht="15.5" x14ac:dyDescent="0.35">
      <c r="A3" s="410" t="s">
        <v>115</v>
      </c>
      <c r="B3" s="411"/>
      <c r="C3" s="411"/>
      <c r="D3" s="411"/>
      <c r="E3" s="411"/>
      <c r="F3" s="411"/>
      <c r="G3" s="411"/>
      <c r="H3" s="411"/>
      <c r="I3" s="411"/>
      <c r="J3" s="411"/>
      <c r="K3" s="412"/>
    </row>
    <row r="4" spans="1:11" ht="15.75" customHeight="1" x14ac:dyDescent="0.35">
      <c r="A4" s="413" t="s">
        <v>140</v>
      </c>
      <c r="B4" s="414"/>
      <c r="C4" s="414"/>
      <c r="D4" s="414"/>
      <c r="E4" s="414"/>
      <c r="F4" s="414"/>
      <c r="G4" s="414"/>
      <c r="H4" s="414"/>
      <c r="I4" s="414"/>
      <c r="J4" s="414"/>
      <c r="K4" s="415"/>
    </row>
    <row r="5" spans="1:11" ht="15.75" customHeight="1" x14ac:dyDescent="0.35">
      <c r="A5" s="295" t="s">
        <v>299</v>
      </c>
      <c r="B5" s="296"/>
      <c r="C5" s="296"/>
      <c r="D5" s="296"/>
      <c r="E5" s="296"/>
      <c r="F5" s="296"/>
      <c r="G5" s="296"/>
      <c r="H5" s="296"/>
      <c r="I5" s="296"/>
      <c r="J5" s="297"/>
      <c r="K5" s="298" t="s">
        <v>298</v>
      </c>
    </row>
    <row r="6" spans="1:11" ht="15" thickBot="1" x14ac:dyDescent="0.4">
      <c r="A6" s="416" t="s">
        <v>116</v>
      </c>
      <c r="B6" s="581" t="s">
        <v>1</v>
      </c>
      <c r="C6" s="535"/>
      <c r="D6" s="535"/>
      <c r="E6" s="419" t="s">
        <v>18</v>
      </c>
      <c r="F6" s="419"/>
      <c r="G6" s="419"/>
      <c r="H6" s="419" t="s">
        <v>2</v>
      </c>
      <c r="I6" s="419"/>
      <c r="J6" s="419"/>
      <c r="K6" s="420" t="s">
        <v>117</v>
      </c>
    </row>
    <row r="7" spans="1:11" ht="15" thickBot="1" x14ac:dyDescent="0.4">
      <c r="A7" s="417"/>
      <c r="B7" s="582" t="s">
        <v>3</v>
      </c>
      <c r="C7" s="583"/>
      <c r="D7" s="583"/>
      <c r="E7" s="423" t="s">
        <v>4</v>
      </c>
      <c r="F7" s="423"/>
      <c r="G7" s="423"/>
      <c r="H7" s="423" t="s">
        <v>5</v>
      </c>
      <c r="I7" s="423"/>
      <c r="J7" s="423"/>
      <c r="K7" s="421"/>
    </row>
    <row r="8" spans="1:11" ht="15" thickBot="1" x14ac:dyDescent="0.4">
      <c r="A8" s="417"/>
      <c r="B8" s="111" t="s">
        <v>6</v>
      </c>
      <c r="C8" s="111" t="s">
        <v>7</v>
      </c>
      <c r="D8" s="111" t="s">
        <v>8</v>
      </c>
      <c r="E8" s="111" t="s">
        <v>6</v>
      </c>
      <c r="F8" s="111" t="s">
        <v>7</v>
      </c>
      <c r="G8" s="111" t="s">
        <v>8</v>
      </c>
      <c r="H8" s="111" t="s">
        <v>6</v>
      </c>
      <c r="I8" s="111" t="s">
        <v>7</v>
      </c>
      <c r="J8" s="111" t="s">
        <v>8</v>
      </c>
      <c r="K8" s="421"/>
    </row>
    <row r="9" spans="1:11" x14ac:dyDescent="0.35">
      <c r="A9" s="418"/>
      <c r="B9" s="160" t="s">
        <v>15</v>
      </c>
      <c r="C9" s="160" t="s">
        <v>16</v>
      </c>
      <c r="D9" s="160" t="s">
        <v>5</v>
      </c>
      <c r="E9" s="160" t="s">
        <v>15</v>
      </c>
      <c r="F9" s="160" t="s">
        <v>16</v>
      </c>
      <c r="G9" s="160" t="s">
        <v>5</v>
      </c>
      <c r="H9" s="160" t="s">
        <v>15</v>
      </c>
      <c r="I9" s="160" t="s">
        <v>16</v>
      </c>
      <c r="J9" s="160" t="s">
        <v>5</v>
      </c>
      <c r="K9" s="422"/>
    </row>
    <row r="10" spans="1:11" ht="27.75" customHeight="1" x14ac:dyDescent="0.35">
      <c r="A10" s="167">
        <v>2010</v>
      </c>
      <c r="B10" s="173">
        <v>1116</v>
      </c>
      <c r="C10" s="173">
        <v>1210</v>
      </c>
      <c r="D10" s="174">
        <f>SUM(B10:C10)</f>
        <v>2326</v>
      </c>
      <c r="E10" s="173">
        <v>2179</v>
      </c>
      <c r="F10" s="173">
        <v>1386</v>
      </c>
      <c r="G10" s="174">
        <f>SUM(E10:F10)</f>
        <v>3565</v>
      </c>
      <c r="H10" s="173">
        <f t="shared" ref="H10:I10" si="0">SUM(B10,E10)</f>
        <v>3295</v>
      </c>
      <c r="I10" s="173">
        <f t="shared" si="0"/>
        <v>2596</v>
      </c>
      <c r="J10" s="174">
        <f>SUM(H10:I10)</f>
        <v>5891</v>
      </c>
      <c r="K10" s="168">
        <v>2010</v>
      </c>
    </row>
    <row r="11" spans="1:11" ht="27.75" customHeight="1" x14ac:dyDescent="0.35">
      <c r="A11" s="169">
        <v>2011</v>
      </c>
      <c r="B11" s="175">
        <v>1552</v>
      </c>
      <c r="C11" s="175">
        <v>1486</v>
      </c>
      <c r="D11" s="175">
        <f>SUM(B11:C11)</f>
        <v>3038</v>
      </c>
      <c r="E11" s="175">
        <v>3473</v>
      </c>
      <c r="F11" s="175">
        <v>1639</v>
      </c>
      <c r="G11" s="175">
        <f>SUM(E11:F11)</f>
        <v>5112</v>
      </c>
      <c r="H11" s="194">
        <f t="shared" ref="H11:H12" si="1">SUM(B11,E11)</f>
        <v>5025</v>
      </c>
      <c r="I11" s="194">
        <f t="shared" ref="I11:I12" si="2">SUM(C11,F11)</f>
        <v>3125</v>
      </c>
      <c r="J11" s="175">
        <f>SUM(H11:I11)</f>
        <v>8150</v>
      </c>
      <c r="K11" s="170">
        <v>2011</v>
      </c>
    </row>
    <row r="12" spans="1:11" ht="27.75" customHeight="1" x14ac:dyDescent="0.35">
      <c r="A12" s="171">
        <v>2012</v>
      </c>
      <c r="B12" s="176">
        <v>1653</v>
      </c>
      <c r="C12" s="176">
        <v>1532</v>
      </c>
      <c r="D12" s="177">
        <f>SUM(B12:C12)</f>
        <v>3185</v>
      </c>
      <c r="E12" s="176">
        <v>3866</v>
      </c>
      <c r="F12" s="176">
        <v>1789</v>
      </c>
      <c r="G12" s="177">
        <f>SUM(E12:F12)</f>
        <v>5655</v>
      </c>
      <c r="H12" s="195">
        <f t="shared" si="1"/>
        <v>5519</v>
      </c>
      <c r="I12" s="195">
        <f t="shared" si="2"/>
        <v>3321</v>
      </c>
      <c r="J12" s="177">
        <f>SUM(H12:I12)</f>
        <v>8840</v>
      </c>
      <c r="K12" s="172">
        <v>2012</v>
      </c>
    </row>
    <row r="13" spans="1:11" ht="27.75" customHeight="1" x14ac:dyDescent="0.35">
      <c r="A13" s="169">
        <v>2013</v>
      </c>
      <c r="B13" s="318" t="s">
        <v>258</v>
      </c>
      <c r="C13" s="318" t="s">
        <v>258</v>
      </c>
      <c r="D13" s="318" t="s">
        <v>258</v>
      </c>
      <c r="E13" s="318" t="s">
        <v>258</v>
      </c>
      <c r="F13" s="318" t="s">
        <v>258</v>
      </c>
      <c r="G13" s="318" t="s">
        <v>258</v>
      </c>
      <c r="H13" s="318" t="s">
        <v>258</v>
      </c>
      <c r="I13" s="318" t="s">
        <v>258</v>
      </c>
      <c r="J13" s="318" t="s">
        <v>258</v>
      </c>
      <c r="K13" s="170">
        <v>2013</v>
      </c>
    </row>
    <row r="14" spans="1:11" ht="27.75" customHeight="1" x14ac:dyDescent="0.35">
      <c r="A14" s="171">
        <v>2014</v>
      </c>
      <c r="B14" s="176">
        <v>668</v>
      </c>
      <c r="C14" s="176">
        <v>720</v>
      </c>
      <c r="D14" s="177">
        <v>1388</v>
      </c>
      <c r="E14" s="176">
        <v>1803</v>
      </c>
      <c r="F14" s="176">
        <v>971</v>
      </c>
      <c r="G14" s="177">
        <v>2774</v>
      </c>
      <c r="H14" s="195">
        <v>2471</v>
      </c>
      <c r="I14" s="195">
        <v>1691</v>
      </c>
      <c r="J14" s="177">
        <v>4162</v>
      </c>
      <c r="K14" s="172">
        <v>2014</v>
      </c>
    </row>
    <row r="15" spans="1:11" x14ac:dyDescent="0.35">
      <c r="A15" s="316" t="s">
        <v>134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 t="s">
        <v>133</v>
      </c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8"/>
  <sheetViews>
    <sheetView rightToLeft="1" view="pageBreakPreview" zoomScaleNormal="100" zoomScaleSheetLayoutView="100" workbookViewId="0">
      <selection sqref="A1:K1"/>
    </sheetView>
  </sheetViews>
  <sheetFormatPr defaultColWidth="9.1796875" defaultRowHeight="14.5" x14ac:dyDescent="0.35"/>
  <cols>
    <col min="1" max="1" width="22.81640625" customWidth="1"/>
    <col min="2" max="10" width="9" customWidth="1"/>
    <col min="11" max="11" width="26.453125" customWidth="1"/>
  </cols>
  <sheetData>
    <row r="1" spans="1:11" ht="20.5" thickBot="1" x14ac:dyDescent="0.4">
      <c r="A1" s="486" t="s">
        <v>118</v>
      </c>
      <c r="B1" s="487"/>
      <c r="C1" s="487"/>
      <c r="D1" s="487"/>
      <c r="E1" s="487"/>
      <c r="F1" s="487"/>
      <c r="G1" s="487"/>
      <c r="H1" s="487"/>
      <c r="I1" s="487"/>
      <c r="J1" s="487"/>
      <c r="K1" s="488"/>
    </row>
    <row r="2" spans="1:11" ht="20.5" thickBot="1" x14ac:dyDescent="0.4">
      <c r="A2" s="489">
        <v>2014</v>
      </c>
      <c r="B2" s="490"/>
      <c r="C2" s="490"/>
      <c r="D2" s="490"/>
      <c r="E2" s="490"/>
      <c r="F2" s="490"/>
      <c r="G2" s="490"/>
      <c r="H2" s="490"/>
      <c r="I2" s="490"/>
      <c r="J2" s="490"/>
      <c r="K2" s="491"/>
    </row>
    <row r="3" spans="1:11" ht="15.5" x14ac:dyDescent="0.35">
      <c r="A3" s="410" t="s">
        <v>119</v>
      </c>
      <c r="B3" s="411"/>
      <c r="C3" s="411"/>
      <c r="D3" s="411"/>
      <c r="E3" s="411"/>
      <c r="F3" s="411"/>
      <c r="G3" s="411"/>
      <c r="H3" s="411"/>
      <c r="I3" s="411"/>
      <c r="J3" s="411"/>
      <c r="K3" s="412"/>
    </row>
    <row r="4" spans="1:11" ht="15.75" customHeight="1" x14ac:dyDescent="0.35">
      <c r="A4" s="413">
        <v>2014</v>
      </c>
      <c r="B4" s="414"/>
      <c r="C4" s="414"/>
      <c r="D4" s="414"/>
      <c r="E4" s="414"/>
      <c r="F4" s="414"/>
      <c r="G4" s="414"/>
      <c r="H4" s="414"/>
      <c r="I4" s="414"/>
      <c r="J4" s="414"/>
      <c r="K4" s="415"/>
    </row>
    <row r="5" spans="1:11" ht="15.75" customHeight="1" x14ac:dyDescent="0.35">
      <c r="A5" s="295" t="s">
        <v>300</v>
      </c>
      <c r="B5" s="296"/>
      <c r="C5" s="296"/>
      <c r="D5" s="296"/>
      <c r="E5" s="296"/>
      <c r="F5" s="296"/>
      <c r="G5" s="296"/>
      <c r="H5" s="296"/>
      <c r="I5" s="296"/>
      <c r="J5" s="297"/>
      <c r="K5" s="298" t="s">
        <v>301</v>
      </c>
    </row>
    <row r="6" spans="1:11" ht="15" thickBot="1" x14ac:dyDescent="0.4">
      <c r="A6" s="416" t="s">
        <v>131</v>
      </c>
      <c r="B6" s="581" t="s">
        <v>1</v>
      </c>
      <c r="C6" s="535"/>
      <c r="D6" s="535"/>
      <c r="E6" s="419" t="s">
        <v>18</v>
      </c>
      <c r="F6" s="419"/>
      <c r="G6" s="419"/>
      <c r="H6" s="419" t="s">
        <v>2</v>
      </c>
      <c r="I6" s="419"/>
      <c r="J6" s="419"/>
      <c r="K6" s="420" t="s">
        <v>132</v>
      </c>
    </row>
    <row r="7" spans="1:11" ht="15" thickBot="1" x14ac:dyDescent="0.4">
      <c r="A7" s="417"/>
      <c r="B7" s="582" t="s">
        <v>3</v>
      </c>
      <c r="C7" s="583"/>
      <c r="D7" s="583"/>
      <c r="E7" s="423" t="s">
        <v>4</v>
      </c>
      <c r="F7" s="423"/>
      <c r="G7" s="423"/>
      <c r="H7" s="423" t="s">
        <v>5</v>
      </c>
      <c r="I7" s="423"/>
      <c r="J7" s="423"/>
      <c r="K7" s="421"/>
    </row>
    <row r="8" spans="1:11" ht="15" thickBot="1" x14ac:dyDescent="0.4">
      <c r="A8" s="417"/>
      <c r="B8" s="111" t="s">
        <v>6</v>
      </c>
      <c r="C8" s="111" t="s">
        <v>7</v>
      </c>
      <c r="D8" s="111" t="s">
        <v>8</v>
      </c>
      <c r="E8" s="111" t="s">
        <v>6</v>
      </c>
      <c r="F8" s="111" t="s">
        <v>7</v>
      </c>
      <c r="G8" s="111" t="s">
        <v>8</v>
      </c>
      <c r="H8" s="111" t="s">
        <v>6</v>
      </c>
      <c r="I8" s="111" t="s">
        <v>7</v>
      </c>
      <c r="J8" s="111" t="s">
        <v>8</v>
      </c>
      <c r="K8" s="421"/>
    </row>
    <row r="9" spans="1:11" x14ac:dyDescent="0.35">
      <c r="A9" s="418"/>
      <c r="B9" s="160" t="s">
        <v>15</v>
      </c>
      <c r="C9" s="160" t="s">
        <v>16</v>
      </c>
      <c r="D9" s="160" t="s">
        <v>5</v>
      </c>
      <c r="E9" s="160" t="s">
        <v>15</v>
      </c>
      <c r="F9" s="160" t="s">
        <v>16</v>
      </c>
      <c r="G9" s="160" t="s">
        <v>5</v>
      </c>
      <c r="H9" s="160" t="s">
        <v>15</v>
      </c>
      <c r="I9" s="160" t="s">
        <v>16</v>
      </c>
      <c r="J9" s="160" t="s">
        <v>5</v>
      </c>
      <c r="K9" s="422"/>
    </row>
    <row r="10" spans="1:11" ht="27.75" customHeight="1" thickBot="1" x14ac:dyDescent="0.4">
      <c r="A10" s="147">
        <v>-15</v>
      </c>
      <c r="B10" s="148">
        <v>8</v>
      </c>
      <c r="C10" s="148">
        <v>10</v>
      </c>
      <c r="D10" s="149">
        <f>SUM(B10:C10)</f>
        <v>18</v>
      </c>
      <c r="E10" s="148">
        <v>13</v>
      </c>
      <c r="F10" s="148">
        <v>21</v>
      </c>
      <c r="G10" s="149">
        <f>SUM(E10:F10)</f>
        <v>34</v>
      </c>
      <c r="H10" s="148">
        <f>SUM(B10,E10)</f>
        <v>21</v>
      </c>
      <c r="I10" s="148">
        <f>SUM(C10,F10)</f>
        <v>31</v>
      </c>
      <c r="J10" s="148">
        <f>SUM(D10,G10)</f>
        <v>52</v>
      </c>
      <c r="K10" s="78">
        <v>-15</v>
      </c>
    </row>
    <row r="11" spans="1:11" ht="27.75" customHeight="1" thickBot="1" x14ac:dyDescent="0.4">
      <c r="A11" s="31" t="s">
        <v>120</v>
      </c>
      <c r="B11" s="150">
        <v>53</v>
      </c>
      <c r="C11" s="150">
        <v>182</v>
      </c>
      <c r="D11" s="198">
        <f t="shared" ref="D11:D16" si="0">SUM(B11:C11)</f>
        <v>235</v>
      </c>
      <c r="E11" s="150">
        <v>128</v>
      </c>
      <c r="F11" s="150">
        <v>187</v>
      </c>
      <c r="G11" s="198">
        <f t="shared" ref="G11:G16" si="1">SUM(E11:F11)</f>
        <v>315</v>
      </c>
      <c r="H11" s="199">
        <f t="shared" ref="H11:H16" si="2">SUM(B11,E11)</f>
        <v>181</v>
      </c>
      <c r="I11" s="199">
        <f t="shared" ref="I11:I15" si="3">SUM(C11,F11)</f>
        <v>369</v>
      </c>
      <c r="J11" s="199">
        <f>SUM(D11,G11)</f>
        <v>550</v>
      </c>
      <c r="K11" s="110" t="s">
        <v>120</v>
      </c>
    </row>
    <row r="12" spans="1:11" ht="27.75" customHeight="1" thickBot="1" x14ac:dyDescent="0.4">
      <c r="A12" s="196" t="s">
        <v>121</v>
      </c>
      <c r="B12" s="200">
        <v>172</v>
      </c>
      <c r="C12" s="200">
        <v>203</v>
      </c>
      <c r="D12" s="149">
        <f t="shared" si="0"/>
        <v>375</v>
      </c>
      <c r="E12" s="200">
        <v>304</v>
      </c>
      <c r="F12" s="200">
        <v>230</v>
      </c>
      <c r="G12" s="149">
        <f t="shared" si="1"/>
        <v>534</v>
      </c>
      <c r="H12" s="148">
        <f t="shared" si="2"/>
        <v>476</v>
      </c>
      <c r="I12" s="148">
        <f t="shared" si="3"/>
        <v>433</v>
      </c>
      <c r="J12" s="148">
        <f t="shared" ref="J12:J16" si="4">SUM(D12,G12)</f>
        <v>909</v>
      </c>
      <c r="K12" s="161" t="s">
        <v>121</v>
      </c>
    </row>
    <row r="13" spans="1:11" ht="27.75" customHeight="1" thickBot="1" x14ac:dyDescent="0.4">
      <c r="A13" s="31" t="s">
        <v>122</v>
      </c>
      <c r="B13" s="150">
        <v>127</v>
      </c>
      <c r="C13" s="150">
        <v>162</v>
      </c>
      <c r="D13" s="198">
        <f t="shared" si="0"/>
        <v>289</v>
      </c>
      <c r="E13" s="150">
        <v>526</v>
      </c>
      <c r="F13" s="150">
        <v>266</v>
      </c>
      <c r="G13" s="198">
        <f t="shared" si="1"/>
        <v>792</v>
      </c>
      <c r="H13" s="199">
        <f t="shared" si="2"/>
        <v>653</v>
      </c>
      <c r="I13" s="199">
        <f t="shared" si="3"/>
        <v>428</v>
      </c>
      <c r="J13" s="199">
        <f t="shared" si="4"/>
        <v>1081</v>
      </c>
      <c r="K13" s="110" t="s">
        <v>123</v>
      </c>
    </row>
    <row r="14" spans="1:11" ht="27.75" customHeight="1" thickBot="1" x14ac:dyDescent="0.4">
      <c r="A14" s="197" t="s">
        <v>143</v>
      </c>
      <c r="B14" s="201">
        <v>106</v>
      </c>
      <c r="C14" s="201">
        <v>89</v>
      </c>
      <c r="D14" s="174">
        <f t="shared" si="0"/>
        <v>195</v>
      </c>
      <c r="E14" s="201">
        <v>402</v>
      </c>
      <c r="F14" s="201">
        <v>140</v>
      </c>
      <c r="G14" s="174">
        <f t="shared" si="1"/>
        <v>542</v>
      </c>
      <c r="H14" s="173">
        <f t="shared" si="2"/>
        <v>508</v>
      </c>
      <c r="I14" s="148">
        <f t="shared" si="3"/>
        <v>229</v>
      </c>
      <c r="J14" s="148">
        <f t="shared" si="4"/>
        <v>737</v>
      </c>
      <c r="K14" s="162" t="s">
        <v>143</v>
      </c>
    </row>
    <row r="15" spans="1:11" ht="27.75" customHeight="1" thickBot="1" x14ac:dyDescent="0.4">
      <c r="A15" s="253" t="s">
        <v>144</v>
      </c>
      <c r="B15" s="254">
        <v>64</v>
      </c>
      <c r="C15" s="254">
        <v>32</v>
      </c>
      <c r="D15" s="255">
        <f t="shared" si="0"/>
        <v>96</v>
      </c>
      <c r="E15" s="254">
        <v>208</v>
      </c>
      <c r="F15" s="254">
        <v>68</v>
      </c>
      <c r="G15" s="255">
        <f t="shared" si="1"/>
        <v>276</v>
      </c>
      <c r="H15" s="254">
        <f t="shared" si="2"/>
        <v>272</v>
      </c>
      <c r="I15" s="199">
        <f t="shared" si="3"/>
        <v>100</v>
      </c>
      <c r="J15" s="199">
        <f t="shared" si="4"/>
        <v>372</v>
      </c>
      <c r="K15" s="256" t="s">
        <v>144</v>
      </c>
    </row>
    <row r="16" spans="1:11" ht="27.75" customHeight="1" x14ac:dyDescent="0.35">
      <c r="A16" s="171" t="s">
        <v>145</v>
      </c>
      <c r="B16" s="251">
        <v>138</v>
      </c>
      <c r="C16" s="251">
        <v>42</v>
      </c>
      <c r="D16" s="176">
        <f t="shared" si="0"/>
        <v>180</v>
      </c>
      <c r="E16" s="251">
        <v>222</v>
      </c>
      <c r="F16" s="251">
        <v>59</v>
      </c>
      <c r="G16" s="176">
        <f t="shared" si="1"/>
        <v>281</v>
      </c>
      <c r="H16" s="251">
        <f t="shared" si="2"/>
        <v>360</v>
      </c>
      <c r="I16" s="173">
        <f>SUM(C16,F16)</f>
        <v>101</v>
      </c>
      <c r="J16" s="173">
        <f t="shared" si="4"/>
        <v>461</v>
      </c>
      <c r="K16" s="252" t="s">
        <v>145</v>
      </c>
    </row>
    <row r="17" spans="1:11" ht="24.75" customHeight="1" x14ac:dyDescent="0.35">
      <c r="A17" s="163" t="s">
        <v>2</v>
      </c>
      <c r="B17" s="202">
        <f t="shared" ref="B17:J17" si="5">SUM(B10:B16)</f>
        <v>668</v>
      </c>
      <c r="C17" s="202">
        <f t="shared" si="5"/>
        <v>720</v>
      </c>
      <c r="D17" s="202">
        <f t="shared" si="5"/>
        <v>1388</v>
      </c>
      <c r="E17" s="202">
        <f t="shared" si="5"/>
        <v>1803</v>
      </c>
      <c r="F17" s="202">
        <f t="shared" si="5"/>
        <v>971</v>
      </c>
      <c r="G17" s="202">
        <f t="shared" si="5"/>
        <v>2774</v>
      </c>
      <c r="H17" s="202">
        <f t="shared" si="5"/>
        <v>2471</v>
      </c>
      <c r="I17" s="202">
        <f t="shared" si="5"/>
        <v>1691</v>
      </c>
      <c r="J17" s="202">
        <f t="shared" si="5"/>
        <v>4162</v>
      </c>
      <c r="K17" s="164" t="s">
        <v>5</v>
      </c>
    </row>
    <row r="18" spans="1:11" s="249" customFormat="1" x14ac:dyDescent="0.35">
      <c r="A18" s="246"/>
      <c r="B18" s="247"/>
      <c r="C18" s="247"/>
      <c r="D18" s="247"/>
      <c r="E18" s="247"/>
      <c r="F18" s="247"/>
      <c r="G18" s="247"/>
      <c r="H18" s="247"/>
      <c r="I18" s="247"/>
      <c r="J18" s="247"/>
      <c r="K18" s="248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1"/>
  <sheetViews>
    <sheetView rightToLeft="1" view="pageBreakPreview" zoomScaleNormal="100" zoomScaleSheetLayoutView="100" workbookViewId="0">
      <selection activeCell="A3" sqref="A3:G3"/>
    </sheetView>
  </sheetViews>
  <sheetFormatPr defaultColWidth="9.1796875" defaultRowHeight="14" x14ac:dyDescent="0.3"/>
  <cols>
    <col min="1" max="1" width="17" style="261" customWidth="1"/>
    <col min="2" max="4" width="8.54296875" style="261" customWidth="1"/>
    <col min="5" max="5" width="11" style="261" customWidth="1"/>
    <col min="6" max="6" width="15.453125" style="261" customWidth="1"/>
    <col min="7" max="7" width="23.1796875" style="261" customWidth="1"/>
    <col min="8" max="16384" width="9.1796875" style="261"/>
  </cols>
  <sheetData>
    <row r="1" spans="1:7" ht="38.25" customHeight="1" x14ac:dyDescent="0.3">
      <c r="A1" s="584" t="s">
        <v>178</v>
      </c>
      <c r="B1" s="584"/>
      <c r="C1" s="584"/>
      <c r="D1" s="584"/>
      <c r="E1" s="584"/>
      <c r="F1" s="584"/>
      <c r="G1" s="584"/>
    </row>
    <row r="2" spans="1:7" ht="18" x14ac:dyDescent="0.3">
      <c r="A2" s="588">
        <v>2014</v>
      </c>
      <c r="B2" s="588"/>
      <c r="C2" s="588"/>
      <c r="D2" s="588"/>
      <c r="E2" s="588"/>
      <c r="F2" s="588"/>
      <c r="G2" s="588"/>
    </row>
    <row r="3" spans="1:7" ht="32.25" customHeight="1" x14ac:dyDescent="0.3">
      <c r="A3" s="585" t="s">
        <v>176</v>
      </c>
      <c r="B3" s="414"/>
      <c r="C3" s="414"/>
      <c r="D3" s="414"/>
      <c r="E3" s="414"/>
      <c r="F3" s="414"/>
      <c r="G3" s="414"/>
    </row>
    <row r="4" spans="1:7" ht="15.5" x14ac:dyDescent="0.3">
      <c r="A4" s="585">
        <v>2014</v>
      </c>
      <c r="B4" s="414"/>
      <c r="C4" s="414"/>
      <c r="D4" s="414"/>
      <c r="E4" s="414"/>
      <c r="F4" s="414"/>
      <c r="G4" s="414"/>
    </row>
    <row r="5" spans="1:7" ht="15.5" x14ac:dyDescent="0.3">
      <c r="A5" s="262" t="s">
        <v>303</v>
      </c>
      <c r="B5" s="263"/>
      <c r="C5" s="263"/>
      <c r="D5" s="263"/>
      <c r="E5" s="263"/>
      <c r="F5" s="263"/>
      <c r="G5" s="121" t="s">
        <v>302</v>
      </c>
    </row>
    <row r="6" spans="1:7" ht="28.5" customHeight="1" thickBot="1" x14ac:dyDescent="0.35">
      <c r="A6" s="589" t="s">
        <v>146</v>
      </c>
      <c r="B6" s="27" t="s">
        <v>6</v>
      </c>
      <c r="C6" s="27" t="s">
        <v>7</v>
      </c>
      <c r="D6" s="27" t="s">
        <v>8</v>
      </c>
      <c r="E6" s="27" t="s">
        <v>147</v>
      </c>
      <c r="F6" s="27" t="s">
        <v>148</v>
      </c>
      <c r="G6" s="591" t="s">
        <v>151</v>
      </c>
    </row>
    <row r="7" spans="1:7" ht="24.75" customHeight="1" x14ac:dyDescent="0.3">
      <c r="A7" s="590"/>
      <c r="B7" s="264" t="s">
        <v>15</v>
      </c>
      <c r="C7" s="264" t="s">
        <v>16</v>
      </c>
      <c r="D7" s="264" t="s">
        <v>5</v>
      </c>
      <c r="E7" s="264" t="s">
        <v>172</v>
      </c>
      <c r="F7" s="264" t="s">
        <v>173</v>
      </c>
      <c r="G7" s="592"/>
    </row>
    <row r="8" spans="1:7" ht="27.75" customHeight="1" thickBot="1" x14ac:dyDescent="0.35">
      <c r="A8" s="281" t="s">
        <v>149</v>
      </c>
      <c r="B8" s="269">
        <v>4567</v>
      </c>
      <c r="C8" s="269">
        <v>4350</v>
      </c>
      <c r="D8" s="269">
        <f>B8+C8</f>
        <v>8917</v>
      </c>
      <c r="E8" s="272">
        <f>D8/$D$10%</f>
        <v>77.016755916393166</v>
      </c>
      <c r="F8" s="269">
        <v>49</v>
      </c>
      <c r="G8" s="267" t="s">
        <v>152</v>
      </c>
    </row>
    <row r="9" spans="1:7" ht="27.75" customHeight="1" x14ac:dyDescent="0.3">
      <c r="A9" s="282" t="s">
        <v>150</v>
      </c>
      <c r="B9" s="270">
        <v>2579</v>
      </c>
      <c r="C9" s="270">
        <v>82</v>
      </c>
      <c r="D9" s="274">
        <f t="shared" ref="D9" si="0">B9+C9</f>
        <v>2661</v>
      </c>
      <c r="E9" s="275">
        <f>D9/$D$10%</f>
        <v>22.983244083606841</v>
      </c>
      <c r="F9" s="270">
        <v>47</v>
      </c>
      <c r="G9" s="268" t="s">
        <v>153</v>
      </c>
    </row>
    <row r="10" spans="1:7" ht="27.75" customHeight="1" x14ac:dyDescent="0.3">
      <c r="A10" s="284" t="s">
        <v>8</v>
      </c>
      <c r="B10" s="271">
        <f>B8+B9</f>
        <v>7146</v>
      </c>
      <c r="C10" s="271">
        <f t="shared" ref="C10:E10" si="1">C8+C9</f>
        <v>4432</v>
      </c>
      <c r="D10" s="271">
        <f t="shared" si="1"/>
        <v>11578</v>
      </c>
      <c r="E10" s="273">
        <f t="shared" si="1"/>
        <v>100</v>
      </c>
      <c r="F10" s="271">
        <v>49</v>
      </c>
      <c r="G10" s="266" t="s">
        <v>5</v>
      </c>
    </row>
    <row r="11" spans="1:7" ht="30" customHeight="1" x14ac:dyDescent="0.3">
      <c r="A11" s="587" t="s">
        <v>174</v>
      </c>
      <c r="B11" s="587"/>
      <c r="C11" s="587"/>
      <c r="D11" s="265"/>
      <c r="E11" s="586" t="s">
        <v>175</v>
      </c>
      <c r="F11" s="586"/>
      <c r="G11" s="586"/>
    </row>
  </sheetData>
  <mergeCells count="8">
    <mergeCell ref="A1:G1"/>
    <mergeCell ref="A3:G3"/>
    <mergeCell ref="E11:G11"/>
    <mergeCell ref="A11:C11"/>
    <mergeCell ref="A2:G2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3"/>
  <sheetViews>
    <sheetView rightToLeft="1" view="pageBreakPreview" zoomScaleNormal="100" zoomScaleSheetLayoutView="100" workbookViewId="0">
      <selection activeCell="A3" sqref="A3:G3"/>
    </sheetView>
  </sheetViews>
  <sheetFormatPr defaultColWidth="9.1796875" defaultRowHeight="14" x14ac:dyDescent="0.3"/>
  <cols>
    <col min="1" max="1" width="17" style="261" customWidth="1"/>
    <col min="2" max="4" width="8.54296875" style="261" customWidth="1"/>
    <col min="5" max="5" width="11" style="261" customWidth="1"/>
    <col min="6" max="6" width="15.453125" style="261" customWidth="1"/>
    <col min="7" max="7" width="23.1796875" style="261" customWidth="1"/>
    <col min="8" max="16384" width="9.1796875" style="261"/>
  </cols>
  <sheetData>
    <row r="1" spans="1:7" ht="37.5" customHeight="1" x14ac:dyDescent="0.3">
      <c r="A1" s="584" t="s">
        <v>179</v>
      </c>
      <c r="B1" s="584"/>
      <c r="C1" s="584"/>
      <c r="D1" s="584"/>
      <c r="E1" s="584"/>
      <c r="F1" s="584"/>
      <c r="G1" s="584"/>
    </row>
    <row r="2" spans="1:7" ht="18" x14ac:dyDescent="0.3">
      <c r="A2" s="588">
        <v>2014</v>
      </c>
      <c r="B2" s="588"/>
      <c r="C2" s="588"/>
      <c r="D2" s="588"/>
      <c r="E2" s="588"/>
      <c r="F2" s="588"/>
      <c r="G2" s="588"/>
    </row>
    <row r="3" spans="1:7" ht="32.25" customHeight="1" x14ac:dyDescent="0.3">
      <c r="A3" s="585" t="s">
        <v>177</v>
      </c>
      <c r="B3" s="414"/>
      <c r="C3" s="414"/>
      <c r="D3" s="414"/>
      <c r="E3" s="414"/>
      <c r="F3" s="414"/>
      <c r="G3" s="414"/>
    </row>
    <row r="4" spans="1:7" ht="15.5" x14ac:dyDescent="0.3">
      <c r="A4" s="585">
        <v>2014</v>
      </c>
      <c r="B4" s="414"/>
      <c r="C4" s="414"/>
      <c r="D4" s="414"/>
      <c r="E4" s="414"/>
      <c r="F4" s="414"/>
      <c r="G4" s="414"/>
    </row>
    <row r="5" spans="1:7" ht="15.5" x14ac:dyDescent="0.3">
      <c r="A5" s="262" t="s">
        <v>305</v>
      </c>
      <c r="B5" s="263"/>
      <c r="C5" s="263"/>
      <c r="D5" s="263"/>
      <c r="E5" s="263"/>
      <c r="F5" s="263"/>
      <c r="G5" s="121" t="s">
        <v>304</v>
      </c>
    </row>
    <row r="6" spans="1:7" ht="28.5" customHeight="1" thickBot="1" x14ac:dyDescent="0.35">
      <c r="A6" s="589" t="s">
        <v>154</v>
      </c>
      <c r="B6" s="27" t="s">
        <v>6</v>
      </c>
      <c r="C6" s="27" t="s">
        <v>7</v>
      </c>
      <c r="D6" s="27" t="s">
        <v>8</v>
      </c>
      <c r="E6" s="27" t="s">
        <v>147</v>
      </c>
      <c r="F6" s="27" t="s">
        <v>148</v>
      </c>
      <c r="G6" s="591" t="s">
        <v>160</v>
      </c>
    </row>
    <row r="7" spans="1:7" ht="24.75" customHeight="1" x14ac:dyDescent="0.3">
      <c r="A7" s="590"/>
      <c r="B7" s="264" t="s">
        <v>15</v>
      </c>
      <c r="C7" s="264" t="s">
        <v>16</v>
      </c>
      <c r="D7" s="264" t="s">
        <v>5</v>
      </c>
      <c r="E7" s="264" t="s">
        <v>172</v>
      </c>
      <c r="F7" s="264" t="s">
        <v>173</v>
      </c>
      <c r="G7" s="592"/>
    </row>
    <row r="8" spans="1:7" ht="27.75" customHeight="1" thickBot="1" x14ac:dyDescent="0.35">
      <c r="A8" s="281" t="s">
        <v>155</v>
      </c>
      <c r="B8" s="269">
        <v>934</v>
      </c>
      <c r="C8" s="269">
        <v>125</v>
      </c>
      <c r="D8" s="269">
        <f>B8+C8</f>
        <v>1059</v>
      </c>
      <c r="E8" s="272">
        <f>D8/$D$13%</f>
        <v>9.1466574537916738</v>
      </c>
      <c r="F8" s="269">
        <v>63</v>
      </c>
      <c r="G8" s="267" t="s">
        <v>161</v>
      </c>
    </row>
    <row r="9" spans="1:7" ht="27.75" customHeight="1" x14ac:dyDescent="0.3">
      <c r="A9" s="282" t="s">
        <v>156</v>
      </c>
      <c r="B9" s="270">
        <v>558</v>
      </c>
      <c r="C9" s="270">
        <v>1105</v>
      </c>
      <c r="D9" s="274">
        <f t="shared" ref="D9" si="0">B9+C9</f>
        <v>1663</v>
      </c>
      <c r="E9" s="275">
        <f>D9/$D$13%</f>
        <v>14.363447918466056</v>
      </c>
      <c r="F9" s="270">
        <v>47</v>
      </c>
      <c r="G9" s="268" t="s">
        <v>162</v>
      </c>
    </row>
    <row r="10" spans="1:7" ht="27.75" customHeight="1" thickBot="1" x14ac:dyDescent="0.35">
      <c r="A10" s="281" t="s">
        <v>157</v>
      </c>
      <c r="B10" s="269">
        <v>1111</v>
      </c>
      <c r="C10" s="269">
        <v>121</v>
      </c>
      <c r="D10" s="269">
        <f t="shared" ref="D10" si="1">B10+C10</f>
        <v>1232</v>
      </c>
      <c r="E10" s="272">
        <f>D10/$D$13%</f>
        <v>10.64087061668682</v>
      </c>
      <c r="F10" s="269">
        <v>47</v>
      </c>
      <c r="G10" s="267" t="s">
        <v>163</v>
      </c>
    </row>
    <row r="11" spans="1:7" ht="27.75" customHeight="1" x14ac:dyDescent="0.3">
      <c r="A11" s="282" t="s">
        <v>158</v>
      </c>
      <c r="B11" s="270">
        <v>336</v>
      </c>
      <c r="C11" s="270">
        <v>387</v>
      </c>
      <c r="D11" s="274">
        <f>B11+C11</f>
        <v>723</v>
      </c>
      <c r="E11" s="275">
        <f>D11/$D$13%</f>
        <v>6.2446018310589047</v>
      </c>
      <c r="F11" s="270">
        <v>42</v>
      </c>
      <c r="G11" s="268" t="s">
        <v>164</v>
      </c>
    </row>
    <row r="12" spans="1:7" ht="27.75" customHeight="1" x14ac:dyDescent="0.3">
      <c r="A12" s="283" t="s">
        <v>159</v>
      </c>
      <c r="B12" s="276">
        <v>4207</v>
      </c>
      <c r="C12" s="276">
        <v>2694</v>
      </c>
      <c r="D12" s="276">
        <f t="shared" ref="D12" si="2">B12+C12</f>
        <v>6901</v>
      </c>
      <c r="E12" s="277">
        <f>D12/$D$13%</f>
        <v>59.604422179996547</v>
      </c>
      <c r="F12" s="276">
        <v>48</v>
      </c>
      <c r="G12" s="278" t="s">
        <v>165</v>
      </c>
    </row>
    <row r="13" spans="1:7" ht="27.75" customHeight="1" x14ac:dyDescent="0.3">
      <c r="A13" s="279" t="s">
        <v>8</v>
      </c>
      <c r="B13" s="289">
        <f>SUM(B8:B12)</f>
        <v>7146</v>
      </c>
      <c r="C13" s="289">
        <f t="shared" ref="C13:E13" si="3">SUM(C8:C12)</f>
        <v>4432</v>
      </c>
      <c r="D13" s="289">
        <f t="shared" si="3"/>
        <v>11578</v>
      </c>
      <c r="E13" s="289">
        <f t="shared" si="3"/>
        <v>100</v>
      </c>
      <c r="F13" s="289">
        <v>49</v>
      </c>
      <c r="G13" s="280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"/>
  <sheetViews>
    <sheetView rightToLeft="1" view="pageBreakPreview" zoomScaleNormal="100" zoomScaleSheetLayoutView="100" workbookViewId="0">
      <selection activeCell="K13" sqref="K13"/>
    </sheetView>
  </sheetViews>
  <sheetFormatPr defaultColWidth="9.1796875" defaultRowHeight="14" x14ac:dyDescent="0.3"/>
  <cols>
    <col min="1" max="1" width="17" style="261" customWidth="1"/>
    <col min="2" max="4" width="8.54296875" style="261" customWidth="1"/>
    <col min="5" max="5" width="11" style="261" customWidth="1"/>
    <col min="6" max="6" width="15.453125" style="261" customWidth="1"/>
    <col min="7" max="7" width="23.1796875" style="261" customWidth="1"/>
    <col min="8" max="16384" width="9.1796875" style="261"/>
  </cols>
  <sheetData>
    <row r="1" spans="1:7" ht="37.5" customHeight="1" x14ac:dyDescent="0.3">
      <c r="A1" s="584" t="s">
        <v>181</v>
      </c>
      <c r="B1" s="584"/>
      <c r="C1" s="584"/>
      <c r="D1" s="584"/>
      <c r="E1" s="584"/>
      <c r="F1" s="584"/>
      <c r="G1" s="584"/>
    </row>
    <row r="2" spans="1:7" ht="18" x14ac:dyDescent="0.3">
      <c r="A2" s="588">
        <v>2014</v>
      </c>
      <c r="B2" s="588"/>
      <c r="C2" s="588"/>
      <c r="D2" s="588"/>
      <c r="E2" s="588"/>
      <c r="F2" s="588"/>
      <c r="G2" s="588"/>
    </row>
    <row r="3" spans="1:7" ht="32.25" customHeight="1" x14ac:dyDescent="0.3">
      <c r="A3" s="585" t="s">
        <v>182</v>
      </c>
      <c r="B3" s="414"/>
      <c r="C3" s="414"/>
      <c r="D3" s="414"/>
      <c r="E3" s="414"/>
      <c r="F3" s="414"/>
      <c r="G3" s="414"/>
    </row>
    <row r="4" spans="1:7" ht="15.5" x14ac:dyDescent="0.3">
      <c r="A4" s="585">
        <v>2014</v>
      </c>
      <c r="B4" s="414"/>
      <c r="C4" s="414"/>
      <c r="D4" s="414"/>
      <c r="E4" s="414"/>
      <c r="F4" s="414"/>
      <c r="G4" s="414"/>
    </row>
    <row r="5" spans="1:7" ht="15.5" x14ac:dyDescent="0.3">
      <c r="A5" s="262" t="s">
        <v>307</v>
      </c>
      <c r="B5" s="263"/>
      <c r="C5" s="263"/>
      <c r="D5" s="263"/>
      <c r="E5" s="263"/>
      <c r="F5" s="263"/>
      <c r="G5" s="121" t="s">
        <v>306</v>
      </c>
    </row>
    <row r="6" spans="1:7" ht="28.5" customHeight="1" x14ac:dyDescent="0.3">
      <c r="A6" s="593" t="s">
        <v>183</v>
      </c>
      <c r="B6" s="27" t="s">
        <v>6</v>
      </c>
      <c r="C6" s="27" t="s">
        <v>7</v>
      </c>
      <c r="D6" s="27" t="s">
        <v>8</v>
      </c>
      <c r="E6" s="27" t="s">
        <v>147</v>
      </c>
      <c r="F6" s="27" t="s">
        <v>148</v>
      </c>
      <c r="G6" s="534" t="s">
        <v>166</v>
      </c>
    </row>
    <row r="7" spans="1:7" ht="24.75" customHeight="1" x14ac:dyDescent="0.3">
      <c r="A7" s="594"/>
      <c r="B7" s="264" t="s">
        <v>15</v>
      </c>
      <c r="C7" s="264" t="s">
        <v>16</v>
      </c>
      <c r="D7" s="264" t="s">
        <v>5</v>
      </c>
      <c r="E7" s="264" t="s">
        <v>172</v>
      </c>
      <c r="F7" s="264" t="s">
        <v>173</v>
      </c>
      <c r="G7" s="595"/>
    </row>
    <row r="8" spans="1:7" ht="27.75" customHeight="1" thickBot="1" x14ac:dyDescent="0.35">
      <c r="A8" s="260" t="s">
        <v>259</v>
      </c>
      <c r="B8" s="269">
        <v>112</v>
      </c>
      <c r="C8" s="269">
        <v>3</v>
      </c>
      <c r="D8" s="269">
        <f>B8+C8</f>
        <v>115</v>
      </c>
      <c r="E8" s="272">
        <f>D8/$D$13%</f>
        <v>0.99326308516151318</v>
      </c>
      <c r="F8" s="269">
        <v>60</v>
      </c>
      <c r="G8" s="285" t="s">
        <v>260</v>
      </c>
    </row>
    <row r="9" spans="1:7" ht="27.75" customHeight="1" x14ac:dyDescent="0.3">
      <c r="A9" s="257" t="s">
        <v>120</v>
      </c>
      <c r="B9" s="270">
        <v>2062</v>
      </c>
      <c r="C9" s="270">
        <v>1791</v>
      </c>
      <c r="D9" s="274">
        <f t="shared" ref="D9:D10" si="0">B9+C9</f>
        <v>3853</v>
      </c>
      <c r="E9" s="275">
        <f>D9/$D$13%</f>
        <v>33.278631888063572</v>
      </c>
      <c r="F9" s="270">
        <v>41</v>
      </c>
      <c r="G9" s="286" t="s">
        <v>120</v>
      </c>
    </row>
    <row r="10" spans="1:7" ht="27.75" customHeight="1" thickBot="1" x14ac:dyDescent="0.35">
      <c r="A10" s="260" t="s">
        <v>121</v>
      </c>
      <c r="B10" s="269">
        <v>1456</v>
      </c>
      <c r="C10" s="269">
        <v>1457</v>
      </c>
      <c r="D10" s="269">
        <f t="shared" si="0"/>
        <v>2913</v>
      </c>
      <c r="E10" s="272">
        <f>D10/$D$13%</f>
        <v>25.159785800656419</v>
      </c>
      <c r="F10" s="269">
        <v>48</v>
      </c>
      <c r="G10" s="285" t="s">
        <v>121</v>
      </c>
    </row>
    <row r="11" spans="1:7" ht="27.75" customHeight="1" x14ac:dyDescent="0.3">
      <c r="A11" s="257" t="s">
        <v>122</v>
      </c>
      <c r="B11" s="270">
        <v>1235</v>
      </c>
      <c r="C11" s="270">
        <v>648</v>
      </c>
      <c r="D11" s="274">
        <f>B11+C11</f>
        <v>1883</v>
      </c>
      <c r="E11" s="275">
        <f>D11/$D$13%</f>
        <v>16.26360338573156</v>
      </c>
      <c r="F11" s="270">
        <v>52</v>
      </c>
      <c r="G11" s="286" t="s">
        <v>122</v>
      </c>
    </row>
    <row r="12" spans="1:7" ht="27.75" customHeight="1" x14ac:dyDescent="0.3">
      <c r="A12" s="259" t="s">
        <v>180</v>
      </c>
      <c r="B12" s="276">
        <v>2281</v>
      </c>
      <c r="C12" s="276">
        <v>533</v>
      </c>
      <c r="D12" s="276">
        <f t="shared" ref="D12" si="1">B12+C12</f>
        <v>2814</v>
      </c>
      <c r="E12" s="277">
        <f>D12/$D$13%</f>
        <v>24.30471584038694</v>
      </c>
      <c r="F12" s="276">
        <v>58</v>
      </c>
      <c r="G12" s="287" t="s">
        <v>180</v>
      </c>
    </row>
    <row r="13" spans="1:7" ht="27.75" customHeight="1" x14ac:dyDescent="0.3">
      <c r="A13" s="258" t="s">
        <v>8</v>
      </c>
      <c r="B13" s="289">
        <f>SUM(B8:B12)</f>
        <v>7146</v>
      </c>
      <c r="C13" s="289">
        <f t="shared" ref="C13:E13" si="2">SUM(C8:C12)</f>
        <v>4432</v>
      </c>
      <c r="D13" s="289">
        <f t="shared" si="2"/>
        <v>11578</v>
      </c>
      <c r="E13" s="289">
        <f t="shared" si="2"/>
        <v>100</v>
      </c>
      <c r="F13" s="289">
        <v>49</v>
      </c>
      <c r="G13" s="288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rightToLeft="1" view="pageBreakPreview" zoomScaleNormal="100" zoomScaleSheetLayoutView="100" workbookViewId="0">
      <selection activeCell="C6" sqref="C6"/>
    </sheetView>
  </sheetViews>
  <sheetFormatPr defaultColWidth="8.81640625" defaultRowHeight="15.5" x14ac:dyDescent="0.35"/>
  <cols>
    <col min="1" max="1" width="45.7265625" style="13" customWidth="1"/>
    <col min="2" max="2" width="3.7265625" style="13" customWidth="1"/>
    <col min="3" max="3" width="45.7265625" style="14" customWidth="1"/>
    <col min="4" max="16384" width="8.81640625" style="13"/>
  </cols>
  <sheetData>
    <row r="1" spans="1:8" ht="48.75" customHeight="1" x14ac:dyDescent="0.35">
      <c r="A1" s="299"/>
      <c r="B1" s="299"/>
      <c r="C1" s="300"/>
    </row>
    <row r="2" spans="1:8" s="15" customFormat="1" ht="58.5" customHeight="1" x14ac:dyDescent="0.4">
      <c r="A2" s="310" t="s">
        <v>21</v>
      </c>
      <c r="B2" s="301"/>
      <c r="C2" s="311" t="s">
        <v>218</v>
      </c>
      <c r="D2" s="16"/>
      <c r="E2" s="16"/>
      <c r="F2" s="16"/>
      <c r="G2" s="16"/>
      <c r="H2" s="16"/>
    </row>
    <row r="3" spans="1:8" ht="9.75" customHeight="1" x14ac:dyDescent="0.35">
      <c r="A3" s="302"/>
      <c r="B3" s="299"/>
      <c r="C3" s="303"/>
    </row>
    <row r="4" spans="1:8" ht="75" customHeight="1" x14ac:dyDescent="0.35">
      <c r="A4" s="304" t="s">
        <v>30</v>
      </c>
      <c r="B4" s="299"/>
      <c r="C4" s="305" t="s">
        <v>31</v>
      </c>
    </row>
    <row r="5" spans="1:8" ht="38.25" customHeight="1" x14ac:dyDescent="0.7">
      <c r="A5" s="306" t="s">
        <v>20</v>
      </c>
      <c r="B5" s="299"/>
      <c r="C5" s="307" t="s">
        <v>19</v>
      </c>
    </row>
    <row r="6" spans="1:8" ht="20" x14ac:dyDescent="0.35">
      <c r="A6" s="308" t="s">
        <v>225</v>
      </c>
      <c r="B6" s="299"/>
      <c r="C6" s="309" t="s">
        <v>219</v>
      </c>
    </row>
    <row r="7" spans="1:8" ht="20" x14ac:dyDescent="0.35">
      <c r="A7" s="308" t="s">
        <v>226</v>
      </c>
      <c r="B7" s="299"/>
      <c r="C7" s="309" t="s">
        <v>220</v>
      </c>
    </row>
    <row r="8" spans="1:8" ht="20" x14ac:dyDescent="0.35">
      <c r="A8" s="308" t="s">
        <v>227</v>
      </c>
      <c r="B8" s="299"/>
      <c r="C8" s="309" t="s">
        <v>221</v>
      </c>
    </row>
    <row r="9" spans="1:8" ht="45" customHeight="1" x14ac:dyDescent="0.35">
      <c r="A9" s="308" t="s">
        <v>228</v>
      </c>
      <c r="B9" s="299"/>
      <c r="C9" s="309" t="s">
        <v>222</v>
      </c>
    </row>
    <row r="10" spans="1:8" ht="20" x14ac:dyDescent="0.35">
      <c r="A10" s="308" t="s">
        <v>229</v>
      </c>
      <c r="B10" s="299"/>
      <c r="C10" s="309" t="s">
        <v>223</v>
      </c>
    </row>
    <row r="11" spans="1:8" ht="29" x14ac:dyDescent="0.35">
      <c r="A11" s="308" t="s">
        <v>230</v>
      </c>
      <c r="B11" s="299"/>
      <c r="C11" s="309" t="s">
        <v>224</v>
      </c>
    </row>
  </sheetData>
  <printOptions horizontalCentered="1"/>
  <pageMargins left="0" right="0" top="0.78740157480314965" bottom="0" header="0" footer="0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7"/>
  <sheetViews>
    <sheetView rightToLeft="1" view="pageBreakPreview" zoomScaleNormal="100" zoomScaleSheetLayoutView="100" workbookViewId="0">
      <selection activeCell="A3" sqref="A3:G3"/>
    </sheetView>
  </sheetViews>
  <sheetFormatPr defaultColWidth="9.1796875" defaultRowHeight="14" x14ac:dyDescent="0.3"/>
  <cols>
    <col min="1" max="1" width="17" style="261" customWidth="1"/>
    <col min="2" max="4" width="8.54296875" style="261" customWidth="1"/>
    <col min="5" max="5" width="11" style="261" customWidth="1"/>
    <col min="6" max="6" width="15.453125" style="261" customWidth="1"/>
    <col min="7" max="7" width="23.1796875" style="261" customWidth="1"/>
    <col min="8" max="16384" width="9.1796875" style="261"/>
  </cols>
  <sheetData>
    <row r="1" spans="1:7" ht="37.5" customHeight="1" x14ac:dyDescent="0.3">
      <c r="A1" s="584" t="s">
        <v>215</v>
      </c>
      <c r="B1" s="584"/>
      <c r="C1" s="584"/>
      <c r="D1" s="584"/>
      <c r="E1" s="584"/>
      <c r="F1" s="584"/>
      <c r="G1" s="584"/>
    </row>
    <row r="2" spans="1:7" ht="18" x14ac:dyDescent="0.3">
      <c r="A2" s="588">
        <v>2014</v>
      </c>
      <c r="B2" s="588"/>
      <c r="C2" s="588"/>
      <c r="D2" s="588"/>
      <c r="E2" s="588"/>
      <c r="F2" s="588"/>
      <c r="G2" s="588"/>
    </row>
    <row r="3" spans="1:7" ht="32.25" customHeight="1" x14ac:dyDescent="0.3">
      <c r="A3" s="585" t="s">
        <v>185</v>
      </c>
      <c r="B3" s="414"/>
      <c r="C3" s="414"/>
      <c r="D3" s="414"/>
      <c r="E3" s="414"/>
      <c r="F3" s="414"/>
      <c r="G3" s="414"/>
    </row>
    <row r="4" spans="1:7" ht="15.5" x14ac:dyDescent="0.3">
      <c r="A4" s="585">
        <v>2014</v>
      </c>
      <c r="B4" s="414"/>
      <c r="C4" s="414"/>
      <c r="D4" s="414"/>
      <c r="E4" s="414"/>
      <c r="F4" s="414"/>
      <c r="G4" s="414"/>
    </row>
    <row r="5" spans="1:7" ht="15.5" x14ac:dyDescent="0.3">
      <c r="A5" s="262" t="s">
        <v>308</v>
      </c>
      <c r="B5" s="263"/>
      <c r="C5" s="263"/>
      <c r="D5" s="263"/>
      <c r="E5" s="263"/>
      <c r="F5" s="263"/>
      <c r="G5" s="121" t="s">
        <v>309</v>
      </c>
    </row>
    <row r="6" spans="1:7" ht="28.5" customHeight="1" x14ac:dyDescent="0.3">
      <c r="A6" s="593" t="s">
        <v>184</v>
      </c>
      <c r="B6" s="27" t="s">
        <v>6</v>
      </c>
      <c r="C6" s="27" t="s">
        <v>7</v>
      </c>
      <c r="D6" s="27" t="s">
        <v>8</v>
      </c>
      <c r="E6" s="27" t="s">
        <v>147</v>
      </c>
      <c r="F6" s="27" t="s">
        <v>148</v>
      </c>
      <c r="G6" s="534" t="s">
        <v>195</v>
      </c>
    </row>
    <row r="7" spans="1:7" ht="24.75" customHeight="1" x14ac:dyDescent="0.3">
      <c r="A7" s="594"/>
      <c r="B7" s="264" t="s">
        <v>15</v>
      </c>
      <c r="C7" s="264" t="s">
        <v>16</v>
      </c>
      <c r="D7" s="264" t="s">
        <v>5</v>
      </c>
      <c r="E7" s="264" t="s">
        <v>172</v>
      </c>
      <c r="F7" s="264" t="s">
        <v>173</v>
      </c>
      <c r="G7" s="595"/>
    </row>
    <row r="8" spans="1:7" ht="27.75" customHeight="1" thickBot="1" x14ac:dyDescent="0.35">
      <c r="A8" s="260" t="s">
        <v>262</v>
      </c>
      <c r="B8" s="269">
        <v>431</v>
      </c>
      <c r="C8" s="269">
        <v>37</v>
      </c>
      <c r="D8" s="269">
        <f>B8+C8</f>
        <v>468</v>
      </c>
      <c r="E8" s="272">
        <f t="shared" ref="E8:E16" si="0">D8/$D$17%</f>
        <v>4.0421489030920714</v>
      </c>
      <c r="F8" s="269">
        <v>24</v>
      </c>
      <c r="G8" s="285" t="s">
        <v>261</v>
      </c>
    </row>
    <row r="9" spans="1:7" ht="27.75" customHeight="1" x14ac:dyDescent="0.3">
      <c r="A9" s="257" t="s">
        <v>187</v>
      </c>
      <c r="B9" s="270">
        <v>295</v>
      </c>
      <c r="C9" s="270">
        <v>103</v>
      </c>
      <c r="D9" s="274">
        <f t="shared" ref="D9:D10" si="1">B9+C9</f>
        <v>398</v>
      </c>
      <c r="E9" s="275">
        <f t="shared" si="0"/>
        <v>3.437553981689411</v>
      </c>
      <c r="F9" s="270">
        <v>32</v>
      </c>
      <c r="G9" s="286" t="s">
        <v>187</v>
      </c>
    </row>
    <row r="10" spans="1:7" ht="27.75" customHeight="1" thickBot="1" x14ac:dyDescent="0.35">
      <c r="A10" s="260" t="s">
        <v>188</v>
      </c>
      <c r="B10" s="269">
        <v>575</v>
      </c>
      <c r="C10" s="269">
        <v>296</v>
      </c>
      <c r="D10" s="269">
        <f t="shared" si="1"/>
        <v>871</v>
      </c>
      <c r="E10" s="272">
        <f t="shared" si="0"/>
        <v>7.5228882363102434</v>
      </c>
      <c r="F10" s="269">
        <v>37</v>
      </c>
      <c r="G10" s="285" t="s">
        <v>188</v>
      </c>
    </row>
    <row r="11" spans="1:7" ht="27.75" customHeight="1" x14ac:dyDescent="0.3">
      <c r="A11" s="257" t="s">
        <v>189</v>
      </c>
      <c r="B11" s="270">
        <v>965</v>
      </c>
      <c r="C11" s="270">
        <v>1083</v>
      </c>
      <c r="D11" s="274">
        <f>B11+C11</f>
        <v>2048</v>
      </c>
      <c r="E11" s="275">
        <f t="shared" si="0"/>
        <v>17.688719986180686</v>
      </c>
      <c r="F11" s="270">
        <v>42</v>
      </c>
      <c r="G11" s="286" t="s">
        <v>194</v>
      </c>
    </row>
    <row r="12" spans="1:7" ht="27.75" customHeight="1" thickBot="1" x14ac:dyDescent="0.35">
      <c r="A12" s="259" t="s">
        <v>190</v>
      </c>
      <c r="B12" s="276">
        <v>1210</v>
      </c>
      <c r="C12" s="276">
        <v>1231</v>
      </c>
      <c r="D12" s="276">
        <f t="shared" ref="D12:D14" si="2">B12+C12</f>
        <v>2441</v>
      </c>
      <c r="E12" s="277">
        <f t="shared" si="0"/>
        <v>21.083088616341335</v>
      </c>
      <c r="F12" s="276">
        <v>47</v>
      </c>
      <c r="G12" s="287" t="s">
        <v>190</v>
      </c>
    </row>
    <row r="13" spans="1:7" ht="27.75" customHeight="1" x14ac:dyDescent="0.3">
      <c r="A13" s="257" t="s">
        <v>191</v>
      </c>
      <c r="B13" s="270">
        <v>1246</v>
      </c>
      <c r="C13" s="270">
        <v>908</v>
      </c>
      <c r="D13" s="274">
        <f t="shared" si="2"/>
        <v>2154</v>
      </c>
      <c r="E13" s="275">
        <f t="shared" si="0"/>
        <v>18.604249438590429</v>
      </c>
      <c r="F13" s="270">
        <v>52</v>
      </c>
      <c r="G13" s="286" t="s">
        <v>191</v>
      </c>
    </row>
    <row r="14" spans="1:7" ht="27.75" customHeight="1" thickBot="1" x14ac:dyDescent="0.35">
      <c r="A14" s="260" t="s">
        <v>192</v>
      </c>
      <c r="B14" s="269">
        <v>898</v>
      </c>
      <c r="C14" s="269">
        <v>637</v>
      </c>
      <c r="D14" s="269">
        <f t="shared" si="2"/>
        <v>1535</v>
      </c>
      <c r="E14" s="272">
        <f t="shared" si="0"/>
        <v>13.257902919329764</v>
      </c>
      <c r="F14" s="269">
        <v>57</v>
      </c>
      <c r="G14" s="285" t="s">
        <v>192</v>
      </c>
    </row>
    <row r="15" spans="1:7" ht="27.75" customHeight="1" x14ac:dyDescent="0.3">
      <c r="A15" s="257" t="s">
        <v>193</v>
      </c>
      <c r="B15" s="270">
        <v>926</v>
      </c>
      <c r="C15" s="270">
        <v>107</v>
      </c>
      <c r="D15" s="274">
        <f>B15+C15</f>
        <v>1033</v>
      </c>
      <c r="E15" s="275">
        <f t="shared" si="0"/>
        <v>8.9220936258421144</v>
      </c>
      <c r="F15" s="270">
        <v>62</v>
      </c>
      <c r="G15" s="286" t="s">
        <v>193</v>
      </c>
    </row>
    <row r="16" spans="1:7" ht="27.75" customHeight="1" x14ac:dyDescent="0.3">
      <c r="A16" s="259" t="s">
        <v>186</v>
      </c>
      <c r="B16" s="276">
        <v>600</v>
      </c>
      <c r="C16" s="276">
        <v>30</v>
      </c>
      <c r="D16" s="276">
        <f t="shared" ref="D16" si="3">B16+C16</f>
        <v>630</v>
      </c>
      <c r="E16" s="277">
        <f t="shared" si="0"/>
        <v>5.4413542926239415</v>
      </c>
      <c r="F16" s="276">
        <v>71</v>
      </c>
      <c r="G16" s="287" t="s">
        <v>186</v>
      </c>
    </row>
    <row r="17" spans="1:7" ht="27.75" customHeight="1" x14ac:dyDescent="0.3">
      <c r="A17" s="258" t="s">
        <v>8</v>
      </c>
      <c r="B17" s="289">
        <f>SUM(B8:B16)</f>
        <v>7146</v>
      </c>
      <c r="C17" s="289">
        <f t="shared" ref="C17:E17" si="4">SUM(C8:C16)</f>
        <v>4432</v>
      </c>
      <c r="D17" s="289">
        <f t="shared" si="4"/>
        <v>11578</v>
      </c>
      <c r="E17" s="289">
        <f t="shared" si="4"/>
        <v>99.999999999999986</v>
      </c>
      <c r="F17" s="289">
        <v>49</v>
      </c>
      <c r="G17" s="288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8"/>
  <sheetViews>
    <sheetView rightToLeft="1" view="pageBreakPreview" zoomScaleNormal="100" zoomScaleSheetLayoutView="100" workbookViewId="0">
      <selection activeCell="J11" sqref="J11"/>
    </sheetView>
  </sheetViews>
  <sheetFormatPr defaultColWidth="9.1796875" defaultRowHeight="14" x14ac:dyDescent="0.3"/>
  <cols>
    <col min="1" max="1" width="17" style="261" customWidth="1"/>
    <col min="2" max="4" width="8.54296875" style="261" customWidth="1"/>
    <col min="5" max="5" width="11" style="261" customWidth="1"/>
    <col min="6" max="6" width="15.453125" style="261" customWidth="1"/>
    <col min="7" max="7" width="23.1796875" style="261" customWidth="1"/>
    <col min="8" max="16384" width="9.1796875" style="261"/>
  </cols>
  <sheetData>
    <row r="1" spans="1:7" ht="37.5" customHeight="1" x14ac:dyDescent="0.3">
      <c r="A1" s="584" t="s">
        <v>216</v>
      </c>
      <c r="B1" s="584"/>
      <c r="C1" s="584"/>
      <c r="D1" s="584"/>
      <c r="E1" s="584"/>
      <c r="F1" s="584"/>
      <c r="G1" s="584"/>
    </row>
    <row r="2" spans="1:7" ht="18" x14ac:dyDescent="0.3">
      <c r="A2" s="588">
        <v>2014</v>
      </c>
      <c r="B2" s="588"/>
      <c r="C2" s="588"/>
      <c r="D2" s="588"/>
      <c r="E2" s="588"/>
      <c r="F2" s="588"/>
      <c r="G2" s="588"/>
    </row>
    <row r="3" spans="1:7" ht="32.25" customHeight="1" x14ac:dyDescent="0.3">
      <c r="A3" s="585" t="s">
        <v>217</v>
      </c>
      <c r="B3" s="414"/>
      <c r="C3" s="414"/>
      <c r="D3" s="414"/>
      <c r="E3" s="414"/>
      <c r="F3" s="414"/>
      <c r="G3" s="414"/>
    </row>
    <row r="4" spans="1:7" ht="15.5" x14ac:dyDescent="0.3">
      <c r="A4" s="585">
        <v>2014</v>
      </c>
      <c r="B4" s="414"/>
      <c r="C4" s="414"/>
      <c r="D4" s="414"/>
      <c r="E4" s="414"/>
      <c r="F4" s="414"/>
      <c r="G4" s="414"/>
    </row>
    <row r="5" spans="1:7" ht="15.5" x14ac:dyDescent="0.3">
      <c r="A5" s="262" t="s">
        <v>311</v>
      </c>
      <c r="B5" s="263"/>
      <c r="C5" s="263"/>
      <c r="D5" s="263"/>
      <c r="E5" s="263"/>
      <c r="F5" s="263"/>
      <c r="G5" s="121" t="s">
        <v>310</v>
      </c>
    </row>
    <row r="6" spans="1:7" ht="28.5" customHeight="1" x14ac:dyDescent="0.3">
      <c r="A6" s="593" t="s">
        <v>167</v>
      </c>
      <c r="B6" s="27" t="s">
        <v>6</v>
      </c>
      <c r="C6" s="27" t="s">
        <v>7</v>
      </c>
      <c r="D6" s="27" t="s">
        <v>8</v>
      </c>
      <c r="E6" s="27" t="s">
        <v>147</v>
      </c>
      <c r="F6" s="27" t="s">
        <v>148</v>
      </c>
      <c r="G6" s="534" t="s">
        <v>168</v>
      </c>
    </row>
    <row r="7" spans="1:7" ht="24.75" customHeight="1" x14ac:dyDescent="0.3">
      <c r="A7" s="594"/>
      <c r="B7" s="264" t="s">
        <v>15</v>
      </c>
      <c r="C7" s="264" t="s">
        <v>16</v>
      </c>
      <c r="D7" s="264" t="s">
        <v>5</v>
      </c>
      <c r="E7" s="264" t="s">
        <v>172</v>
      </c>
      <c r="F7" s="264" t="s">
        <v>173</v>
      </c>
      <c r="G7" s="595"/>
    </row>
    <row r="8" spans="1:7" ht="27.75" customHeight="1" thickBot="1" x14ac:dyDescent="0.35">
      <c r="A8" s="292" t="s">
        <v>205</v>
      </c>
      <c r="B8" s="269">
        <v>1726</v>
      </c>
      <c r="C8" s="269">
        <v>1107</v>
      </c>
      <c r="D8" s="269">
        <f>B8+C8</f>
        <v>2833</v>
      </c>
      <c r="E8" s="272">
        <f t="shared" ref="E8:E17" si="0">D8/$D$18%</f>
        <v>24.468820176196235</v>
      </c>
      <c r="F8" s="269">
        <v>46</v>
      </c>
      <c r="G8" s="285" t="s">
        <v>169</v>
      </c>
    </row>
    <row r="9" spans="1:7" ht="27.75" customHeight="1" x14ac:dyDescent="0.3">
      <c r="A9" s="293" t="s">
        <v>196</v>
      </c>
      <c r="B9" s="270">
        <v>1400</v>
      </c>
      <c r="C9" s="270">
        <v>629</v>
      </c>
      <c r="D9" s="274">
        <f t="shared" ref="D9:D10" si="1">B9+C9</f>
        <v>2029</v>
      </c>
      <c r="E9" s="275">
        <f t="shared" si="0"/>
        <v>17.524615650371395</v>
      </c>
      <c r="F9" s="270">
        <v>48</v>
      </c>
      <c r="G9" s="286" t="s">
        <v>206</v>
      </c>
    </row>
    <row r="10" spans="1:7" ht="27.75" customHeight="1" thickBot="1" x14ac:dyDescent="0.35">
      <c r="A10" s="292" t="s">
        <v>197</v>
      </c>
      <c r="B10" s="269">
        <v>1209</v>
      </c>
      <c r="C10" s="269">
        <v>782</v>
      </c>
      <c r="D10" s="269">
        <f t="shared" si="1"/>
        <v>1991</v>
      </c>
      <c r="E10" s="272">
        <f t="shared" si="0"/>
        <v>17.196406978752808</v>
      </c>
      <c r="F10" s="269">
        <v>48</v>
      </c>
      <c r="G10" s="285" t="s">
        <v>207</v>
      </c>
    </row>
    <row r="11" spans="1:7" ht="27.75" customHeight="1" x14ac:dyDescent="0.3">
      <c r="A11" s="293" t="s">
        <v>198</v>
      </c>
      <c r="B11" s="270">
        <v>544</v>
      </c>
      <c r="C11" s="270">
        <v>1229</v>
      </c>
      <c r="D11" s="274">
        <f>B11+C11</f>
        <v>1773</v>
      </c>
      <c r="E11" s="275">
        <f t="shared" si="0"/>
        <v>15.313525652098807</v>
      </c>
      <c r="F11" s="270">
        <v>49</v>
      </c>
      <c r="G11" s="286" t="s">
        <v>208</v>
      </c>
    </row>
    <row r="12" spans="1:7" ht="27.75" customHeight="1" thickBot="1" x14ac:dyDescent="0.35">
      <c r="A12" s="294" t="s">
        <v>199</v>
      </c>
      <c r="B12" s="276">
        <v>440</v>
      </c>
      <c r="C12" s="276">
        <v>357</v>
      </c>
      <c r="D12" s="276">
        <f t="shared" ref="D12:D14" si="2">B12+C12</f>
        <v>797</v>
      </c>
      <c r="E12" s="277">
        <f t="shared" si="0"/>
        <v>6.8837450336845745</v>
      </c>
      <c r="F12" s="276">
        <v>52</v>
      </c>
      <c r="G12" s="287" t="s">
        <v>209</v>
      </c>
    </row>
    <row r="13" spans="1:7" ht="27.75" customHeight="1" x14ac:dyDescent="0.3">
      <c r="A13" s="293" t="s">
        <v>200</v>
      </c>
      <c r="B13" s="270">
        <v>290</v>
      </c>
      <c r="C13" s="270">
        <v>154</v>
      </c>
      <c r="D13" s="274">
        <f t="shared" si="2"/>
        <v>444</v>
      </c>
      <c r="E13" s="275">
        <f t="shared" si="0"/>
        <v>3.8348592157540162</v>
      </c>
      <c r="F13" s="270">
        <v>54</v>
      </c>
      <c r="G13" s="286" t="s">
        <v>210</v>
      </c>
    </row>
    <row r="14" spans="1:7" ht="27.75" customHeight="1" thickBot="1" x14ac:dyDescent="0.35">
      <c r="A14" s="292" t="s">
        <v>201</v>
      </c>
      <c r="B14" s="269">
        <v>285</v>
      </c>
      <c r="C14" s="269">
        <v>89</v>
      </c>
      <c r="D14" s="269">
        <f t="shared" si="2"/>
        <v>374</v>
      </c>
      <c r="E14" s="272">
        <f t="shared" si="0"/>
        <v>3.2302642943513562</v>
      </c>
      <c r="F14" s="269">
        <v>54</v>
      </c>
      <c r="G14" s="285" t="s">
        <v>211</v>
      </c>
    </row>
    <row r="15" spans="1:7" ht="27.75" customHeight="1" x14ac:dyDescent="0.3">
      <c r="A15" s="293" t="s">
        <v>202</v>
      </c>
      <c r="B15" s="270">
        <v>341</v>
      </c>
      <c r="C15" s="270">
        <v>34</v>
      </c>
      <c r="D15" s="274">
        <f>B15+C15</f>
        <v>375</v>
      </c>
      <c r="E15" s="275">
        <f t="shared" si="0"/>
        <v>3.2389013646571083</v>
      </c>
      <c r="F15" s="270">
        <v>53</v>
      </c>
      <c r="G15" s="286" t="s">
        <v>212</v>
      </c>
    </row>
    <row r="16" spans="1:7" ht="27.75" customHeight="1" thickBot="1" x14ac:dyDescent="0.35">
      <c r="A16" s="294" t="s">
        <v>203</v>
      </c>
      <c r="B16" s="276">
        <v>143</v>
      </c>
      <c r="C16" s="276">
        <v>22</v>
      </c>
      <c r="D16" s="276">
        <f t="shared" ref="D16" si="3">B16+C16</f>
        <v>165</v>
      </c>
      <c r="E16" s="277">
        <f t="shared" si="0"/>
        <v>1.4251166004491276</v>
      </c>
      <c r="F16" s="276">
        <v>53</v>
      </c>
      <c r="G16" s="287" t="s">
        <v>213</v>
      </c>
    </row>
    <row r="17" spans="1:7" ht="27.75" customHeight="1" x14ac:dyDescent="0.3">
      <c r="A17" s="293" t="s">
        <v>204</v>
      </c>
      <c r="B17" s="270">
        <v>768</v>
      </c>
      <c r="C17" s="270">
        <v>29</v>
      </c>
      <c r="D17" s="274">
        <f>B17+C17</f>
        <v>797</v>
      </c>
      <c r="E17" s="275">
        <f t="shared" si="0"/>
        <v>6.8837450336845745</v>
      </c>
      <c r="F17" s="270">
        <v>52</v>
      </c>
      <c r="G17" s="286" t="s">
        <v>214</v>
      </c>
    </row>
    <row r="18" spans="1:7" ht="27.75" customHeight="1" x14ac:dyDescent="0.3">
      <c r="A18" s="290" t="s">
        <v>8</v>
      </c>
      <c r="B18" s="271">
        <f>SUM(B8:B17)</f>
        <v>7146</v>
      </c>
      <c r="C18" s="271">
        <f t="shared" ref="C18:E18" si="4">SUM(C8:C17)</f>
        <v>4432</v>
      </c>
      <c r="D18" s="271">
        <f t="shared" si="4"/>
        <v>11578</v>
      </c>
      <c r="E18" s="271">
        <f t="shared" si="4"/>
        <v>100.00000000000001</v>
      </c>
      <c r="F18" s="271">
        <v>49</v>
      </c>
      <c r="G18" s="291" t="s">
        <v>5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rightToLeft="1" view="pageBreakPreview" zoomScaleNormal="100" zoomScaleSheetLayoutView="100" workbookViewId="0">
      <selection activeCell="A15" sqref="A15"/>
    </sheetView>
  </sheetViews>
  <sheetFormatPr defaultColWidth="8.81640625" defaultRowHeight="12.5" x14ac:dyDescent="0.35"/>
  <cols>
    <col min="1" max="1" width="17.7265625" style="18" customWidth="1"/>
    <col min="2" max="4" width="11.54296875" style="18" customWidth="1"/>
    <col min="5" max="5" width="14.81640625" style="18" customWidth="1"/>
    <col min="6" max="9" width="11.54296875" style="18" customWidth="1"/>
    <col min="10" max="10" width="17.7265625" style="18" customWidth="1"/>
    <col min="11" max="11" width="8.453125" style="18" bestFit="1" customWidth="1"/>
    <col min="12" max="16384" width="8.81640625" style="18"/>
  </cols>
  <sheetData>
    <row r="1" spans="1:10" ht="20.25" customHeight="1" x14ac:dyDescent="0.4">
      <c r="A1" s="394" t="s">
        <v>103</v>
      </c>
      <c r="B1" s="394"/>
      <c r="C1" s="394"/>
      <c r="D1" s="394"/>
      <c r="E1" s="394"/>
      <c r="F1" s="394"/>
      <c r="G1" s="394"/>
      <c r="H1" s="394"/>
      <c r="I1" s="394"/>
      <c r="J1" s="394"/>
    </row>
    <row r="2" spans="1:10" ht="18" x14ac:dyDescent="0.35">
      <c r="A2" s="395" t="s">
        <v>257</v>
      </c>
      <c r="B2" s="395"/>
      <c r="C2" s="395"/>
      <c r="D2" s="395"/>
      <c r="E2" s="395"/>
      <c r="F2" s="395"/>
      <c r="G2" s="395"/>
      <c r="H2" s="395"/>
      <c r="I2" s="395"/>
      <c r="J2" s="395"/>
    </row>
    <row r="3" spans="1:10" ht="31.5" customHeight="1" x14ac:dyDescent="0.35">
      <c r="A3" s="396" t="s">
        <v>104</v>
      </c>
      <c r="B3" s="396"/>
      <c r="C3" s="396"/>
      <c r="D3" s="396"/>
      <c r="E3" s="396"/>
      <c r="F3" s="396"/>
      <c r="G3" s="396"/>
      <c r="H3" s="396"/>
      <c r="I3" s="396"/>
      <c r="J3" s="396"/>
    </row>
    <row r="4" spans="1:10" ht="15.5" x14ac:dyDescent="0.35">
      <c r="A4" s="397" t="s">
        <v>257</v>
      </c>
      <c r="B4" s="397"/>
      <c r="C4" s="397"/>
      <c r="D4" s="397"/>
      <c r="E4" s="397"/>
      <c r="F4" s="397"/>
      <c r="G4" s="397"/>
      <c r="H4" s="397"/>
      <c r="I4" s="397"/>
      <c r="J4" s="397"/>
    </row>
    <row r="5" spans="1:10" s="12" customFormat="1" ht="15.5" x14ac:dyDescent="0.35">
      <c r="A5" s="45" t="s">
        <v>274</v>
      </c>
      <c r="B5" s="45"/>
      <c r="C5" s="45"/>
      <c r="D5" s="24"/>
      <c r="E5" s="24"/>
      <c r="F5" s="24"/>
      <c r="G5" s="24"/>
      <c r="J5" s="24" t="s">
        <v>275</v>
      </c>
    </row>
    <row r="6" spans="1:10" s="12" customFormat="1" ht="63" customHeight="1" thickBot="1" x14ac:dyDescent="0.4">
      <c r="A6" s="398" t="s">
        <v>0</v>
      </c>
      <c r="B6" s="400" t="s">
        <v>124</v>
      </c>
      <c r="C6" s="401"/>
      <c r="D6" s="402" t="s">
        <v>125</v>
      </c>
      <c r="E6" s="403"/>
      <c r="F6" s="402" t="s">
        <v>126</v>
      </c>
      <c r="G6" s="403"/>
      <c r="H6" s="404" t="s">
        <v>39</v>
      </c>
      <c r="I6" s="404"/>
      <c r="J6" s="405" t="s">
        <v>17</v>
      </c>
    </row>
    <row r="7" spans="1:10" ht="51.75" customHeight="1" x14ac:dyDescent="0.35">
      <c r="A7" s="399"/>
      <c r="B7" s="317" t="s">
        <v>32</v>
      </c>
      <c r="C7" s="317" t="s">
        <v>33</v>
      </c>
      <c r="D7" s="317" t="s">
        <v>32</v>
      </c>
      <c r="E7" s="317" t="s">
        <v>33</v>
      </c>
      <c r="F7" s="317" t="s">
        <v>32</v>
      </c>
      <c r="G7" s="317" t="s">
        <v>33</v>
      </c>
      <c r="H7" s="317" t="s">
        <v>32</v>
      </c>
      <c r="I7" s="317" t="s">
        <v>33</v>
      </c>
      <c r="J7" s="406"/>
    </row>
    <row r="8" spans="1:10" ht="33.75" customHeight="1" thickBot="1" x14ac:dyDescent="0.4">
      <c r="A8" s="373">
        <v>2011</v>
      </c>
      <c r="B8" s="374">
        <v>193</v>
      </c>
      <c r="C8" s="374">
        <v>13736</v>
      </c>
      <c r="D8" s="374">
        <v>459</v>
      </c>
      <c r="E8" s="369" t="s">
        <v>265</v>
      </c>
      <c r="F8" s="374">
        <v>3403</v>
      </c>
      <c r="G8" s="374">
        <v>16583</v>
      </c>
      <c r="H8" s="375">
        <f t="shared" ref="H8:H10" si="0">SUM(B8,D8,F8)</f>
        <v>4055</v>
      </c>
      <c r="I8" s="375">
        <f t="shared" ref="I8:I10" si="1">SUM(C8,E8,G8)</f>
        <v>30319</v>
      </c>
      <c r="J8" s="376">
        <v>2011</v>
      </c>
    </row>
    <row r="9" spans="1:10" ht="33.75" customHeight="1" thickBot="1" x14ac:dyDescent="0.4">
      <c r="A9" s="127">
        <v>2012</v>
      </c>
      <c r="B9" s="130">
        <v>117</v>
      </c>
      <c r="C9" s="130">
        <v>7972</v>
      </c>
      <c r="D9" s="130">
        <v>377</v>
      </c>
      <c r="E9" s="371" t="s">
        <v>265</v>
      </c>
      <c r="F9" s="130">
        <v>5333</v>
      </c>
      <c r="G9" s="130">
        <v>69536</v>
      </c>
      <c r="H9" s="179">
        <f t="shared" si="0"/>
        <v>5827</v>
      </c>
      <c r="I9" s="179">
        <f t="shared" si="1"/>
        <v>77508</v>
      </c>
      <c r="J9" s="128">
        <v>2012</v>
      </c>
    </row>
    <row r="10" spans="1:10" ht="33.75" customHeight="1" thickBot="1" x14ac:dyDescent="0.4">
      <c r="A10" s="81">
        <v>2013</v>
      </c>
      <c r="B10" s="129">
        <v>62</v>
      </c>
      <c r="C10" s="129">
        <v>3612</v>
      </c>
      <c r="D10" s="129">
        <v>420</v>
      </c>
      <c r="E10" s="370" t="s">
        <v>265</v>
      </c>
      <c r="F10" s="129">
        <v>10879</v>
      </c>
      <c r="G10" s="129">
        <v>96258</v>
      </c>
      <c r="H10" s="178">
        <f t="shared" si="0"/>
        <v>11361</v>
      </c>
      <c r="I10" s="178">
        <f t="shared" si="1"/>
        <v>99870</v>
      </c>
      <c r="J10" s="82">
        <v>2013</v>
      </c>
    </row>
    <row r="11" spans="1:10" ht="33.75" customHeight="1" x14ac:dyDescent="0.35">
      <c r="A11" s="377">
        <v>2014</v>
      </c>
      <c r="B11" s="378">
        <v>107</v>
      </c>
      <c r="C11" s="378">
        <v>9752</v>
      </c>
      <c r="D11" s="378">
        <v>446</v>
      </c>
      <c r="E11" s="372" t="s">
        <v>265</v>
      </c>
      <c r="F11" s="378">
        <v>81310</v>
      </c>
      <c r="G11" s="378">
        <v>256456</v>
      </c>
      <c r="H11" s="379">
        <f t="shared" ref="H11" si="2">SUM(B11,D11,F11)</f>
        <v>81863</v>
      </c>
      <c r="I11" s="379">
        <f t="shared" ref="I11" si="3">SUM(C11,E11,G11)</f>
        <v>266208</v>
      </c>
      <c r="J11" s="380">
        <v>2014</v>
      </c>
    </row>
    <row r="12" spans="1:10" x14ac:dyDescent="0.35">
      <c r="E12" s="80"/>
      <c r="G12" s="80"/>
    </row>
  </sheetData>
  <mergeCells count="10">
    <mergeCell ref="A1:J1"/>
    <mergeCell ref="A2:J2"/>
    <mergeCell ref="A3:J3"/>
    <mergeCell ref="A4:J4"/>
    <mergeCell ref="A6:A7"/>
    <mergeCell ref="B6:C6"/>
    <mergeCell ref="D6:E6"/>
    <mergeCell ref="F6:G6"/>
    <mergeCell ref="H6:I6"/>
    <mergeCell ref="J6:J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18"/>
  <sheetViews>
    <sheetView rightToLeft="1" view="pageBreakPreview" zoomScale="98" zoomScaleNormal="100" zoomScaleSheetLayoutView="98" workbookViewId="0">
      <selection activeCell="K6" sqref="K6:K9"/>
    </sheetView>
  </sheetViews>
  <sheetFormatPr defaultColWidth="9.1796875" defaultRowHeight="14" x14ac:dyDescent="0.35"/>
  <cols>
    <col min="1" max="1" width="22.7265625" style="6" customWidth="1"/>
    <col min="2" max="10" width="8.7265625" style="6" customWidth="1"/>
    <col min="11" max="11" width="24.453125" style="6" customWidth="1"/>
    <col min="12" max="16384" width="9.1796875" style="5"/>
  </cols>
  <sheetData>
    <row r="1" spans="1:11" ht="23.25" customHeight="1" thickBot="1" x14ac:dyDescent="0.4">
      <c r="A1" s="407" t="s">
        <v>23</v>
      </c>
      <c r="B1" s="408"/>
      <c r="C1" s="408"/>
      <c r="D1" s="408"/>
      <c r="E1" s="408"/>
      <c r="F1" s="408"/>
      <c r="G1" s="408"/>
      <c r="H1" s="408"/>
      <c r="I1" s="408"/>
      <c r="J1" s="408"/>
      <c r="K1" s="409"/>
    </row>
    <row r="2" spans="1:11" ht="23.25" customHeight="1" thickBot="1" x14ac:dyDescent="0.4">
      <c r="A2" s="424" t="s">
        <v>135</v>
      </c>
      <c r="B2" s="425"/>
      <c r="C2" s="425"/>
      <c r="D2" s="425"/>
      <c r="E2" s="425"/>
      <c r="F2" s="425"/>
      <c r="G2" s="425"/>
      <c r="H2" s="425"/>
      <c r="I2" s="425"/>
      <c r="J2" s="425"/>
      <c r="K2" s="426"/>
    </row>
    <row r="3" spans="1:11" ht="35.25" customHeight="1" x14ac:dyDescent="0.35">
      <c r="A3" s="410" t="s">
        <v>34</v>
      </c>
      <c r="B3" s="411"/>
      <c r="C3" s="411"/>
      <c r="D3" s="411"/>
      <c r="E3" s="411"/>
      <c r="F3" s="411"/>
      <c r="G3" s="411"/>
      <c r="H3" s="411"/>
      <c r="I3" s="411"/>
      <c r="J3" s="411"/>
      <c r="K3" s="412"/>
    </row>
    <row r="4" spans="1:11" ht="18" customHeight="1" x14ac:dyDescent="0.35">
      <c r="A4" s="413" t="s">
        <v>135</v>
      </c>
      <c r="B4" s="414"/>
      <c r="C4" s="414"/>
      <c r="D4" s="414"/>
      <c r="E4" s="414"/>
      <c r="F4" s="414"/>
      <c r="G4" s="414"/>
      <c r="H4" s="414"/>
      <c r="I4" s="414"/>
      <c r="J4" s="414"/>
      <c r="K4" s="415"/>
    </row>
    <row r="5" spans="1:11" s="12" customFormat="1" ht="16.899999999999999" customHeight="1" x14ac:dyDescent="0.35">
      <c r="A5" s="152" t="s">
        <v>276</v>
      </c>
      <c r="B5" s="210"/>
      <c r="C5" s="210"/>
      <c r="D5" s="210"/>
      <c r="E5" s="210"/>
      <c r="F5" s="210"/>
      <c r="G5" s="210"/>
      <c r="H5" s="210"/>
      <c r="I5" s="210"/>
      <c r="J5" s="211"/>
      <c r="K5" s="212" t="s">
        <v>277</v>
      </c>
    </row>
    <row r="6" spans="1:11" ht="20.149999999999999" customHeight="1" thickBot="1" x14ac:dyDescent="0.4">
      <c r="A6" s="416" t="s">
        <v>24</v>
      </c>
      <c r="B6" s="419" t="s">
        <v>1</v>
      </c>
      <c r="C6" s="419"/>
      <c r="D6" s="419"/>
      <c r="E6" s="419" t="s">
        <v>18</v>
      </c>
      <c r="F6" s="419"/>
      <c r="G6" s="419"/>
      <c r="H6" s="419" t="s">
        <v>2</v>
      </c>
      <c r="I6" s="419"/>
      <c r="J6" s="419"/>
      <c r="K6" s="420" t="s">
        <v>29</v>
      </c>
    </row>
    <row r="7" spans="1:11" ht="20.149999999999999" customHeight="1" thickBot="1" x14ac:dyDescent="0.4">
      <c r="A7" s="417"/>
      <c r="B7" s="423" t="s">
        <v>3</v>
      </c>
      <c r="C7" s="423"/>
      <c r="D7" s="423"/>
      <c r="E7" s="423" t="s">
        <v>4</v>
      </c>
      <c r="F7" s="423"/>
      <c r="G7" s="423"/>
      <c r="H7" s="423" t="s">
        <v>5</v>
      </c>
      <c r="I7" s="423"/>
      <c r="J7" s="423"/>
      <c r="K7" s="421"/>
    </row>
    <row r="8" spans="1:11" ht="20.149999999999999" customHeight="1" thickBot="1" x14ac:dyDescent="0.4">
      <c r="A8" s="417"/>
      <c r="B8" s="111" t="s">
        <v>6</v>
      </c>
      <c r="C8" s="111" t="s">
        <v>7</v>
      </c>
      <c r="D8" s="111" t="s">
        <v>8</v>
      </c>
      <c r="E8" s="111" t="s">
        <v>6</v>
      </c>
      <c r="F8" s="111" t="s">
        <v>7</v>
      </c>
      <c r="G8" s="111" t="s">
        <v>8</v>
      </c>
      <c r="H8" s="111" t="s">
        <v>6</v>
      </c>
      <c r="I8" s="111" t="s">
        <v>7</v>
      </c>
      <c r="J8" s="111" t="s">
        <v>8</v>
      </c>
      <c r="K8" s="421"/>
    </row>
    <row r="9" spans="1:11" ht="20.149999999999999" customHeight="1" x14ac:dyDescent="0.35">
      <c r="A9" s="418"/>
      <c r="B9" s="205" t="s">
        <v>15</v>
      </c>
      <c r="C9" s="205" t="s">
        <v>16</v>
      </c>
      <c r="D9" s="205" t="s">
        <v>5</v>
      </c>
      <c r="E9" s="205" t="s">
        <v>15</v>
      </c>
      <c r="F9" s="205" t="s">
        <v>16</v>
      </c>
      <c r="G9" s="205" t="s">
        <v>5</v>
      </c>
      <c r="H9" s="205" t="s">
        <v>15</v>
      </c>
      <c r="I9" s="205" t="s">
        <v>16</v>
      </c>
      <c r="J9" s="205" t="s">
        <v>5</v>
      </c>
      <c r="K9" s="422"/>
    </row>
    <row r="10" spans="1:11" ht="39.75" customHeight="1" thickBot="1" x14ac:dyDescent="0.4">
      <c r="A10" s="206">
        <v>2009</v>
      </c>
      <c r="B10" s="207">
        <v>152</v>
      </c>
      <c r="C10" s="207">
        <v>139</v>
      </c>
      <c r="D10" s="208">
        <f t="shared" ref="D10:D14" si="0">B10+C10</f>
        <v>291</v>
      </c>
      <c r="E10" s="207">
        <v>50</v>
      </c>
      <c r="F10" s="207">
        <v>57</v>
      </c>
      <c r="G10" s="208">
        <f t="shared" ref="G10:G14" si="1">E10+F10</f>
        <v>107</v>
      </c>
      <c r="H10" s="208">
        <f t="shared" ref="H10:H14" si="2">B10+E10</f>
        <v>202</v>
      </c>
      <c r="I10" s="208">
        <f t="shared" ref="I10:I14" si="3">C10+F10</f>
        <v>196</v>
      </c>
      <c r="J10" s="208">
        <f t="shared" ref="J10:J14" si="4">H10+I10</f>
        <v>398</v>
      </c>
      <c r="K10" s="209">
        <v>2009</v>
      </c>
    </row>
    <row r="11" spans="1:11" ht="39.75" customHeight="1" thickBot="1" x14ac:dyDescent="0.4">
      <c r="A11" s="100">
        <v>2010</v>
      </c>
      <c r="B11" s="132">
        <v>219</v>
      </c>
      <c r="C11" s="132">
        <v>193</v>
      </c>
      <c r="D11" s="134">
        <f t="shared" si="0"/>
        <v>412</v>
      </c>
      <c r="E11" s="132">
        <v>67</v>
      </c>
      <c r="F11" s="132">
        <v>88</v>
      </c>
      <c r="G11" s="134">
        <f t="shared" si="1"/>
        <v>155</v>
      </c>
      <c r="H11" s="134">
        <f t="shared" si="2"/>
        <v>286</v>
      </c>
      <c r="I11" s="134">
        <f t="shared" si="3"/>
        <v>281</v>
      </c>
      <c r="J11" s="134">
        <f t="shared" si="4"/>
        <v>567</v>
      </c>
      <c r="K11" s="101">
        <v>2010</v>
      </c>
    </row>
    <row r="12" spans="1:11" ht="39.75" customHeight="1" thickBot="1" x14ac:dyDescent="0.4">
      <c r="A12" s="32">
        <v>2011</v>
      </c>
      <c r="B12" s="131">
        <v>251</v>
      </c>
      <c r="C12" s="131">
        <v>241</v>
      </c>
      <c r="D12" s="133">
        <f t="shared" si="0"/>
        <v>492</v>
      </c>
      <c r="E12" s="131">
        <v>102</v>
      </c>
      <c r="F12" s="131">
        <v>112</v>
      </c>
      <c r="G12" s="133">
        <f t="shared" si="1"/>
        <v>214</v>
      </c>
      <c r="H12" s="133">
        <f t="shared" si="2"/>
        <v>353</v>
      </c>
      <c r="I12" s="133">
        <f t="shared" si="3"/>
        <v>353</v>
      </c>
      <c r="J12" s="133">
        <f t="shared" si="4"/>
        <v>706</v>
      </c>
      <c r="K12" s="23">
        <v>2011</v>
      </c>
    </row>
    <row r="13" spans="1:11" ht="39.75" customHeight="1" thickBot="1" x14ac:dyDescent="0.4">
      <c r="A13" s="100">
        <v>2012</v>
      </c>
      <c r="B13" s="132">
        <v>278</v>
      </c>
      <c r="C13" s="132">
        <v>278</v>
      </c>
      <c r="D13" s="134">
        <f t="shared" si="0"/>
        <v>556</v>
      </c>
      <c r="E13" s="132">
        <v>209</v>
      </c>
      <c r="F13" s="132">
        <v>209</v>
      </c>
      <c r="G13" s="134">
        <f t="shared" si="1"/>
        <v>418</v>
      </c>
      <c r="H13" s="134">
        <f t="shared" si="2"/>
        <v>487</v>
      </c>
      <c r="I13" s="134">
        <f t="shared" si="3"/>
        <v>487</v>
      </c>
      <c r="J13" s="134">
        <f t="shared" si="4"/>
        <v>974</v>
      </c>
      <c r="K13" s="101">
        <v>2012</v>
      </c>
    </row>
    <row r="14" spans="1:11" ht="39.75" customHeight="1" thickBot="1" x14ac:dyDescent="0.4">
      <c r="A14" s="32">
        <v>2013</v>
      </c>
      <c r="B14" s="131">
        <v>274</v>
      </c>
      <c r="C14" s="131">
        <v>250</v>
      </c>
      <c r="D14" s="133">
        <f t="shared" si="0"/>
        <v>524</v>
      </c>
      <c r="E14" s="131">
        <v>161</v>
      </c>
      <c r="F14" s="131">
        <v>181</v>
      </c>
      <c r="G14" s="133">
        <f t="shared" si="1"/>
        <v>342</v>
      </c>
      <c r="H14" s="133">
        <f t="shared" si="2"/>
        <v>435</v>
      </c>
      <c r="I14" s="133">
        <f t="shared" si="3"/>
        <v>431</v>
      </c>
      <c r="J14" s="133">
        <f t="shared" si="4"/>
        <v>866</v>
      </c>
      <c r="K14" s="23">
        <v>2013</v>
      </c>
    </row>
    <row r="15" spans="1:11" ht="39.75" customHeight="1" x14ac:dyDescent="0.35">
      <c r="A15" s="100">
        <v>2014</v>
      </c>
      <c r="B15" s="132">
        <v>341</v>
      </c>
      <c r="C15" s="132">
        <v>311</v>
      </c>
      <c r="D15" s="134">
        <f t="shared" ref="D15" si="5">B15+C15</f>
        <v>652</v>
      </c>
      <c r="E15" s="132">
        <v>163</v>
      </c>
      <c r="F15" s="132">
        <v>195</v>
      </c>
      <c r="G15" s="134">
        <f t="shared" ref="G15" si="6">E15+F15</f>
        <v>358</v>
      </c>
      <c r="H15" s="134">
        <f t="shared" ref="H15" si="7">B15+E15</f>
        <v>504</v>
      </c>
      <c r="I15" s="134">
        <f t="shared" ref="I15" si="8">C15+F15</f>
        <v>506</v>
      </c>
      <c r="J15" s="134">
        <f t="shared" ref="J15" si="9">H15+I15</f>
        <v>1010</v>
      </c>
      <c r="K15" s="101">
        <v>2014</v>
      </c>
    </row>
    <row r="17" spans="1:1" ht="25" x14ac:dyDescent="0.35">
      <c r="A17" s="33" t="s">
        <v>35</v>
      </c>
    </row>
    <row r="18" spans="1:1" ht="25" x14ac:dyDescent="0.35">
      <c r="A18" s="33" t="s">
        <v>36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38"/>
  <sheetViews>
    <sheetView rightToLeft="1" view="pageBreakPreview" zoomScaleNormal="100" zoomScaleSheetLayoutView="100" workbookViewId="0">
      <selection activeCell="R6" sqref="R6:S8"/>
    </sheetView>
  </sheetViews>
  <sheetFormatPr defaultColWidth="9.1796875" defaultRowHeight="14" x14ac:dyDescent="0.35"/>
  <cols>
    <col min="1" max="1" width="12.1796875" style="7" customWidth="1"/>
    <col min="2" max="2" width="7.7265625" style="8" customWidth="1"/>
    <col min="3" max="3" width="7.1796875" style="7" customWidth="1"/>
    <col min="4" max="4" width="7.453125" style="7" customWidth="1"/>
    <col min="5" max="5" width="7.7265625" style="25" customWidth="1"/>
    <col min="6" max="7" width="7.7265625" style="7" customWidth="1"/>
    <col min="8" max="8" width="7.7265625" style="25" customWidth="1"/>
    <col min="9" max="10" width="7.7265625" style="7" customWidth="1"/>
    <col min="11" max="11" width="8.453125" style="26" customWidth="1"/>
    <col min="12" max="13" width="7.7265625" style="7" customWidth="1"/>
    <col min="14" max="17" width="8.453125" style="26" customWidth="1"/>
    <col min="18" max="18" width="10.7265625" style="7" customWidth="1"/>
    <col min="19" max="19" width="21.81640625" style="1" customWidth="1"/>
    <col min="20" max="16384" width="9.1796875" style="1"/>
  </cols>
  <sheetData>
    <row r="1" spans="1:19" ht="18" x14ac:dyDescent="0.35">
      <c r="A1" s="427" t="s">
        <v>113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</row>
    <row r="2" spans="1:19" ht="18" x14ac:dyDescent="0.35">
      <c r="A2" s="442" t="s">
        <v>135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</row>
    <row r="3" spans="1:19" ht="33.75" customHeight="1" x14ac:dyDescent="0.35">
      <c r="A3" s="428" t="s">
        <v>136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</row>
    <row r="4" spans="1:19" ht="15.5" x14ac:dyDescent="0.35">
      <c r="A4" s="428" t="s">
        <v>135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</row>
    <row r="5" spans="1:19" s="12" customFormat="1" ht="16.899999999999999" customHeight="1" x14ac:dyDescent="0.35">
      <c r="A5" s="213" t="s">
        <v>278</v>
      </c>
      <c r="B5" s="214"/>
      <c r="C5" s="214"/>
      <c r="D5" s="214"/>
      <c r="E5" s="215"/>
      <c r="F5" s="214"/>
      <c r="G5" s="214"/>
      <c r="H5" s="215"/>
      <c r="I5" s="214"/>
      <c r="J5" s="214"/>
      <c r="K5" s="215"/>
      <c r="L5" s="214"/>
      <c r="M5" s="214"/>
      <c r="N5" s="215"/>
      <c r="O5" s="215"/>
      <c r="P5" s="215"/>
      <c r="Q5" s="215"/>
      <c r="R5" s="216"/>
      <c r="S5" s="155" t="s">
        <v>279</v>
      </c>
    </row>
    <row r="6" spans="1:19" ht="41.25" customHeight="1" thickBot="1" x14ac:dyDescent="0.4">
      <c r="A6" s="429" t="s">
        <v>138</v>
      </c>
      <c r="B6" s="430"/>
      <c r="C6" s="435" t="s">
        <v>77</v>
      </c>
      <c r="D6" s="435"/>
      <c r="E6" s="435"/>
      <c r="F6" s="435" t="s">
        <v>80</v>
      </c>
      <c r="G6" s="435"/>
      <c r="H6" s="435"/>
      <c r="I6" s="435" t="s">
        <v>79</v>
      </c>
      <c r="J6" s="435"/>
      <c r="K6" s="435"/>
      <c r="L6" s="435" t="s">
        <v>78</v>
      </c>
      <c r="M6" s="435"/>
      <c r="N6" s="435"/>
      <c r="O6" s="448" t="s">
        <v>97</v>
      </c>
      <c r="P6" s="449"/>
      <c r="Q6" s="450"/>
      <c r="R6" s="436" t="s">
        <v>137</v>
      </c>
      <c r="S6" s="437"/>
    </row>
    <row r="7" spans="1:19" ht="18.75" customHeight="1" thickBot="1" x14ac:dyDescent="0.35">
      <c r="A7" s="431" t="s">
        <v>9</v>
      </c>
      <c r="B7" s="432"/>
      <c r="C7" s="27" t="s">
        <v>6</v>
      </c>
      <c r="D7" s="27" t="s">
        <v>7</v>
      </c>
      <c r="E7" s="27" t="s">
        <v>8</v>
      </c>
      <c r="F7" s="27" t="s">
        <v>6</v>
      </c>
      <c r="G7" s="27" t="s">
        <v>7</v>
      </c>
      <c r="H7" s="27" t="s">
        <v>8</v>
      </c>
      <c r="I7" s="27" t="s">
        <v>6</v>
      </c>
      <c r="J7" s="27" t="s">
        <v>7</v>
      </c>
      <c r="K7" s="27" t="s">
        <v>8</v>
      </c>
      <c r="L7" s="27" t="s">
        <v>6</v>
      </c>
      <c r="M7" s="27" t="s">
        <v>7</v>
      </c>
      <c r="N7" s="27" t="s">
        <v>8</v>
      </c>
      <c r="O7" s="27" t="s">
        <v>6</v>
      </c>
      <c r="P7" s="27" t="s">
        <v>7</v>
      </c>
      <c r="Q7" s="27" t="s">
        <v>8</v>
      </c>
      <c r="R7" s="438" t="s">
        <v>12</v>
      </c>
      <c r="S7" s="439"/>
    </row>
    <row r="8" spans="1:19" ht="15" customHeight="1" x14ac:dyDescent="0.35">
      <c r="A8" s="433"/>
      <c r="B8" s="434"/>
      <c r="C8" s="62" t="s">
        <v>15</v>
      </c>
      <c r="D8" s="62" t="s">
        <v>16</v>
      </c>
      <c r="E8" s="62" t="s">
        <v>5</v>
      </c>
      <c r="F8" s="62" t="s">
        <v>15</v>
      </c>
      <c r="G8" s="62" t="s">
        <v>16</v>
      </c>
      <c r="H8" s="62" t="s">
        <v>5</v>
      </c>
      <c r="I8" s="62" t="s">
        <v>15</v>
      </c>
      <c r="J8" s="62" t="s">
        <v>16</v>
      </c>
      <c r="K8" s="62" t="s">
        <v>5</v>
      </c>
      <c r="L8" s="62" t="s">
        <v>15</v>
      </c>
      <c r="M8" s="62" t="s">
        <v>16</v>
      </c>
      <c r="N8" s="62" t="s">
        <v>5</v>
      </c>
      <c r="O8" s="62" t="s">
        <v>15</v>
      </c>
      <c r="P8" s="62" t="s">
        <v>16</v>
      </c>
      <c r="Q8" s="62" t="s">
        <v>5</v>
      </c>
      <c r="R8" s="440"/>
      <c r="S8" s="441"/>
    </row>
    <row r="9" spans="1:19" ht="20.25" customHeight="1" thickBot="1" x14ac:dyDescent="0.4">
      <c r="A9" s="451">
        <v>2009</v>
      </c>
      <c r="B9" s="217" t="s">
        <v>10</v>
      </c>
      <c r="C9" s="218">
        <v>65</v>
      </c>
      <c r="D9" s="218">
        <v>403</v>
      </c>
      <c r="E9" s="218">
        <f t="shared" ref="E9:E23" si="0">C9+D9</f>
        <v>468</v>
      </c>
      <c r="F9" s="218">
        <v>125</v>
      </c>
      <c r="G9" s="218">
        <v>929</v>
      </c>
      <c r="H9" s="218">
        <f t="shared" ref="H9:H23" si="1">F9+G9</f>
        <v>1054</v>
      </c>
      <c r="I9" s="218">
        <v>39</v>
      </c>
      <c r="J9" s="218">
        <v>132</v>
      </c>
      <c r="K9" s="218">
        <f t="shared" ref="K9:K23" si="2">I9+J9</f>
        <v>171</v>
      </c>
      <c r="L9" s="218">
        <v>1</v>
      </c>
      <c r="M9" s="218">
        <v>14</v>
      </c>
      <c r="N9" s="218">
        <f t="shared" ref="N9:N23" si="3">L9+M9</f>
        <v>15</v>
      </c>
      <c r="O9" s="218">
        <f t="shared" ref="O9:O23" si="4">SUM(C9,F9,I9,L9)</f>
        <v>230</v>
      </c>
      <c r="P9" s="218">
        <f t="shared" ref="P9:P23" si="5">SUM(D9,G9,J9,M9)</f>
        <v>1478</v>
      </c>
      <c r="Q9" s="218">
        <f t="shared" ref="Q9:Q23" si="6">O9+P9</f>
        <v>1708</v>
      </c>
      <c r="R9" s="219" t="s">
        <v>73</v>
      </c>
      <c r="S9" s="455">
        <v>2009</v>
      </c>
    </row>
    <row r="10" spans="1:19" ht="20.25" customHeight="1" x14ac:dyDescent="0.35">
      <c r="A10" s="452"/>
      <c r="B10" s="203" t="s">
        <v>11</v>
      </c>
      <c r="C10" s="135">
        <v>35</v>
      </c>
      <c r="D10" s="135">
        <v>169</v>
      </c>
      <c r="E10" s="135">
        <f t="shared" si="0"/>
        <v>204</v>
      </c>
      <c r="F10" s="135">
        <v>67</v>
      </c>
      <c r="G10" s="135">
        <v>379</v>
      </c>
      <c r="H10" s="135">
        <f t="shared" si="1"/>
        <v>446</v>
      </c>
      <c r="I10" s="135">
        <v>19</v>
      </c>
      <c r="J10" s="135">
        <v>60</v>
      </c>
      <c r="K10" s="135">
        <f t="shared" si="2"/>
        <v>79</v>
      </c>
      <c r="L10" s="135">
        <v>3</v>
      </c>
      <c r="M10" s="135">
        <v>4</v>
      </c>
      <c r="N10" s="135">
        <f t="shared" si="3"/>
        <v>7</v>
      </c>
      <c r="O10" s="135">
        <f t="shared" si="4"/>
        <v>124</v>
      </c>
      <c r="P10" s="135">
        <f t="shared" si="5"/>
        <v>612</v>
      </c>
      <c r="Q10" s="135">
        <f t="shared" si="6"/>
        <v>736</v>
      </c>
      <c r="R10" s="222" t="s">
        <v>74</v>
      </c>
      <c r="S10" s="456"/>
    </row>
    <row r="11" spans="1:19" ht="20.25" customHeight="1" thickBot="1" x14ac:dyDescent="0.4">
      <c r="A11" s="453"/>
      <c r="B11" s="137" t="s">
        <v>8</v>
      </c>
      <c r="C11" s="138">
        <f>C9+C10</f>
        <v>100</v>
      </c>
      <c r="D11" s="138">
        <f t="shared" ref="D11" si="7">D9+D10</f>
        <v>572</v>
      </c>
      <c r="E11" s="138">
        <f t="shared" si="0"/>
        <v>672</v>
      </c>
      <c r="F11" s="138">
        <f t="shared" ref="F11:G11" si="8">F9+F10</f>
        <v>192</v>
      </c>
      <c r="G11" s="138">
        <f t="shared" si="8"/>
        <v>1308</v>
      </c>
      <c r="H11" s="138">
        <f t="shared" si="1"/>
        <v>1500</v>
      </c>
      <c r="I11" s="138">
        <f t="shared" ref="I11:J11" si="9">I9+I10</f>
        <v>58</v>
      </c>
      <c r="J11" s="138">
        <f t="shared" si="9"/>
        <v>192</v>
      </c>
      <c r="K11" s="138">
        <f t="shared" si="2"/>
        <v>250</v>
      </c>
      <c r="L11" s="138">
        <f t="shared" ref="L11:M11" si="10">L9+L10</f>
        <v>4</v>
      </c>
      <c r="M11" s="138">
        <f t="shared" si="10"/>
        <v>18</v>
      </c>
      <c r="N11" s="138">
        <f t="shared" si="3"/>
        <v>22</v>
      </c>
      <c r="O11" s="138">
        <f t="shared" si="4"/>
        <v>354</v>
      </c>
      <c r="P11" s="138">
        <f t="shared" si="5"/>
        <v>2090</v>
      </c>
      <c r="Q11" s="138">
        <f t="shared" si="6"/>
        <v>2444</v>
      </c>
      <c r="R11" s="223" t="s">
        <v>5</v>
      </c>
      <c r="S11" s="457"/>
    </row>
    <row r="12" spans="1:19" ht="20.25" customHeight="1" thickBot="1" x14ac:dyDescent="0.4">
      <c r="A12" s="443">
        <v>2010</v>
      </c>
      <c r="B12" s="136" t="s">
        <v>10</v>
      </c>
      <c r="C12" s="141">
        <v>52</v>
      </c>
      <c r="D12" s="141">
        <v>333</v>
      </c>
      <c r="E12" s="141">
        <f t="shared" si="0"/>
        <v>385</v>
      </c>
      <c r="F12" s="141">
        <v>86</v>
      </c>
      <c r="G12" s="141">
        <v>692</v>
      </c>
      <c r="H12" s="141">
        <f t="shared" si="1"/>
        <v>778</v>
      </c>
      <c r="I12" s="141">
        <v>34</v>
      </c>
      <c r="J12" s="141">
        <v>147</v>
      </c>
      <c r="K12" s="141">
        <f t="shared" si="2"/>
        <v>181</v>
      </c>
      <c r="L12" s="141">
        <v>1</v>
      </c>
      <c r="M12" s="141">
        <v>12</v>
      </c>
      <c r="N12" s="141">
        <f t="shared" si="3"/>
        <v>13</v>
      </c>
      <c r="O12" s="141">
        <f t="shared" si="4"/>
        <v>173</v>
      </c>
      <c r="P12" s="141">
        <f t="shared" si="5"/>
        <v>1184</v>
      </c>
      <c r="Q12" s="141">
        <f t="shared" si="6"/>
        <v>1357</v>
      </c>
      <c r="R12" s="79" t="s">
        <v>73</v>
      </c>
      <c r="S12" s="446">
        <v>2010</v>
      </c>
    </row>
    <row r="13" spans="1:19" ht="20.25" customHeight="1" thickBot="1" x14ac:dyDescent="0.4">
      <c r="A13" s="444"/>
      <c r="B13" s="204" t="s">
        <v>11</v>
      </c>
      <c r="C13" s="41">
        <v>35</v>
      </c>
      <c r="D13" s="41">
        <v>173</v>
      </c>
      <c r="E13" s="41">
        <f t="shared" si="0"/>
        <v>208</v>
      </c>
      <c r="F13" s="41">
        <v>50</v>
      </c>
      <c r="G13" s="41">
        <v>299</v>
      </c>
      <c r="H13" s="41">
        <f t="shared" si="1"/>
        <v>349</v>
      </c>
      <c r="I13" s="41">
        <v>16</v>
      </c>
      <c r="J13" s="41">
        <v>61</v>
      </c>
      <c r="K13" s="41">
        <f t="shared" si="2"/>
        <v>77</v>
      </c>
      <c r="L13" s="41">
        <v>9</v>
      </c>
      <c r="M13" s="41">
        <v>7</v>
      </c>
      <c r="N13" s="41">
        <f t="shared" si="3"/>
        <v>16</v>
      </c>
      <c r="O13" s="41">
        <f t="shared" si="4"/>
        <v>110</v>
      </c>
      <c r="P13" s="41">
        <f t="shared" si="5"/>
        <v>540</v>
      </c>
      <c r="Q13" s="41">
        <f t="shared" si="6"/>
        <v>650</v>
      </c>
      <c r="R13" s="224" t="s">
        <v>74</v>
      </c>
      <c r="S13" s="446"/>
    </row>
    <row r="14" spans="1:19" ht="20.25" customHeight="1" thickBot="1" x14ac:dyDescent="0.4">
      <c r="A14" s="454"/>
      <c r="B14" s="140" t="s">
        <v>8</v>
      </c>
      <c r="C14" s="226">
        <f>C12+C13</f>
        <v>87</v>
      </c>
      <c r="D14" s="226">
        <f t="shared" ref="D14" si="11">D12+D13</f>
        <v>506</v>
      </c>
      <c r="E14" s="226">
        <f t="shared" si="0"/>
        <v>593</v>
      </c>
      <c r="F14" s="226">
        <f t="shared" ref="F14:G14" si="12">F12+F13</f>
        <v>136</v>
      </c>
      <c r="G14" s="226">
        <f t="shared" si="12"/>
        <v>991</v>
      </c>
      <c r="H14" s="226">
        <f t="shared" si="1"/>
        <v>1127</v>
      </c>
      <c r="I14" s="226">
        <f t="shared" ref="I14:J14" si="13">I12+I13</f>
        <v>50</v>
      </c>
      <c r="J14" s="226">
        <f t="shared" si="13"/>
        <v>208</v>
      </c>
      <c r="K14" s="226">
        <f t="shared" si="2"/>
        <v>258</v>
      </c>
      <c r="L14" s="226">
        <f t="shared" ref="L14:M14" si="14">L12+L13</f>
        <v>10</v>
      </c>
      <c r="M14" s="226">
        <f t="shared" si="14"/>
        <v>19</v>
      </c>
      <c r="N14" s="226">
        <f t="shared" si="3"/>
        <v>29</v>
      </c>
      <c r="O14" s="226">
        <f t="shared" si="4"/>
        <v>283</v>
      </c>
      <c r="P14" s="226">
        <f t="shared" si="5"/>
        <v>1724</v>
      </c>
      <c r="Q14" s="226">
        <f t="shared" si="6"/>
        <v>2007</v>
      </c>
      <c r="R14" s="227" t="s">
        <v>5</v>
      </c>
      <c r="S14" s="458"/>
    </row>
    <row r="15" spans="1:19" ht="20.25" customHeight="1" thickBot="1" x14ac:dyDescent="0.4">
      <c r="A15" s="459">
        <v>2011</v>
      </c>
      <c r="B15" s="126" t="s">
        <v>10</v>
      </c>
      <c r="C15" s="139">
        <v>37</v>
      </c>
      <c r="D15" s="139">
        <v>239</v>
      </c>
      <c r="E15" s="139">
        <f t="shared" si="0"/>
        <v>276</v>
      </c>
      <c r="F15" s="139">
        <v>55</v>
      </c>
      <c r="G15" s="139">
        <v>466</v>
      </c>
      <c r="H15" s="139">
        <f t="shared" si="1"/>
        <v>521</v>
      </c>
      <c r="I15" s="139">
        <v>0</v>
      </c>
      <c r="J15" s="139">
        <v>15</v>
      </c>
      <c r="K15" s="139">
        <f t="shared" si="2"/>
        <v>15</v>
      </c>
      <c r="L15" s="139">
        <v>21</v>
      </c>
      <c r="M15" s="139">
        <v>104</v>
      </c>
      <c r="N15" s="139">
        <f t="shared" si="3"/>
        <v>125</v>
      </c>
      <c r="O15" s="139">
        <f t="shared" si="4"/>
        <v>113</v>
      </c>
      <c r="P15" s="139">
        <f t="shared" si="5"/>
        <v>824</v>
      </c>
      <c r="Q15" s="139">
        <f t="shared" si="6"/>
        <v>937</v>
      </c>
      <c r="R15" s="225" t="s">
        <v>73</v>
      </c>
      <c r="S15" s="460">
        <v>2011</v>
      </c>
    </row>
    <row r="16" spans="1:19" ht="20.25" customHeight="1" x14ac:dyDescent="0.35">
      <c r="A16" s="452"/>
      <c r="B16" s="203" t="s">
        <v>11</v>
      </c>
      <c r="C16" s="135">
        <v>27</v>
      </c>
      <c r="D16" s="135">
        <v>179</v>
      </c>
      <c r="E16" s="135">
        <f t="shared" si="0"/>
        <v>206</v>
      </c>
      <c r="F16" s="135">
        <v>34</v>
      </c>
      <c r="G16" s="135">
        <v>237</v>
      </c>
      <c r="H16" s="135">
        <f t="shared" si="1"/>
        <v>271</v>
      </c>
      <c r="I16" s="135">
        <v>1</v>
      </c>
      <c r="J16" s="135">
        <v>5</v>
      </c>
      <c r="K16" s="135">
        <f t="shared" si="2"/>
        <v>6</v>
      </c>
      <c r="L16" s="135">
        <v>12</v>
      </c>
      <c r="M16" s="135">
        <v>54</v>
      </c>
      <c r="N16" s="135">
        <f t="shared" si="3"/>
        <v>66</v>
      </c>
      <c r="O16" s="135">
        <f t="shared" si="4"/>
        <v>74</v>
      </c>
      <c r="P16" s="135">
        <f t="shared" si="5"/>
        <v>475</v>
      </c>
      <c r="Q16" s="135">
        <f t="shared" si="6"/>
        <v>549</v>
      </c>
      <c r="R16" s="222" t="s">
        <v>74</v>
      </c>
      <c r="S16" s="456"/>
    </row>
    <row r="17" spans="1:19" ht="20.25" customHeight="1" thickBot="1" x14ac:dyDescent="0.4">
      <c r="A17" s="453"/>
      <c r="B17" s="137" t="s">
        <v>8</v>
      </c>
      <c r="C17" s="138">
        <f>C15+C16</f>
        <v>64</v>
      </c>
      <c r="D17" s="138">
        <f t="shared" ref="D17" si="15">D15+D16</f>
        <v>418</v>
      </c>
      <c r="E17" s="138">
        <f t="shared" si="0"/>
        <v>482</v>
      </c>
      <c r="F17" s="138">
        <f t="shared" ref="F17:G17" si="16">F15+F16</f>
        <v>89</v>
      </c>
      <c r="G17" s="138">
        <f t="shared" si="16"/>
        <v>703</v>
      </c>
      <c r="H17" s="138">
        <f t="shared" si="1"/>
        <v>792</v>
      </c>
      <c r="I17" s="138">
        <f t="shared" ref="I17:J17" si="17">I15+I16</f>
        <v>1</v>
      </c>
      <c r="J17" s="138">
        <f t="shared" si="17"/>
        <v>20</v>
      </c>
      <c r="K17" s="138">
        <f t="shared" si="2"/>
        <v>21</v>
      </c>
      <c r="L17" s="138">
        <f t="shared" ref="L17:M17" si="18">L15+L16</f>
        <v>33</v>
      </c>
      <c r="M17" s="138">
        <f t="shared" si="18"/>
        <v>158</v>
      </c>
      <c r="N17" s="138">
        <f t="shared" si="3"/>
        <v>191</v>
      </c>
      <c r="O17" s="138">
        <f t="shared" si="4"/>
        <v>187</v>
      </c>
      <c r="P17" s="138">
        <f t="shared" si="5"/>
        <v>1299</v>
      </c>
      <c r="Q17" s="138">
        <f t="shared" si="6"/>
        <v>1486</v>
      </c>
      <c r="R17" s="223" t="s">
        <v>5</v>
      </c>
      <c r="S17" s="457"/>
    </row>
    <row r="18" spans="1:19" ht="20.25" customHeight="1" thickBot="1" x14ac:dyDescent="0.4">
      <c r="A18" s="443">
        <v>2012</v>
      </c>
      <c r="B18" s="136" t="s">
        <v>10</v>
      </c>
      <c r="C18" s="141">
        <v>22</v>
      </c>
      <c r="D18" s="141">
        <v>212</v>
      </c>
      <c r="E18" s="141">
        <f t="shared" si="0"/>
        <v>234</v>
      </c>
      <c r="F18" s="141">
        <v>78</v>
      </c>
      <c r="G18" s="141">
        <v>524</v>
      </c>
      <c r="H18" s="141">
        <f t="shared" si="1"/>
        <v>602</v>
      </c>
      <c r="I18" s="141">
        <v>14</v>
      </c>
      <c r="J18" s="141">
        <v>50</v>
      </c>
      <c r="K18" s="141">
        <f t="shared" si="2"/>
        <v>64</v>
      </c>
      <c r="L18" s="141">
        <v>3</v>
      </c>
      <c r="M18" s="141">
        <v>8</v>
      </c>
      <c r="N18" s="141">
        <f t="shared" si="3"/>
        <v>11</v>
      </c>
      <c r="O18" s="141">
        <f t="shared" si="4"/>
        <v>117</v>
      </c>
      <c r="P18" s="141">
        <f t="shared" si="5"/>
        <v>794</v>
      </c>
      <c r="Q18" s="141">
        <f t="shared" si="6"/>
        <v>911</v>
      </c>
      <c r="R18" s="79" t="s">
        <v>73</v>
      </c>
      <c r="S18" s="446">
        <v>2012</v>
      </c>
    </row>
    <row r="19" spans="1:19" ht="20.25" customHeight="1" thickBot="1" x14ac:dyDescent="0.4">
      <c r="A19" s="444"/>
      <c r="B19" s="204" t="s">
        <v>11</v>
      </c>
      <c r="C19" s="41">
        <v>17</v>
      </c>
      <c r="D19" s="41">
        <v>136</v>
      </c>
      <c r="E19" s="41">
        <f t="shared" si="0"/>
        <v>153</v>
      </c>
      <c r="F19" s="41">
        <v>35</v>
      </c>
      <c r="G19" s="41">
        <v>251</v>
      </c>
      <c r="H19" s="41">
        <f t="shared" si="1"/>
        <v>286</v>
      </c>
      <c r="I19" s="41">
        <v>9</v>
      </c>
      <c r="J19" s="41">
        <v>43</v>
      </c>
      <c r="K19" s="41">
        <f t="shared" si="2"/>
        <v>52</v>
      </c>
      <c r="L19" s="41">
        <v>2</v>
      </c>
      <c r="M19" s="41">
        <v>6</v>
      </c>
      <c r="N19" s="41">
        <f t="shared" si="3"/>
        <v>8</v>
      </c>
      <c r="O19" s="41">
        <f t="shared" si="4"/>
        <v>63</v>
      </c>
      <c r="P19" s="41">
        <f t="shared" si="5"/>
        <v>436</v>
      </c>
      <c r="Q19" s="41">
        <f t="shared" si="6"/>
        <v>499</v>
      </c>
      <c r="R19" s="224" t="s">
        <v>74</v>
      </c>
      <c r="S19" s="446"/>
    </row>
    <row r="20" spans="1:19" ht="20.25" customHeight="1" thickBot="1" x14ac:dyDescent="0.4">
      <c r="A20" s="454"/>
      <c r="B20" s="140" t="s">
        <v>8</v>
      </c>
      <c r="C20" s="226">
        <f>SUM(C18:C19)</f>
        <v>39</v>
      </c>
      <c r="D20" s="226">
        <f t="shared" ref="D20" si="19">SUM(D18:D19)</f>
        <v>348</v>
      </c>
      <c r="E20" s="226">
        <f t="shared" si="0"/>
        <v>387</v>
      </c>
      <c r="F20" s="226">
        <f t="shared" ref="F20:G20" si="20">SUM(F18:F19)</f>
        <v>113</v>
      </c>
      <c r="G20" s="226">
        <f t="shared" si="20"/>
        <v>775</v>
      </c>
      <c r="H20" s="226">
        <f t="shared" si="1"/>
        <v>888</v>
      </c>
      <c r="I20" s="226">
        <f t="shared" ref="I20:J20" si="21">SUM(I18:I19)</f>
        <v>23</v>
      </c>
      <c r="J20" s="226">
        <f t="shared" si="21"/>
        <v>93</v>
      </c>
      <c r="K20" s="226">
        <f t="shared" si="2"/>
        <v>116</v>
      </c>
      <c r="L20" s="226">
        <f t="shared" ref="L20:M20" si="22">SUM(L18:L19)</f>
        <v>5</v>
      </c>
      <c r="M20" s="226">
        <f t="shared" si="22"/>
        <v>14</v>
      </c>
      <c r="N20" s="226">
        <f t="shared" si="3"/>
        <v>19</v>
      </c>
      <c r="O20" s="226">
        <f t="shared" si="4"/>
        <v>180</v>
      </c>
      <c r="P20" s="226">
        <f t="shared" si="5"/>
        <v>1230</v>
      </c>
      <c r="Q20" s="226">
        <f t="shared" si="6"/>
        <v>1410</v>
      </c>
      <c r="R20" s="227" t="s">
        <v>5</v>
      </c>
      <c r="S20" s="458"/>
    </row>
    <row r="21" spans="1:19" ht="20.25" customHeight="1" thickBot="1" x14ac:dyDescent="0.4">
      <c r="A21" s="459">
        <v>2013</v>
      </c>
      <c r="B21" s="126" t="s">
        <v>10</v>
      </c>
      <c r="C21" s="139">
        <v>63</v>
      </c>
      <c r="D21" s="139">
        <v>436</v>
      </c>
      <c r="E21" s="139">
        <f t="shared" si="0"/>
        <v>499</v>
      </c>
      <c r="F21" s="139">
        <v>121</v>
      </c>
      <c r="G21" s="139">
        <v>709</v>
      </c>
      <c r="H21" s="139">
        <f t="shared" si="1"/>
        <v>830</v>
      </c>
      <c r="I21" s="139">
        <v>17</v>
      </c>
      <c r="J21" s="139">
        <v>27</v>
      </c>
      <c r="K21" s="139">
        <f t="shared" si="2"/>
        <v>44</v>
      </c>
      <c r="L21" s="139">
        <v>1</v>
      </c>
      <c r="M21" s="139">
        <v>3</v>
      </c>
      <c r="N21" s="139">
        <f t="shared" si="3"/>
        <v>4</v>
      </c>
      <c r="O21" s="139">
        <f t="shared" si="4"/>
        <v>202</v>
      </c>
      <c r="P21" s="139">
        <f t="shared" si="5"/>
        <v>1175</v>
      </c>
      <c r="Q21" s="139">
        <f t="shared" si="6"/>
        <v>1377</v>
      </c>
      <c r="R21" s="225" t="s">
        <v>73</v>
      </c>
      <c r="S21" s="460">
        <v>2013</v>
      </c>
    </row>
    <row r="22" spans="1:19" ht="20.25" customHeight="1" x14ac:dyDescent="0.35">
      <c r="A22" s="452"/>
      <c r="B22" s="203" t="s">
        <v>11</v>
      </c>
      <c r="C22" s="135">
        <v>40</v>
      </c>
      <c r="D22" s="135">
        <v>284</v>
      </c>
      <c r="E22" s="135">
        <f t="shared" si="0"/>
        <v>324</v>
      </c>
      <c r="F22" s="135">
        <v>66</v>
      </c>
      <c r="G22" s="135">
        <v>386</v>
      </c>
      <c r="H22" s="135">
        <f t="shared" si="1"/>
        <v>452</v>
      </c>
      <c r="I22" s="135">
        <v>3</v>
      </c>
      <c r="J22" s="135">
        <v>33</v>
      </c>
      <c r="K22" s="135">
        <f t="shared" si="2"/>
        <v>36</v>
      </c>
      <c r="L22" s="135">
        <v>0</v>
      </c>
      <c r="M22" s="135">
        <v>0</v>
      </c>
      <c r="N22" s="135">
        <f t="shared" si="3"/>
        <v>0</v>
      </c>
      <c r="O22" s="135">
        <f t="shared" si="4"/>
        <v>109</v>
      </c>
      <c r="P22" s="135">
        <f t="shared" si="5"/>
        <v>703</v>
      </c>
      <c r="Q22" s="135">
        <f t="shared" si="6"/>
        <v>812</v>
      </c>
      <c r="R22" s="222" t="s">
        <v>74</v>
      </c>
      <c r="S22" s="456"/>
    </row>
    <row r="23" spans="1:19" ht="20.25" customHeight="1" thickBot="1" x14ac:dyDescent="0.4">
      <c r="A23" s="453"/>
      <c r="B23" s="137" t="s">
        <v>8</v>
      </c>
      <c r="C23" s="138">
        <f>SUM(C21:C22)</f>
        <v>103</v>
      </c>
      <c r="D23" s="138">
        <f t="shared" ref="D23" si="23">SUM(D21:D22)</f>
        <v>720</v>
      </c>
      <c r="E23" s="138">
        <f t="shared" si="0"/>
        <v>823</v>
      </c>
      <c r="F23" s="138">
        <f t="shared" ref="F23:G23" si="24">SUM(F21:F22)</f>
        <v>187</v>
      </c>
      <c r="G23" s="138">
        <f t="shared" si="24"/>
        <v>1095</v>
      </c>
      <c r="H23" s="138">
        <f t="shared" si="1"/>
        <v>1282</v>
      </c>
      <c r="I23" s="138">
        <f t="shared" ref="I23:J23" si="25">SUM(I21:I22)</f>
        <v>20</v>
      </c>
      <c r="J23" s="138">
        <f t="shared" si="25"/>
        <v>60</v>
      </c>
      <c r="K23" s="138">
        <f t="shared" si="2"/>
        <v>80</v>
      </c>
      <c r="L23" s="138">
        <f t="shared" ref="L23:M23" si="26">SUM(L21:L22)</f>
        <v>1</v>
      </c>
      <c r="M23" s="138">
        <f t="shared" si="26"/>
        <v>3</v>
      </c>
      <c r="N23" s="138">
        <f t="shared" si="3"/>
        <v>4</v>
      </c>
      <c r="O23" s="138">
        <f t="shared" si="4"/>
        <v>311</v>
      </c>
      <c r="P23" s="138">
        <f t="shared" si="5"/>
        <v>1878</v>
      </c>
      <c r="Q23" s="138">
        <f t="shared" si="6"/>
        <v>2189</v>
      </c>
      <c r="R23" s="223" t="s">
        <v>5</v>
      </c>
      <c r="S23" s="457"/>
    </row>
    <row r="24" spans="1:19" ht="20.25" customHeight="1" thickBot="1" x14ac:dyDescent="0.4">
      <c r="A24" s="443">
        <v>2014</v>
      </c>
      <c r="B24" s="136" t="s">
        <v>10</v>
      </c>
      <c r="C24" s="141">
        <v>60</v>
      </c>
      <c r="D24" s="141">
        <v>483</v>
      </c>
      <c r="E24" s="141">
        <f t="shared" ref="E24:E26" si="27">C24+D24</f>
        <v>543</v>
      </c>
      <c r="F24" s="141">
        <v>132</v>
      </c>
      <c r="G24" s="141">
        <v>756</v>
      </c>
      <c r="H24" s="141">
        <f t="shared" ref="H24:H26" si="28">F24+G24</f>
        <v>888</v>
      </c>
      <c r="I24" s="141">
        <v>12</v>
      </c>
      <c r="J24" s="141">
        <v>55</v>
      </c>
      <c r="K24" s="141">
        <f t="shared" ref="K24:K26" si="29">I24+J24</f>
        <v>67</v>
      </c>
      <c r="L24" s="141">
        <v>0</v>
      </c>
      <c r="M24" s="141">
        <v>2</v>
      </c>
      <c r="N24" s="141">
        <f t="shared" ref="N24:N26" si="30">L24+M24</f>
        <v>2</v>
      </c>
      <c r="O24" s="141">
        <f t="shared" ref="O24:O26" si="31">SUM(C24,F24,I24,L24)</f>
        <v>204</v>
      </c>
      <c r="P24" s="141">
        <f t="shared" ref="P24:P26" si="32">SUM(D24,G24,J24,M24)</f>
        <v>1296</v>
      </c>
      <c r="Q24" s="141">
        <f t="shared" ref="Q24:Q26" si="33">O24+P24</f>
        <v>1500</v>
      </c>
      <c r="R24" s="79" t="s">
        <v>73</v>
      </c>
      <c r="S24" s="446">
        <v>2014</v>
      </c>
    </row>
    <row r="25" spans="1:19" ht="20.25" customHeight="1" thickBot="1" x14ac:dyDescent="0.4">
      <c r="A25" s="444"/>
      <c r="B25" s="204" t="s">
        <v>11</v>
      </c>
      <c r="C25" s="41">
        <v>48</v>
      </c>
      <c r="D25" s="41">
        <v>454</v>
      </c>
      <c r="E25" s="41">
        <f t="shared" si="27"/>
        <v>502</v>
      </c>
      <c r="F25" s="41">
        <v>72</v>
      </c>
      <c r="G25" s="41">
        <v>440</v>
      </c>
      <c r="H25" s="41">
        <f t="shared" si="28"/>
        <v>512</v>
      </c>
      <c r="I25" s="41">
        <v>7</v>
      </c>
      <c r="J25" s="41">
        <v>35</v>
      </c>
      <c r="K25" s="41">
        <f t="shared" si="29"/>
        <v>42</v>
      </c>
      <c r="L25" s="41">
        <v>0</v>
      </c>
      <c r="M25" s="41">
        <v>4</v>
      </c>
      <c r="N25" s="41">
        <f t="shared" si="30"/>
        <v>4</v>
      </c>
      <c r="O25" s="41">
        <f t="shared" si="31"/>
        <v>127</v>
      </c>
      <c r="P25" s="41">
        <f t="shared" si="32"/>
        <v>933</v>
      </c>
      <c r="Q25" s="41">
        <f t="shared" si="33"/>
        <v>1060</v>
      </c>
      <c r="R25" s="224" t="s">
        <v>74</v>
      </c>
      <c r="S25" s="446"/>
    </row>
    <row r="26" spans="1:19" ht="20.25" customHeight="1" x14ac:dyDescent="0.35">
      <c r="A26" s="445"/>
      <c r="B26" s="140" t="s">
        <v>8</v>
      </c>
      <c r="C26" s="226">
        <f>SUM(C24:C25)</f>
        <v>108</v>
      </c>
      <c r="D26" s="226">
        <f t="shared" ref="D26:M26" si="34">SUM(D24:D25)</f>
        <v>937</v>
      </c>
      <c r="E26" s="226">
        <f t="shared" si="27"/>
        <v>1045</v>
      </c>
      <c r="F26" s="226">
        <f t="shared" si="34"/>
        <v>204</v>
      </c>
      <c r="G26" s="226">
        <f t="shared" si="34"/>
        <v>1196</v>
      </c>
      <c r="H26" s="226">
        <f t="shared" si="28"/>
        <v>1400</v>
      </c>
      <c r="I26" s="226">
        <f t="shared" si="34"/>
        <v>19</v>
      </c>
      <c r="J26" s="226">
        <f t="shared" si="34"/>
        <v>90</v>
      </c>
      <c r="K26" s="226">
        <f t="shared" si="29"/>
        <v>109</v>
      </c>
      <c r="L26" s="226">
        <f t="shared" si="34"/>
        <v>0</v>
      </c>
      <c r="M26" s="226">
        <f t="shared" si="34"/>
        <v>6</v>
      </c>
      <c r="N26" s="226">
        <f t="shared" si="30"/>
        <v>6</v>
      </c>
      <c r="O26" s="226">
        <f t="shared" si="31"/>
        <v>331</v>
      </c>
      <c r="P26" s="226">
        <f t="shared" si="32"/>
        <v>2229</v>
      </c>
      <c r="Q26" s="226">
        <f t="shared" si="33"/>
        <v>2560</v>
      </c>
      <c r="R26" s="227" t="s">
        <v>5</v>
      </c>
      <c r="S26" s="447"/>
    </row>
    <row r="30" spans="1:19" ht="14.5" thickBot="1" x14ac:dyDescent="0.4"/>
    <row r="31" spans="1:19" ht="98" x14ac:dyDescent="0.35">
      <c r="D31" s="116"/>
      <c r="E31" s="34" t="s">
        <v>107</v>
      </c>
      <c r="F31" s="156" t="s">
        <v>108</v>
      </c>
      <c r="G31" s="157" t="s">
        <v>109</v>
      </c>
      <c r="H31" s="34" t="s">
        <v>110</v>
      </c>
    </row>
    <row r="32" spans="1:19" ht="14.5" thickBot="1" x14ac:dyDescent="0.4">
      <c r="D32" s="116"/>
      <c r="E32" s="34"/>
      <c r="F32" s="158"/>
      <c r="G32" s="159"/>
      <c r="H32" s="158"/>
    </row>
    <row r="33" spans="4:8" x14ac:dyDescent="0.35">
      <c r="D33" s="116">
        <v>2009</v>
      </c>
      <c r="E33" s="35">
        <f>E11</f>
        <v>672</v>
      </c>
      <c r="F33" s="35">
        <f>H11</f>
        <v>1500</v>
      </c>
      <c r="G33" s="35">
        <f>K11</f>
        <v>250</v>
      </c>
      <c r="H33" s="35">
        <f>N11</f>
        <v>22</v>
      </c>
    </row>
    <row r="34" spans="4:8" x14ac:dyDescent="0.35">
      <c r="D34" s="116">
        <v>2010</v>
      </c>
      <c r="E34" s="35">
        <f>E14</f>
        <v>593</v>
      </c>
      <c r="F34" s="35">
        <f>H14</f>
        <v>1127</v>
      </c>
      <c r="G34" s="35">
        <f>K14</f>
        <v>258</v>
      </c>
      <c r="H34" s="35">
        <f>N14</f>
        <v>29</v>
      </c>
    </row>
    <row r="35" spans="4:8" x14ac:dyDescent="0.35">
      <c r="D35" s="116">
        <v>2011</v>
      </c>
      <c r="E35" s="35">
        <f>E17</f>
        <v>482</v>
      </c>
      <c r="F35" s="35">
        <f>H17</f>
        <v>792</v>
      </c>
      <c r="G35" s="35">
        <f>K17</f>
        <v>21</v>
      </c>
      <c r="H35" s="35">
        <f>N17</f>
        <v>191</v>
      </c>
    </row>
    <row r="36" spans="4:8" x14ac:dyDescent="0.35">
      <c r="D36" s="116">
        <v>2012</v>
      </c>
      <c r="E36" s="35">
        <f>E20</f>
        <v>387</v>
      </c>
      <c r="F36" s="35">
        <f>H20</f>
        <v>888</v>
      </c>
      <c r="G36" s="35">
        <f>K20</f>
        <v>116</v>
      </c>
      <c r="H36" s="35">
        <f>N20</f>
        <v>19</v>
      </c>
    </row>
    <row r="37" spans="4:8" x14ac:dyDescent="0.35">
      <c r="D37" s="7">
        <v>2013</v>
      </c>
      <c r="E37" s="35">
        <f>E23</f>
        <v>823</v>
      </c>
      <c r="F37" s="35">
        <f>H23</f>
        <v>1282</v>
      </c>
      <c r="G37" s="35">
        <f>K23</f>
        <v>80</v>
      </c>
      <c r="H37" s="35">
        <f>N23</f>
        <v>4</v>
      </c>
    </row>
    <row r="38" spans="4:8" x14ac:dyDescent="0.35">
      <c r="D38" s="7">
        <v>2014</v>
      </c>
      <c r="E38" s="35">
        <f>E26</f>
        <v>1045</v>
      </c>
      <c r="F38" s="35">
        <f>H26</f>
        <v>1400</v>
      </c>
      <c r="G38" s="35">
        <f>K26</f>
        <v>109</v>
      </c>
      <c r="H38" s="35">
        <f>N26</f>
        <v>6</v>
      </c>
    </row>
  </sheetData>
  <mergeCells count="23">
    <mergeCell ref="A24:A26"/>
    <mergeCell ref="S24:S26"/>
    <mergeCell ref="O6:Q6"/>
    <mergeCell ref="A9:A11"/>
    <mergeCell ref="A12:A14"/>
    <mergeCell ref="S9:S11"/>
    <mergeCell ref="S12:S14"/>
    <mergeCell ref="A21:A23"/>
    <mergeCell ref="S21:S23"/>
    <mergeCell ref="A15:A17"/>
    <mergeCell ref="S15:S17"/>
    <mergeCell ref="A18:A20"/>
    <mergeCell ref="S18:S20"/>
    <mergeCell ref="A1:S1"/>
    <mergeCell ref="A3:S3"/>
    <mergeCell ref="A4:S4"/>
    <mergeCell ref="A6:B8"/>
    <mergeCell ref="C6:E6"/>
    <mergeCell ref="F6:H6"/>
    <mergeCell ref="R6:S8"/>
    <mergeCell ref="A2:S2"/>
    <mergeCell ref="I6:K6"/>
    <mergeCell ref="L6:N6"/>
  </mergeCells>
  <printOptions horizontalCentered="1" verticalCentered="1"/>
  <pageMargins left="0" right="0" top="0" bottom="0" header="0" footer="0"/>
  <pageSetup paperSize="9" scale="8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6"/>
  <sheetViews>
    <sheetView rightToLeft="1" view="pageBreakPreview" zoomScaleNormal="100" zoomScaleSheetLayoutView="100" workbookViewId="0">
      <selection activeCell="R6" sqref="R6:S8"/>
    </sheetView>
  </sheetViews>
  <sheetFormatPr defaultColWidth="9.1796875" defaultRowHeight="14" x14ac:dyDescent="0.35"/>
  <cols>
    <col min="1" max="1" width="14.81640625" style="7" customWidth="1"/>
    <col min="2" max="2" width="7.7265625" style="8" customWidth="1"/>
    <col min="3" max="4" width="7.54296875" style="7" customWidth="1"/>
    <col min="5" max="5" width="7.54296875" style="25" customWidth="1"/>
    <col min="6" max="7" width="7.54296875" style="7" customWidth="1"/>
    <col min="8" max="8" width="7.54296875" style="25" customWidth="1"/>
    <col min="9" max="10" width="7.54296875" style="7" customWidth="1"/>
    <col min="11" max="11" width="7.54296875" style="26" customWidth="1"/>
    <col min="12" max="13" width="7.54296875" style="7" customWidth="1"/>
    <col min="14" max="14" width="7.54296875" style="26" customWidth="1"/>
    <col min="15" max="16" width="7.54296875" style="7" customWidth="1"/>
    <col min="17" max="17" width="7.54296875" style="26" customWidth="1"/>
    <col min="18" max="18" width="11" style="7" customWidth="1"/>
    <col min="19" max="19" width="21.81640625" style="1" customWidth="1"/>
    <col min="20" max="16384" width="9.1796875" style="1"/>
  </cols>
  <sheetData>
    <row r="1" spans="1:19" ht="22.5" customHeight="1" x14ac:dyDescent="0.35">
      <c r="A1" s="461" t="s">
        <v>99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</row>
    <row r="2" spans="1:19" ht="22.5" customHeight="1" x14ac:dyDescent="0.35">
      <c r="A2" s="462" t="s">
        <v>135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</row>
    <row r="3" spans="1:19" ht="33.75" customHeight="1" x14ac:dyDescent="0.35">
      <c r="A3" s="428" t="s">
        <v>102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</row>
    <row r="4" spans="1:19" ht="21.75" customHeight="1" x14ac:dyDescent="0.35">
      <c r="A4" s="428" t="s">
        <v>135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</row>
    <row r="5" spans="1:19" s="12" customFormat="1" ht="16.899999999999999" customHeight="1" x14ac:dyDescent="0.35">
      <c r="A5" s="213" t="s">
        <v>280</v>
      </c>
      <c r="B5" s="214"/>
      <c r="C5" s="214"/>
      <c r="D5" s="214"/>
      <c r="E5" s="215"/>
      <c r="F5" s="214"/>
      <c r="G5" s="214"/>
      <c r="H5" s="215"/>
      <c r="I5" s="214"/>
      <c r="J5" s="214"/>
      <c r="K5" s="215"/>
      <c r="L5" s="214"/>
      <c r="M5" s="214"/>
      <c r="N5" s="215"/>
      <c r="O5" s="214"/>
      <c r="P5" s="214"/>
      <c r="Q5" s="215"/>
      <c r="R5" s="216"/>
      <c r="S5" s="155" t="s">
        <v>281</v>
      </c>
    </row>
    <row r="6" spans="1:19" ht="41.25" customHeight="1" thickBot="1" x14ac:dyDescent="0.4">
      <c r="A6" s="429" t="s">
        <v>100</v>
      </c>
      <c r="B6" s="430"/>
      <c r="C6" s="435" t="s">
        <v>77</v>
      </c>
      <c r="D6" s="435"/>
      <c r="E6" s="435"/>
      <c r="F6" s="435" t="s">
        <v>80</v>
      </c>
      <c r="G6" s="435"/>
      <c r="H6" s="435"/>
      <c r="I6" s="435" t="s">
        <v>79</v>
      </c>
      <c r="J6" s="435"/>
      <c r="K6" s="435"/>
      <c r="L6" s="435" t="s">
        <v>78</v>
      </c>
      <c r="M6" s="435"/>
      <c r="N6" s="435"/>
      <c r="O6" s="435" t="s">
        <v>82</v>
      </c>
      <c r="P6" s="435"/>
      <c r="Q6" s="435"/>
      <c r="R6" s="436" t="s">
        <v>101</v>
      </c>
      <c r="S6" s="437"/>
    </row>
    <row r="7" spans="1:19" ht="18.75" customHeight="1" thickBot="1" x14ac:dyDescent="0.35">
      <c r="A7" s="431" t="s">
        <v>9</v>
      </c>
      <c r="B7" s="432"/>
      <c r="C7" s="27" t="s">
        <v>6</v>
      </c>
      <c r="D7" s="27" t="s">
        <v>7</v>
      </c>
      <c r="E7" s="27" t="s">
        <v>8</v>
      </c>
      <c r="F7" s="27" t="s">
        <v>6</v>
      </c>
      <c r="G7" s="27" t="s">
        <v>7</v>
      </c>
      <c r="H7" s="27" t="s">
        <v>8</v>
      </c>
      <c r="I7" s="27" t="s">
        <v>6</v>
      </c>
      <c r="J7" s="27" t="s">
        <v>7</v>
      </c>
      <c r="K7" s="27" t="s">
        <v>8</v>
      </c>
      <c r="L7" s="27" t="s">
        <v>6</v>
      </c>
      <c r="M7" s="27" t="s">
        <v>7</v>
      </c>
      <c r="N7" s="27" t="s">
        <v>8</v>
      </c>
      <c r="O7" s="27" t="s">
        <v>6</v>
      </c>
      <c r="P7" s="27" t="s">
        <v>7</v>
      </c>
      <c r="Q7" s="27" t="s">
        <v>8</v>
      </c>
      <c r="R7" s="438" t="s">
        <v>12</v>
      </c>
      <c r="S7" s="439"/>
    </row>
    <row r="8" spans="1:19" ht="14.25" customHeight="1" x14ac:dyDescent="0.35">
      <c r="A8" s="433"/>
      <c r="B8" s="434"/>
      <c r="C8" s="62" t="s">
        <v>15</v>
      </c>
      <c r="D8" s="62" t="s">
        <v>16</v>
      </c>
      <c r="E8" s="62" t="s">
        <v>5</v>
      </c>
      <c r="F8" s="62" t="s">
        <v>15</v>
      </c>
      <c r="G8" s="62" t="s">
        <v>16</v>
      </c>
      <c r="H8" s="62" t="s">
        <v>5</v>
      </c>
      <c r="I8" s="62" t="s">
        <v>15</v>
      </c>
      <c r="J8" s="62" t="s">
        <v>16</v>
      </c>
      <c r="K8" s="62" t="s">
        <v>5</v>
      </c>
      <c r="L8" s="62" t="s">
        <v>15</v>
      </c>
      <c r="M8" s="62" t="s">
        <v>16</v>
      </c>
      <c r="N8" s="62" t="s">
        <v>5</v>
      </c>
      <c r="O8" s="62" t="s">
        <v>15</v>
      </c>
      <c r="P8" s="62" t="s">
        <v>16</v>
      </c>
      <c r="Q8" s="62" t="s">
        <v>5</v>
      </c>
      <c r="R8" s="440"/>
      <c r="S8" s="441"/>
    </row>
    <row r="9" spans="1:19" ht="20.25" customHeight="1" thickBot="1" x14ac:dyDescent="0.4">
      <c r="A9" s="451">
        <v>2009</v>
      </c>
      <c r="B9" s="217" t="s">
        <v>10</v>
      </c>
      <c r="C9" s="218">
        <v>97</v>
      </c>
      <c r="D9" s="218">
        <v>237</v>
      </c>
      <c r="E9" s="218">
        <f t="shared" ref="E9:E22" si="0">C9+D9</f>
        <v>334</v>
      </c>
      <c r="F9" s="218">
        <v>793</v>
      </c>
      <c r="G9" s="218">
        <v>793</v>
      </c>
      <c r="H9" s="218">
        <f t="shared" ref="H9:H22" si="1">F9+G9</f>
        <v>1586</v>
      </c>
      <c r="I9" s="218">
        <v>55</v>
      </c>
      <c r="J9" s="218">
        <v>59</v>
      </c>
      <c r="K9" s="218">
        <f t="shared" ref="K9:K22" si="2">I9+J9</f>
        <v>114</v>
      </c>
      <c r="L9" s="218">
        <v>26</v>
      </c>
      <c r="M9" s="218">
        <v>24</v>
      </c>
      <c r="N9" s="218">
        <f t="shared" ref="N9:N22" si="3">L9+M9</f>
        <v>50</v>
      </c>
      <c r="O9" s="218">
        <f t="shared" ref="O9:O22" si="4">C9+F9+I9+L9</f>
        <v>971</v>
      </c>
      <c r="P9" s="218">
        <f t="shared" ref="P9:P22" si="5">D9+G9+J9+M9</f>
        <v>1113</v>
      </c>
      <c r="Q9" s="218">
        <f t="shared" ref="Q9:Q22" si="6">O9+P9</f>
        <v>2084</v>
      </c>
      <c r="R9" s="219" t="s">
        <v>73</v>
      </c>
      <c r="S9" s="455">
        <v>2009</v>
      </c>
    </row>
    <row r="10" spans="1:19" ht="20.25" customHeight="1" x14ac:dyDescent="0.35">
      <c r="A10" s="452"/>
      <c r="B10" s="203" t="s">
        <v>11</v>
      </c>
      <c r="C10" s="135">
        <v>64</v>
      </c>
      <c r="D10" s="135">
        <v>170</v>
      </c>
      <c r="E10" s="135">
        <f t="shared" si="0"/>
        <v>234</v>
      </c>
      <c r="F10" s="135">
        <v>383</v>
      </c>
      <c r="G10" s="135">
        <v>453</v>
      </c>
      <c r="H10" s="135">
        <f t="shared" si="1"/>
        <v>836</v>
      </c>
      <c r="I10" s="135">
        <v>37</v>
      </c>
      <c r="J10" s="135">
        <v>43</v>
      </c>
      <c r="K10" s="135">
        <f t="shared" si="2"/>
        <v>80</v>
      </c>
      <c r="L10" s="135">
        <v>14</v>
      </c>
      <c r="M10" s="135">
        <v>13</v>
      </c>
      <c r="N10" s="135">
        <f t="shared" si="3"/>
        <v>27</v>
      </c>
      <c r="O10" s="135">
        <f t="shared" si="4"/>
        <v>498</v>
      </c>
      <c r="P10" s="135">
        <f t="shared" si="5"/>
        <v>679</v>
      </c>
      <c r="Q10" s="135">
        <f t="shared" si="6"/>
        <v>1177</v>
      </c>
      <c r="R10" s="222" t="s">
        <v>74</v>
      </c>
      <c r="S10" s="456"/>
    </row>
    <row r="11" spans="1:19" ht="20.25" customHeight="1" thickBot="1" x14ac:dyDescent="0.4">
      <c r="A11" s="453"/>
      <c r="B11" s="137" t="s">
        <v>8</v>
      </c>
      <c r="C11" s="138">
        <f>C9+C10</f>
        <v>161</v>
      </c>
      <c r="D11" s="138">
        <f t="shared" ref="D11:Q11" si="7">D9+D10</f>
        <v>407</v>
      </c>
      <c r="E11" s="138">
        <f t="shared" si="7"/>
        <v>568</v>
      </c>
      <c r="F11" s="138">
        <f t="shared" si="7"/>
        <v>1176</v>
      </c>
      <c r="G11" s="138">
        <f t="shared" si="7"/>
        <v>1246</v>
      </c>
      <c r="H11" s="138">
        <f t="shared" si="7"/>
        <v>2422</v>
      </c>
      <c r="I11" s="138">
        <f t="shared" si="7"/>
        <v>92</v>
      </c>
      <c r="J11" s="138">
        <f t="shared" si="7"/>
        <v>102</v>
      </c>
      <c r="K11" s="138">
        <f t="shared" si="7"/>
        <v>194</v>
      </c>
      <c r="L11" s="138">
        <f t="shared" si="7"/>
        <v>40</v>
      </c>
      <c r="M11" s="138">
        <f t="shared" si="7"/>
        <v>37</v>
      </c>
      <c r="N11" s="138">
        <f t="shared" si="7"/>
        <v>77</v>
      </c>
      <c r="O11" s="138">
        <f t="shared" si="7"/>
        <v>1469</v>
      </c>
      <c r="P11" s="138">
        <f t="shared" si="7"/>
        <v>1792</v>
      </c>
      <c r="Q11" s="138">
        <f t="shared" si="7"/>
        <v>3261</v>
      </c>
      <c r="R11" s="223" t="s">
        <v>5</v>
      </c>
      <c r="S11" s="457"/>
    </row>
    <row r="12" spans="1:19" ht="20.25" customHeight="1" thickBot="1" x14ac:dyDescent="0.4">
      <c r="A12" s="443">
        <v>2010</v>
      </c>
      <c r="B12" s="136" t="s">
        <v>10</v>
      </c>
      <c r="C12" s="141">
        <v>154</v>
      </c>
      <c r="D12" s="141">
        <v>189</v>
      </c>
      <c r="E12" s="141">
        <f t="shared" si="0"/>
        <v>343</v>
      </c>
      <c r="F12" s="141">
        <v>903</v>
      </c>
      <c r="G12" s="141">
        <v>913</v>
      </c>
      <c r="H12" s="141">
        <f t="shared" si="1"/>
        <v>1816</v>
      </c>
      <c r="I12" s="141">
        <v>207</v>
      </c>
      <c r="J12" s="141">
        <v>195</v>
      </c>
      <c r="K12" s="141">
        <f t="shared" si="2"/>
        <v>402</v>
      </c>
      <c r="L12" s="141">
        <v>47</v>
      </c>
      <c r="M12" s="141">
        <v>45</v>
      </c>
      <c r="N12" s="141">
        <f t="shared" si="3"/>
        <v>92</v>
      </c>
      <c r="O12" s="141">
        <f t="shared" si="4"/>
        <v>1311</v>
      </c>
      <c r="P12" s="141">
        <f t="shared" si="5"/>
        <v>1342</v>
      </c>
      <c r="Q12" s="141">
        <f t="shared" si="6"/>
        <v>2653</v>
      </c>
      <c r="R12" s="79" t="s">
        <v>73</v>
      </c>
      <c r="S12" s="446">
        <v>2010</v>
      </c>
    </row>
    <row r="13" spans="1:19" ht="20.25" customHeight="1" thickBot="1" x14ac:dyDescent="0.4">
      <c r="A13" s="444"/>
      <c r="B13" s="204" t="s">
        <v>11</v>
      </c>
      <c r="C13" s="41">
        <v>137</v>
      </c>
      <c r="D13" s="41">
        <v>138</v>
      </c>
      <c r="E13" s="41">
        <f t="shared" si="0"/>
        <v>275</v>
      </c>
      <c r="F13" s="41">
        <v>480</v>
      </c>
      <c r="G13" s="41">
        <v>568</v>
      </c>
      <c r="H13" s="41">
        <f t="shared" si="1"/>
        <v>1048</v>
      </c>
      <c r="I13" s="41">
        <v>111</v>
      </c>
      <c r="J13" s="41">
        <v>136</v>
      </c>
      <c r="K13" s="41">
        <f t="shared" si="2"/>
        <v>247</v>
      </c>
      <c r="L13" s="41">
        <v>27</v>
      </c>
      <c r="M13" s="41">
        <v>30</v>
      </c>
      <c r="N13" s="41">
        <f t="shared" si="3"/>
        <v>57</v>
      </c>
      <c r="O13" s="41">
        <f t="shared" si="4"/>
        <v>755</v>
      </c>
      <c r="P13" s="41">
        <f t="shared" si="5"/>
        <v>872</v>
      </c>
      <c r="Q13" s="41">
        <f t="shared" si="6"/>
        <v>1627</v>
      </c>
      <c r="R13" s="224" t="s">
        <v>74</v>
      </c>
      <c r="S13" s="446"/>
    </row>
    <row r="14" spans="1:19" ht="20.25" customHeight="1" thickBot="1" x14ac:dyDescent="0.4">
      <c r="A14" s="454"/>
      <c r="B14" s="140" t="s">
        <v>8</v>
      </c>
      <c r="C14" s="226">
        <f>C12+C13</f>
        <v>291</v>
      </c>
      <c r="D14" s="226">
        <f t="shared" ref="D14:Q14" si="8">D12+D13</f>
        <v>327</v>
      </c>
      <c r="E14" s="226">
        <f t="shared" si="8"/>
        <v>618</v>
      </c>
      <c r="F14" s="226">
        <f t="shared" si="8"/>
        <v>1383</v>
      </c>
      <c r="G14" s="226">
        <f t="shared" si="8"/>
        <v>1481</v>
      </c>
      <c r="H14" s="226">
        <f t="shared" si="8"/>
        <v>2864</v>
      </c>
      <c r="I14" s="226">
        <f t="shared" si="8"/>
        <v>318</v>
      </c>
      <c r="J14" s="226">
        <f t="shared" si="8"/>
        <v>331</v>
      </c>
      <c r="K14" s="226">
        <f t="shared" si="8"/>
        <v>649</v>
      </c>
      <c r="L14" s="226">
        <f t="shared" si="8"/>
        <v>74</v>
      </c>
      <c r="M14" s="226">
        <f t="shared" si="8"/>
        <v>75</v>
      </c>
      <c r="N14" s="226">
        <f t="shared" si="8"/>
        <v>149</v>
      </c>
      <c r="O14" s="226">
        <f t="shared" si="8"/>
        <v>2066</v>
      </c>
      <c r="P14" s="226">
        <f t="shared" si="8"/>
        <v>2214</v>
      </c>
      <c r="Q14" s="226">
        <f t="shared" si="8"/>
        <v>4280</v>
      </c>
      <c r="R14" s="227" t="s">
        <v>5</v>
      </c>
      <c r="S14" s="458"/>
    </row>
    <row r="15" spans="1:19" ht="20.25" customHeight="1" thickBot="1" x14ac:dyDescent="0.4">
      <c r="A15" s="459">
        <v>2011</v>
      </c>
      <c r="B15" s="126" t="s">
        <v>10</v>
      </c>
      <c r="C15" s="139">
        <v>146</v>
      </c>
      <c r="D15" s="139">
        <v>145</v>
      </c>
      <c r="E15" s="139">
        <f t="shared" si="0"/>
        <v>291</v>
      </c>
      <c r="F15" s="139">
        <v>867</v>
      </c>
      <c r="G15" s="139">
        <v>887</v>
      </c>
      <c r="H15" s="139">
        <f t="shared" si="1"/>
        <v>1754</v>
      </c>
      <c r="I15" s="139">
        <v>99</v>
      </c>
      <c r="J15" s="139">
        <v>108</v>
      </c>
      <c r="K15" s="139">
        <f t="shared" si="2"/>
        <v>207</v>
      </c>
      <c r="L15" s="139">
        <v>16</v>
      </c>
      <c r="M15" s="139">
        <v>21</v>
      </c>
      <c r="N15" s="139">
        <f t="shared" si="3"/>
        <v>37</v>
      </c>
      <c r="O15" s="139">
        <f t="shared" si="4"/>
        <v>1128</v>
      </c>
      <c r="P15" s="139">
        <f t="shared" si="5"/>
        <v>1161</v>
      </c>
      <c r="Q15" s="139">
        <f t="shared" si="6"/>
        <v>2289</v>
      </c>
      <c r="R15" s="225" t="s">
        <v>73</v>
      </c>
      <c r="S15" s="460">
        <v>2011</v>
      </c>
    </row>
    <row r="16" spans="1:19" ht="20.25" customHeight="1" x14ac:dyDescent="0.35">
      <c r="A16" s="452"/>
      <c r="B16" s="203" t="s">
        <v>11</v>
      </c>
      <c r="C16" s="135">
        <v>144</v>
      </c>
      <c r="D16" s="135">
        <v>172</v>
      </c>
      <c r="E16" s="135">
        <f t="shared" si="0"/>
        <v>316</v>
      </c>
      <c r="F16" s="135">
        <v>590</v>
      </c>
      <c r="G16" s="135">
        <v>677</v>
      </c>
      <c r="H16" s="135">
        <f t="shared" si="1"/>
        <v>1267</v>
      </c>
      <c r="I16" s="135">
        <v>73</v>
      </c>
      <c r="J16" s="135">
        <v>76</v>
      </c>
      <c r="K16" s="135">
        <f t="shared" si="2"/>
        <v>149</v>
      </c>
      <c r="L16" s="135">
        <v>7</v>
      </c>
      <c r="M16" s="135">
        <v>9</v>
      </c>
      <c r="N16" s="135">
        <f t="shared" si="3"/>
        <v>16</v>
      </c>
      <c r="O16" s="135">
        <f t="shared" si="4"/>
        <v>814</v>
      </c>
      <c r="P16" s="135">
        <f t="shared" si="5"/>
        <v>934</v>
      </c>
      <c r="Q16" s="135">
        <f t="shared" si="6"/>
        <v>1748</v>
      </c>
      <c r="R16" s="222" t="s">
        <v>74</v>
      </c>
      <c r="S16" s="456"/>
    </row>
    <row r="17" spans="1:19" ht="20.25" customHeight="1" thickBot="1" x14ac:dyDescent="0.4">
      <c r="A17" s="453"/>
      <c r="B17" s="137" t="s">
        <v>8</v>
      </c>
      <c r="C17" s="138">
        <f>C15+C16</f>
        <v>290</v>
      </c>
      <c r="D17" s="138">
        <f t="shared" ref="D17:Q17" si="9">D15+D16</f>
        <v>317</v>
      </c>
      <c r="E17" s="138">
        <f t="shared" si="9"/>
        <v>607</v>
      </c>
      <c r="F17" s="138">
        <f t="shared" si="9"/>
        <v>1457</v>
      </c>
      <c r="G17" s="138">
        <f t="shared" si="9"/>
        <v>1564</v>
      </c>
      <c r="H17" s="138">
        <f t="shared" si="9"/>
        <v>3021</v>
      </c>
      <c r="I17" s="138">
        <f t="shared" si="9"/>
        <v>172</v>
      </c>
      <c r="J17" s="138">
        <f t="shared" si="9"/>
        <v>184</v>
      </c>
      <c r="K17" s="138">
        <f t="shared" si="9"/>
        <v>356</v>
      </c>
      <c r="L17" s="138">
        <f t="shared" si="9"/>
        <v>23</v>
      </c>
      <c r="M17" s="138">
        <f t="shared" si="9"/>
        <v>30</v>
      </c>
      <c r="N17" s="138">
        <f t="shared" si="9"/>
        <v>53</v>
      </c>
      <c r="O17" s="138">
        <f t="shared" si="9"/>
        <v>1942</v>
      </c>
      <c r="P17" s="138">
        <f t="shared" si="9"/>
        <v>2095</v>
      </c>
      <c r="Q17" s="138">
        <f t="shared" si="9"/>
        <v>4037</v>
      </c>
      <c r="R17" s="223" t="s">
        <v>5</v>
      </c>
      <c r="S17" s="457"/>
    </row>
    <row r="18" spans="1:19" ht="20.25" customHeight="1" thickBot="1" x14ac:dyDescent="0.4">
      <c r="A18" s="443">
        <v>2012</v>
      </c>
      <c r="B18" s="136" t="s">
        <v>10</v>
      </c>
      <c r="C18" s="141">
        <v>128</v>
      </c>
      <c r="D18" s="141">
        <v>154</v>
      </c>
      <c r="E18" s="141">
        <f t="shared" si="0"/>
        <v>282</v>
      </c>
      <c r="F18" s="141">
        <v>1451</v>
      </c>
      <c r="G18" s="141">
        <v>1387</v>
      </c>
      <c r="H18" s="141">
        <f t="shared" si="1"/>
        <v>2838</v>
      </c>
      <c r="I18" s="141">
        <v>39</v>
      </c>
      <c r="J18" s="141">
        <v>39</v>
      </c>
      <c r="K18" s="141">
        <f t="shared" si="2"/>
        <v>78</v>
      </c>
      <c r="L18" s="141">
        <v>4</v>
      </c>
      <c r="M18" s="141">
        <v>5</v>
      </c>
      <c r="N18" s="141">
        <f t="shared" si="3"/>
        <v>9</v>
      </c>
      <c r="O18" s="141">
        <f t="shared" si="4"/>
        <v>1622</v>
      </c>
      <c r="P18" s="141">
        <f t="shared" si="5"/>
        <v>1585</v>
      </c>
      <c r="Q18" s="141">
        <f t="shared" si="6"/>
        <v>3207</v>
      </c>
      <c r="R18" s="79" t="s">
        <v>73</v>
      </c>
      <c r="S18" s="446">
        <v>2012</v>
      </c>
    </row>
    <row r="19" spans="1:19" ht="20.25" customHeight="1" thickBot="1" x14ac:dyDescent="0.4">
      <c r="A19" s="444"/>
      <c r="B19" s="204" t="s">
        <v>11</v>
      </c>
      <c r="C19" s="41">
        <v>137</v>
      </c>
      <c r="D19" s="41">
        <v>136</v>
      </c>
      <c r="E19" s="41">
        <f t="shared" si="0"/>
        <v>273</v>
      </c>
      <c r="F19" s="41">
        <v>966</v>
      </c>
      <c r="G19" s="41">
        <v>1085</v>
      </c>
      <c r="H19" s="41">
        <f t="shared" si="1"/>
        <v>2051</v>
      </c>
      <c r="I19" s="41">
        <v>29</v>
      </c>
      <c r="J19" s="41">
        <v>32</v>
      </c>
      <c r="K19" s="41">
        <f t="shared" si="2"/>
        <v>61</v>
      </c>
      <c r="L19" s="41">
        <v>5</v>
      </c>
      <c r="M19" s="41">
        <v>5</v>
      </c>
      <c r="N19" s="41">
        <f t="shared" si="3"/>
        <v>10</v>
      </c>
      <c r="O19" s="41">
        <f t="shared" si="4"/>
        <v>1137</v>
      </c>
      <c r="P19" s="41">
        <f t="shared" si="5"/>
        <v>1258</v>
      </c>
      <c r="Q19" s="41">
        <f t="shared" si="6"/>
        <v>2395</v>
      </c>
      <c r="R19" s="224" t="s">
        <v>74</v>
      </c>
      <c r="S19" s="446"/>
    </row>
    <row r="20" spans="1:19" ht="20.25" customHeight="1" thickBot="1" x14ac:dyDescent="0.4">
      <c r="A20" s="454"/>
      <c r="B20" s="140" t="s">
        <v>8</v>
      </c>
      <c r="C20" s="226">
        <f>C18+C19</f>
        <v>265</v>
      </c>
      <c r="D20" s="226">
        <f t="shared" ref="D20:Q20" si="10">D18+D19</f>
        <v>290</v>
      </c>
      <c r="E20" s="226">
        <f t="shared" si="10"/>
        <v>555</v>
      </c>
      <c r="F20" s="226">
        <f t="shared" si="10"/>
        <v>2417</v>
      </c>
      <c r="G20" s="226">
        <f t="shared" si="10"/>
        <v>2472</v>
      </c>
      <c r="H20" s="226">
        <f t="shared" si="10"/>
        <v>4889</v>
      </c>
      <c r="I20" s="226">
        <f t="shared" si="10"/>
        <v>68</v>
      </c>
      <c r="J20" s="226">
        <f t="shared" si="10"/>
        <v>71</v>
      </c>
      <c r="K20" s="226">
        <f t="shared" si="10"/>
        <v>139</v>
      </c>
      <c r="L20" s="226">
        <f t="shared" si="10"/>
        <v>9</v>
      </c>
      <c r="M20" s="226">
        <f t="shared" si="10"/>
        <v>10</v>
      </c>
      <c r="N20" s="226">
        <f t="shared" si="10"/>
        <v>19</v>
      </c>
      <c r="O20" s="226">
        <f t="shared" si="10"/>
        <v>2759</v>
      </c>
      <c r="P20" s="226">
        <f t="shared" si="10"/>
        <v>2843</v>
      </c>
      <c r="Q20" s="226">
        <f t="shared" si="10"/>
        <v>5602</v>
      </c>
      <c r="R20" s="227" t="s">
        <v>5</v>
      </c>
      <c r="S20" s="458"/>
    </row>
    <row r="21" spans="1:19" ht="20.25" customHeight="1" thickBot="1" x14ac:dyDescent="0.4">
      <c r="A21" s="459">
        <v>2013</v>
      </c>
      <c r="B21" s="126" t="s">
        <v>10</v>
      </c>
      <c r="C21" s="139">
        <v>193</v>
      </c>
      <c r="D21" s="139">
        <v>202</v>
      </c>
      <c r="E21" s="139">
        <f>C21+D21</f>
        <v>395</v>
      </c>
      <c r="F21" s="139">
        <v>1724</v>
      </c>
      <c r="G21" s="139">
        <v>1618</v>
      </c>
      <c r="H21" s="139">
        <f t="shared" si="1"/>
        <v>3342</v>
      </c>
      <c r="I21" s="139">
        <v>94</v>
      </c>
      <c r="J21" s="139">
        <v>93</v>
      </c>
      <c r="K21" s="139">
        <f t="shared" si="2"/>
        <v>187</v>
      </c>
      <c r="L21" s="139">
        <v>36</v>
      </c>
      <c r="M21" s="139">
        <v>33</v>
      </c>
      <c r="N21" s="139">
        <f t="shared" si="3"/>
        <v>69</v>
      </c>
      <c r="O21" s="139">
        <f t="shared" si="4"/>
        <v>2047</v>
      </c>
      <c r="P21" s="139">
        <f t="shared" si="5"/>
        <v>1946</v>
      </c>
      <c r="Q21" s="139">
        <f t="shared" si="6"/>
        <v>3993</v>
      </c>
      <c r="R21" s="225" t="s">
        <v>73</v>
      </c>
      <c r="S21" s="460">
        <v>2013</v>
      </c>
    </row>
    <row r="22" spans="1:19" ht="20.25" customHeight="1" x14ac:dyDescent="0.35">
      <c r="A22" s="452"/>
      <c r="B22" s="203" t="s">
        <v>11</v>
      </c>
      <c r="C22" s="135">
        <v>200</v>
      </c>
      <c r="D22" s="135">
        <v>241</v>
      </c>
      <c r="E22" s="135">
        <f t="shared" si="0"/>
        <v>441</v>
      </c>
      <c r="F22" s="135">
        <v>1256</v>
      </c>
      <c r="G22" s="135">
        <v>1439</v>
      </c>
      <c r="H22" s="135">
        <f t="shared" si="1"/>
        <v>2695</v>
      </c>
      <c r="I22" s="135">
        <v>95</v>
      </c>
      <c r="J22" s="135">
        <v>121</v>
      </c>
      <c r="K22" s="135">
        <f t="shared" si="2"/>
        <v>216</v>
      </c>
      <c r="L22" s="135">
        <v>32</v>
      </c>
      <c r="M22" s="135">
        <v>37</v>
      </c>
      <c r="N22" s="135">
        <f t="shared" si="3"/>
        <v>69</v>
      </c>
      <c r="O22" s="135">
        <f t="shared" si="4"/>
        <v>1583</v>
      </c>
      <c r="P22" s="135">
        <f t="shared" si="5"/>
        <v>1838</v>
      </c>
      <c r="Q22" s="135">
        <f t="shared" si="6"/>
        <v>3421</v>
      </c>
      <c r="R22" s="222" t="s">
        <v>74</v>
      </c>
      <c r="S22" s="456"/>
    </row>
    <row r="23" spans="1:19" ht="20.25" customHeight="1" thickBot="1" x14ac:dyDescent="0.4">
      <c r="A23" s="453"/>
      <c r="B23" s="137" t="s">
        <v>8</v>
      </c>
      <c r="C23" s="138">
        <f>C21+C22</f>
        <v>393</v>
      </c>
      <c r="D23" s="138">
        <f t="shared" ref="D23:Q23" si="11">D21+D22</f>
        <v>443</v>
      </c>
      <c r="E23" s="138">
        <f t="shared" si="11"/>
        <v>836</v>
      </c>
      <c r="F23" s="138">
        <f t="shared" si="11"/>
        <v>2980</v>
      </c>
      <c r="G23" s="138">
        <f t="shared" si="11"/>
        <v>3057</v>
      </c>
      <c r="H23" s="138">
        <f t="shared" si="11"/>
        <v>6037</v>
      </c>
      <c r="I23" s="138">
        <f t="shared" si="11"/>
        <v>189</v>
      </c>
      <c r="J23" s="138">
        <f t="shared" si="11"/>
        <v>214</v>
      </c>
      <c r="K23" s="138">
        <f t="shared" si="11"/>
        <v>403</v>
      </c>
      <c r="L23" s="138">
        <f t="shared" si="11"/>
        <v>68</v>
      </c>
      <c r="M23" s="138">
        <f t="shared" si="11"/>
        <v>70</v>
      </c>
      <c r="N23" s="138">
        <f t="shared" si="11"/>
        <v>138</v>
      </c>
      <c r="O23" s="138">
        <f t="shared" si="11"/>
        <v>3630</v>
      </c>
      <c r="P23" s="138">
        <f t="shared" si="11"/>
        <v>3784</v>
      </c>
      <c r="Q23" s="138">
        <f t="shared" si="11"/>
        <v>7414</v>
      </c>
      <c r="R23" s="223" t="s">
        <v>5</v>
      </c>
      <c r="S23" s="457"/>
    </row>
    <row r="24" spans="1:19" ht="20.25" customHeight="1" thickBot="1" x14ac:dyDescent="0.4">
      <c r="A24" s="443">
        <v>2014</v>
      </c>
      <c r="B24" s="136" t="s">
        <v>10</v>
      </c>
      <c r="C24" s="141">
        <v>218</v>
      </c>
      <c r="D24" s="141">
        <v>270</v>
      </c>
      <c r="E24" s="141">
        <f t="shared" ref="E24:E25" si="12">C24+D24</f>
        <v>488</v>
      </c>
      <c r="F24" s="141">
        <v>1911</v>
      </c>
      <c r="G24" s="141">
        <v>1912</v>
      </c>
      <c r="H24" s="141">
        <f t="shared" ref="H24:H25" si="13">F24+G24</f>
        <v>3823</v>
      </c>
      <c r="I24" s="141">
        <v>98</v>
      </c>
      <c r="J24" s="141">
        <v>94</v>
      </c>
      <c r="K24" s="141">
        <f t="shared" ref="K24:K25" si="14">I24+J24</f>
        <v>192</v>
      </c>
      <c r="L24" s="141">
        <v>17</v>
      </c>
      <c r="M24" s="141">
        <v>14</v>
      </c>
      <c r="N24" s="141">
        <f t="shared" ref="N24:N25" si="15">L24+M24</f>
        <v>31</v>
      </c>
      <c r="O24" s="141">
        <f t="shared" ref="O24:O25" si="16">C24+F24+I24+L24</f>
        <v>2244</v>
      </c>
      <c r="P24" s="141">
        <f t="shared" ref="P24:P25" si="17">D24+G24+J24+M24</f>
        <v>2290</v>
      </c>
      <c r="Q24" s="141">
        <f t="shared" ref="Q24:Q25" si="18">O24+P24</f>
        <v>4534</v>
      </c>
      <c r="R24" s="79" t="s">
        <v>73</v>
      </c>
      <c r="S24" s="446">
        <v>2013</v>
      </c>
    </row>
    <row r="25" spans="1:19" ht="20.25" customHeight="1" thickBot="1" x14ac:dyDescent="0.4">
      <c r="A25" s="444"/>
      <c r="B25" s="204" t="s">
        <v>11</v>
      </c>
      <c r="C25" s="41">
        <v>309</v>
      </c>
      <c r="D25" s="41">
        <v>290</v>
      </c>
      <c r="E25" s="41">
        <f t="shared" si="12"/>
        <v>599</v>
      </c>
      <c r="F25" s="41">
        <v>1461</v>
      </c>
      <c r="G25" s="41">
        <v>1685</v>
      </c>
      <c r="H25" s="41">
        <f t="shared" si="13"/>
        <v>3146</v>
      </c>
      <c r="I25" s="41">
        <v>123</v>
      </c>
      <c r="J25" s="41">
        <v>141</v>
      </c>
      <c r="K25" s="41">
        <f t="shared" si="14"/>
        <v>264</v>
      </c>
      <c r="L25" s="41">
        <v>33</v>
      </c>
      <c r="M25" s="41">
        <v>31</v>
      </c>
      <c r="N25" s="41">
        <f t="shared" si="15"/>
        <v>64</v>
      </c>
      <c r="O25" s="41">
        <f t="shared" si="16"/>
        <v>1926</v>
      </c>
      <c r="P25" s="41">
        <f t="shared" si="17"/>
        <v>2147</v>
      </c>
      <c r="Q25" s="41">
        <f t="shared" si="18"/>
        <v>4073</v>
      </c>
      <c r="R25" s="224" t="s">
        <v>74</v>
      </c>
      <c r="S25" s="446"/>
    </row>
    <row r="26" spans="1:19" ht="20.25" customHeight="1" x14ac:dyDescent="0.35">
      <c r="A26" s="445"/>
      <c r="B26" s="140" t="s">
        <v>8</v>
      </c>
      <c r="C26" s="226">
        <f>C24+C25</f>
        <v>527</v>
      </c>
      <c r="D26" s="226">
        <f t="shared" ref="D26:Q26" si="19">D24+D25</f>
        <v>560</v>
      </c>
      <c r="E26" s="226">
        <f t="shared" si="19"/>
        <v>1087</v>
      </c>
      <c r="F26" s="226">
        <f t="shared" si="19"/>
        <v>3372</v>
      </c>
      <c r="G26" s="226">
        <f t="shared" si="19"/>
        <v>3597</v>
      </c>
      <c r="H26" s="226">
        <f t="shared" si="19"/>
        <v>6969</v>
      </c>
      <c r="I26" s="226">
        <f t="shared" si="19"/>
        <v>221</v>
      </c>
      <c r="J26" s="226">
        <f t="shared" si="19"/>
        <v>235</v>
      </c>
      <c r="K26" s="226">
        <f t="shared" si="19"/>
        <v>456</v>
      </c>
      <c r="L26" s="226">
        <f t="shared" si="19"/>
        <v>50</v>
      </c>
      <c r="M26" s="226">
        <f t="shared" si="19"/>
        <v>45</v>
      </c>
      <c r="N26" s="226">
        <f t="shared" si="19"/>
        <v>95</v>
      </c>
      <c r="O26" s="226">
        <f t="shared" si="19"/>
        <v>4170</v>
      </c>
      <c r="P26" s="226">
        <f t="shared" si="19"/>
        <v>4437</v>
      </c>
      <c r="Q26" s="226">
        <f t="shared" si="19"/>
        <v>8607</v>
      </c>
      <c r="R26" s="227" t="s">
        <v>5</v>
      </c>
      <c r="S26" s="447"/>
    </row>
  </sheetData>
  <mergeCells count="23">
    <mergeCell ref="A24:A26"/>
    <mergeCell ref="S24:S26"/>
    <mergeCell ref="A1:S1"/>
    <mergeCell ref="A2:S2"/>
    <mergeCell ref="A3:S3"/>
    <mergeCell ref="A4:S4"/>
    <mergeCell ref="A6:B8"/>
    <mergeCell ref="C6:E6"/>
    <mergeCell ref="F6:H6"/>
    <mergeCell ref="I6:K6"/>
    <mergeCell ref="O6:Q6"/>
    <mergeCell ref="R6:S8"/>
    <mergeCell ref="L6:N6"/>
    <mergeCell ref="A9:A11"/>
    <mergeCell ref="S9:S11"/>
    <mergeCell ref="A12:A14"/>
    <mergeCell ref="S12:S14"/>
    <mergeCell ref="A21:A23"/>
    <mergeCell ref="S21:S23"/>
    <mergeCell ref="A15:A17"/>
    <mergeCell ref="S15:S17"/>
    <mergeCell ref="A18:A20"/>
    <mergeCell ref="S18:S20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U25"/>
  <sheetViews>
    <sheetView showGridLines="0" rightToLeft="1" view="pageBreakPreview" zoomScaleNormal="100" zoomScaleSheetLayoutView="100" workbookViewId="0">
      <selection sqref="A1:U2"/>
    </sheetView>
  </sheetViews>
  <sheetFormatPr defaultColWidth="9.1796875" defaultRowHeight="15.5" x14ac:dyDescent="0.35"/>
  <cols>
    <col min="1" max="1" width="13" style="98" customWidth="1"/>
    <col min="2" max="4" width="6.81640625" style="98" bestFit="1" customWidth="1"/>
    <col min="5" max="5" width="6.26953125" style="98" bestFit="1" customWidth="1"/>
    <col min="6" max="6" width="6" style="98" bestFit="1" customWidth="1"/>
    <col min="7" max="7" width="6.1796875" style="98" bestFit="1" customWidth="1"/>
    <col min="8" max="8" width="9.1796875" style="98" bestFit="1" customWidth="1"/>
    <col min="9" max="11" width="6.81640625" style="98" bestFit="1" customWidth="1"/>
    <col min="12" max="12" width="6.26953125" style="98" bestFit="1" customWidth="1"/>
    <col min="13" max="13" width="6" style="98" bestFit="1" customWidth="1"/>
    <col min="14" max="14" width="6.1796875" style="98" bestFit="1" customWidth="1"/>
    <col min="15" max="15" width="6.26953125" style="98" bestFit="1" customWidth="1"/>
    <col min="16" max="16" width="6" style="98" bestFit="1" customWidth="1"/>
    <col min="17" max="20" width="6.81640625" style="98" bestFit="1" customWidth="1"/>
    <col min="21" max="21" width="14" style="93" customWidth="1"/>
    <col min="22" max="16384" width="9.1796875" style="98"/>
  </cols>
  <sheetData>
    <row r="1" spans="1:21" s="96" customFormat="1" ht="22" customHeight="1" x14ac:dyDescent="0.4">
      <c r="A1" s="469" t="s">
        <v>127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  <c r="U1" s="469"/>
    </row>
    <row r="2" spans="1:21" s="96" customFormat="1" ht="22" customHeight="1" x14ac:dyDescent="0.4">
      <c r="A2" s="468" t="s">
        <v>135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</row>
    <row r="3" spans="1:21" s="96" customFormat="1" ht="18" customHeight="1" x14ac:dyDescent="0.35">
      <c r="A3" s="470" t="s">
        <v>27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0"/>
      <c r="U3" s="470"/>
    </row>
    <row r="4" spans="1:21" s="96" customFormat="1" ht="18" customHeight="1" x14ac:dyDescent="0.35">
      <c r="A4" s="470" t="s">
        <v>135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  <c r="R4" s="470"/>
      <c r="S4" s="470"/>
      <c r="T4" s="470"/>
      <c r="U4" s="470"/>
    </row>
    <row r="5" spans="1:21" s="96" customFormat="1" ht="25" customHeight="1" x14ac:dyDescent="0.35">
      <c r="A5" s="28" t="s">
        <v>282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13" t="s">
        <v>283</v>
      </c>
    </row>
    <row r="6" spans="1:21" s="97" customFormat="1" ht="67.5" customHeight="1" x14ac:dyDescent="0.35">
      <c r="A6" s="471" t="s">
        <v>13</v>
      </c>
      <c r="B6" s="473" t="s">
        <v>42</v>
      </c>
      <c r="C6" s="474"/>
      <c r="D6" s="475"/>
      <c r="E6" s="473" t="s">
        <v>41</v>
      </c>
      <c r="F6" s="474"/>
      <c r="G6" s="475"/>
      <c r="H6" s="44" t="s">
        <v>40</v>
      </c>
      <c r="I6" s="463" t="s">
        <v>45</v>
      </c>
      <c r="J6" s="464"/>
      <c r="K6" s="465"/>
      <c r="L6" s="463" t="s">
        <v>43</v>
      </c>
      <c r="M6" s="464"/>
      <c r="N6" s="465"/>
      <c r="O6" s="463" t="s">
        <v>44</v>
      </c>
      <c r="P6" s="464"/>
      <c r="Q6" s="465"/>
      <c r="R6" s="463" t="s">
        <v>82</v>
      </c>
      <c r="S6" s="464"/>
      <c r="T6" s="465"/>
      <c r="U6" s="466" t="s">
        <v>14</v>
      </c>
    </row>
    <row r="7" spans="1:21" s="107" customFormat="1" ht="54" customHeight="1" x14ac:dyDescent="0.35">
      <c r="A7" s="472"/>
      <c r="B7" s="102" t="s">
        <v>37</v>
      </c>
      <c r="C7" s="102" t="s">
        <v>38</v>
      </c>
      <c r="D7" s="102" t="s">
        <v>39</v>
      </c>
      <c r="E7" s="102" t="s">
        <v>37</v>
      </c>
      <c r="F7" s="102" t="s">
        <v>38</v>
      </c>
      <c r="G7" s="102" t="s">
        <v>39</v>
      </c>
      <c r="H7" s="102" t="s">
        <v>38</v>
      </c>
      <c r="I7" s="90" t="s">
        <v>37</v>
      </c>
      <c r="J7" s="90" t="s">
        <v>38</v>
      </c>
      <c r="K7" s="90" t="s">
        <v>39</v>
      </c>
      <c r="L7" s="90" t="s">
        <v>37</v>
      </c>
      <c r="M7" s="90" t="s">
        <v>38</v>
      </c>
      <c r="N7" s="90" t="s">
        <v>39</v>
      </c>
      <c r="O7" s="90" t="s">
        <v>37</v>
      </c>
      <c r="P7" s="90" t="s">
        <v>38</v>
      </c>
      <c r="Q7" s="90" t="s">
        <v>39</v>
      </c>
      <c r="R7" s="90" t="s">
        <v>37</v>
      </c>
      <c r="S7" s="90" t="s">
        <v>38</v>
      </c>
      <c r="T7" s="90" t="s">
        <v>39</v>
      </c>
      <c r="U7" s="467"/>
    </row>
    <row r="8" spans="1:21" ht="30.75" customHeight="1" thickBot="1" x14ac:dyDescent="0.4">
      <c r="A8" s="65">
        <v>2009</v>
      </c>
      <c r="B8" s="66">
        <v>228</v>
      </c>
      <c r="C8" s="66">
        <v>434</v>
      </c>
      <c r="D8" s="119">
        <f t="shared" ref="D8:D13" si="0">B8+C8</f>
        <v>662</v>
      </c>
      <c r="E8" s="66">
        <v>1</v>
      </c>
      <c r="F8" s="66">
        <v>13</v>
      </c>
      <c r="G8" s="119">
        <f t="shared" ref="G8:G13" si="1">E8+F8</f>
        <v>14</v>
      </c>
      <c r="H8" s="66">
        <v>710</v>
      </c>
      <c r="I8" s="66">
        <v>226</v>
      </c>
      <c r="J8" s="66">
        <v>199</v>
      </c>
      <c r="K8" s="119">
        <f>I8+J8</f>
        <v>425</v>
      </c>
      <c r="L8" s="66">
        <v>21</v>
      </c>
      <c r="M8" s="66">
        <v>0</v>
      </c>
      <c r="N8" s="119">
        <f t="shared" ref="N8:N12" si="2">L8+M8</f>
        <v>21</v>
      </c>
      <c r="O8" s="67">
        <v>482</v>
      </c>
      <c r="P8" s="67">
        <v>727</v>
      </c>
      <c r="Q8" s="119">
        <f t="shared" ref="Q8:Q12" si="3">O8+P8</f>
        <v>1209</v>
      </c>
      <c r="R8" s="180">
        <f>B8+E8+I8+L8+O8</f>
        <v>958</v>
      </c>
      <c r="S8" s="180">
        <f t="shared" ref="S8:S12" si="4">C8+F8+H8+J8+M8+P8</f>
        <v>2083</v>
      </c>
      <c r="T8" s="68">
        <f t="shared" ref="T8:T9" si="5">R8+S8</f>
        <v>3041</v>
      </c>
      <c r="U8" s="69">
        <v>2009</v>
      </c>
    </row>
    <row r="9" spans="1:21" ht="30.75" customHeight="1" thickBot="1" x14ac:dyDescent="0.4">
      <c r="A9" s="56">
        <v>2010</v>
      </c>
      <c r="B9" s="57">
        <v>234</v>
      </c>
      <c r="C9" s="57">
        <v>221</v>
      </c>
      <c r="D9" s="41">
        <f t="shared" si="0"/>
        <v>455</v>
      </c>
      <c r="E9" s="57">
        <v>2</v>
      </c>
      <c r="F9" s="57">
        <v>13</v>
      </c>
      <c r="G9" s="41">
        <f t="shared" si="1"/>
        <v>15</v>
      </c>
      <c r="H9" s="57">
        <v>862</v>
      </c>
      <c r="I9" s="57">
        <v>345</v>
      </c>
      <c r="J9" s="57">
        <v>545</v>
      </c>
      <c r="K9" s="41">
        <f>I9+J9</f>
        <v>890</v>
      </c>
      <c r="L9" s="57">
        <v>504</v>
      </c>
      <c r="M9" s="57">
        <v>172</v>
      </c>
      <c r="N9" s="41">
        <f t="shared" si="2"/>
        <v>676</v>
      </c>
      <c r="O9" s="58">
        <v>261</v>
      </c>
      <c r="P9" s="58">
        <v>418</v>
      </c>
      <c r="Q9" s="41">
        <f t="shared" si="3"/>
        <v>679</v>
      </c>
      <c r="R9" s="182">
        <f t="shared" ref="R9:R12" si="6">B9+E9+I9+L9+O9</f>
        <v>1346</v>
      </c>
      <c r="S9" s="182">
        <f t="shared" si="4"/>
        <v>2231</v>
      </c>
      <c r="T9" s="59">
        <f t="shared" si="5"/>
        <v>3577</v>
      </c>
      <c r="U9" s="60">
        <v>2010</v>
      </c>
    </row>
    <row r="10" spans="1:21" ht="30.75" customHeight="1" thickBot="1" x14ac:dyDescent="0.4">
      <c r="A10" s="37">
        <v>2011</v>
      </c>
      <c r="B10" s="36">
        <v>636</v>
      </c>
      <c r="C10" s="36">
        <v>510</v>
      </c>
      <c r="D10" s="183">
        <f t="shared" si="0"/>
        <v>1146</v>
      </c>
      <c r="E10" s="36">
        <v>28</v>
      </c>
      <c r="F10" s="36">
        <v>79</v>
      </c>
      <c r="G10" s="183">
        <f t="shared" si="1"/>
        <v>107</v>
      </c>
      <c r="H10" s="36">
        <v>841</v>
      </c>
      <c r="I10" s="36">
        <v>901</v>
      </c>
      <c r="J10" s="36">
        <v>994</v>
      </c>
      <c r="K10" s="183">
        <f>I10+J10</f>
        <v>1895</v>
      </c>
      <c r="L10" s="36">
        <v>588</v>
      </c>
      <c r="M10" s="36">
        <v>303</v>
      </c>
      <c r="N10" s="183">
        <f t="shared" si="2"/>
        <v>891</v>
      </c>
      <c r="O10" s="39">
        <v>263</v>
      </c>
      <c r="P10" s="39">
        <v>129</v>
      </c>
      <c r="Q10" s="183">
        <f t="shared" si="3"/>
        <v>392</v>
      </c>
      <c r="R10" s="181">
        <f t="shared" si="6"/>
        <v>2416</v>
      </c>
      <c r="S10" s="181">
        <f t="shared" si="4"/>
        <v>2856</v>
      </c>
      <c r="T10" s="40">
        <f>R10+S10</f>
        <v>5272</v>
      </c>
      <c r="U10" s="38">
        <v>2011</v>
      </c>
    </row>
    <row r="11" spans="1:21" ht="30.75" customHeight="1" thickBot="1" x14ac:dyDescent="0.4">
      <c r="A11" s="56">
        <v>2012</v>
      </c>
      <c r="B11" s="57">
        <v>1157</v>
      </c>
      <c r="C11" s="57">
        <v>1134</v>
      </c>
      <c r="D11" s="41">
        <f t="shared" si="0"/>
        <v>2291</v>
      </c>
      <c r="E11" s="57">
        <v>22</v>
      </c>
      <c r="F11" s="57">
        <v>107</v>
      </c>
      <c r="G11" s="41">
        <f t="shared" si="1"/>
        <v>129</v>
      </c>
      <c r="H11" s="57">
        <v>860</v>
      </c>
      <c r="I11" s="57">
        <v>990</v>
      </c>
      <c r="J11" s="57">
        <v>1062</v>
      </c>
      <c r="K11" s="41">
        <f t="shared" ref="K11:K12" si="7">I11+J11</f>
        <v>2052</v>
      </c>
      <c r="L11" s="57">
        <v>586</v>
      </c>
      <c r="M11" s="57">
        <v>149</v>
      </c>
      <c r="N11" s="41">
        <f t="shared" si="2"/>
        <v>735</v>
      </c>
      <c r="O11" s="58">
        <v>161</v>
      </c>
      <c r="P11" s="58">
        <v>156</v>
      </c>
      <c r="Q11" s="41">
        <f t="shared" si="3"/>
        <v>317</v>
      </c>
      <c r="R11" s="182">
        <f t="shared" si="6"/>
        <v>2916</v>
      </c>
      <c r="S11" s="182">
        <f t="shared" si="4"/>
        <v>3468</v>
      </c>
      <c r="T11" s="59">
        <f t="shared" ref="T11:T12" si="8">R11+S11</f>
        <v>6384</v>
      </c>
      <c r="U11" s="60">
        <v>2012</v>
      </c>
    </row>
    <row r="12" spans="1:21" ht="30.75" customHeight="1" thickBot="1" x14ac:dyDescent="0.4">
      <c r="A12" s="37">
        <v>2013</v>
      </c>
      <c r="B12" s="36">
        <v>646</v>
      </c>
      <c r="C12" s="36">
        <v>930</v>
      </c>
      <c r="D12" s="183">
        <f t="shared" si="0"/>
        <v>1576</v>
      </c>
      <c r="E12" s="36">
        <v>0</v>
      </c>
      <c r="F12" s="36">
        <v>117</v>
      </c>
      <c r="G12" s="183">
        <f t="shared" si="1"/>
        <v>117</v>
      </c>
      <c r="H12" s="36">
        <v>887</v>
      </c>
      <c r="I12" s="36">
        <v>1192</v>
      </c>
      <c r="J12" s="36">
        <v>1520</v>
      </c>
      <c r="K12" s="183">
        <f t="shared" si="7"/>
        <v>2712</v>
      </c>
      <c r="L12" s="36">
        <v>489</v>
      </c>
      <c r="M12" s="36">
        <v>139</v>
      </c>
      <c r="N12" s="183">
        <f t="shared" si="2"/>
        <v>628</v>
      </c>
      <c r="O12" s="39">
        <v>459</v>
      </c>
      <c r="P12" s="39">
        <v>617</v>
      </c>
      <c r="Q12" s="183">
        <f t="shared" si="3"/>
        <v>1076</v>
      </c>
      <c r="R12" s="181">
        <f t="shared" si="6"/>
        <v>2786</v>
      </c>
      <c r="S12" s="181">
        <f t="shared" si="4"/>
        <v>4210</v>
      </c>
      <c r="T12" s="40">
        <f t="shared" si="8"/>
        <v>6996</v>
      </c>
      <c r="U12" s="38">
        <v>2013</v>
      </c>
    </row>
    <row r="13" spans="1:21" ht="30.75" customHeight="1" x14ac:dyDescent="0.35">
      <c r="A13" s="228">
        <v>2014</v>
      </c>
      <c r="B13" s="229">
        <v>678</v>
      </c>
      <c r="C13" s="229">
        <v>1023</v>
      </c>
      <c r="D13" s="146">
        <f t="shared" si="0"/>
        <v>1701</v>
      </c>
      <c r="E13" s="229">
        <v>1</v>
      </c>
      <c r="F13" s="229">
        <v>128</v>
      </c>
      <c r="G13" s="146">
        <f t="shared" si="1"/>
        <v>129</v>
      </c>
      <c r="H13" s="229">
        <v>1464</v>
      </c>
      <c r="I13" s="229">
        <v>1252</v>
      </c>
      <c r="J13" s="229">
        <v>1672</v>
      </c>
      <c r="K13" s="146">
        <f t="shared" ref="K13" si="9">I13+J13</f>
        <v>2924</v>
      </c>
      <c r="L13" s="229">
        <v>592</v>
      </c>
      <c r="M13" s="229">
        <v>386</v>
      </c>
      <c r="N13" s="146">
        <f t="shared" ref="N13" si="10">L13+M13</f>
        <v>978</v>
      </c>
      <c r="O13" s="230">
        <v>482</v>
      </c>
      <c r="P13" s="230">
        <v>679</v>
      </c>
      <c r="Q13" s="146">
        <f t="shared" ref="Q13" si="11">O13+P13</f>
        <v>1161</v>
      </c>
      <c r="R13" s="231">
        <f>B13+E13+I13+L13+O13</f>
        <v>3005</v>
      </c>
      <c r="S13" s="231">
        <f>C13+F13+H13+J13+M13+P13</f>
        <v>5352</v>
      </c>
      <c r="T13" s="232">
        <f t="shared" ref="T13" si="12">R13+S13</f>
        <v>8357</v>
      </c>
      <c r="U13" s="233">
        <v>2014</v>
      </c>
    </row>
    <row r="14" spans="1:21" ht="31.5" customHeight="1" x14ac:dyDescent="0.35">
      <c r="A14" s="84"/>
      <c r="B14" s="85"/>
      <c r="C14" s="85"/>
      <c r="D14" s="86"/>
      <c r="E14" s="85"/>
      <c r="F14" s="85"/>
      <c r="G14" s="86"/>
      <c r="H14" s="85"/>
      <c r="I14" s="85"/>
      <c r="J14" s="85"/>
      <c r="K14" s="86"/>
      <c r="L14" s="85"/>
      <c r="M14" s="85"/>
      <c r="N14" s="86"/>
      <c r="O14" s="87"/>
      <c r="P14" s="87"/>
      <c r="Q14" s="88"/>
      <c r="R14" s="87"/>
      <c r="S14" s="87"/>
      <c r="T14" s="88"/>
      <c r="U14" s="89"/>
    </row>
    <row r="15" spans="1:21" ht="31.5" customHeight="1" x14ac:dyDescent="0.35">
      <c r="A15" s="84"/>
      <c r="B15" s="85"/>
      <c r="C15" s="85"/>
      <c r="D15" s="86"/>
      <c r="E15" s="85"/>
      <c r="F15" s="85"/>
      <c r="G15" s="86"/>
      <c r="H15" s="85"/>
      <c r="I15" s="85"/>
      <c r="J15" s="85"/>
      <c r="K15" s="86"/>
      <c r="L15" s="85"/>
      <c r="M15" s="85"/>
      <c r="N15" s="86"/>
      <c r="O15" s="87"/>
      <c r="P15" s="87"/>
      <c r="Q15" s="88"/>
      <c r="R15" s="87"/>
      <c r="S15" s="87"/>
      <c r="T15" s="88"/>
      <c r="U15" s="89"/>
    </row>
    <row r="16" spans="1:21" ht="31.5" customHeight="1" x14ac:dyDescent="0.35">
      <c r="A16" s="84"/>
      <c r="B16" s="85"/>
      <c r="C16" s="85"/>
      <c r="D16" s="86"/>
      <c r="E16" s="85"/>
      <c r="F16" s="70"/>
      <c r="G16" s="71"/>
      <c r="H16" s="85"/>
      <c r="I16" s="85"/>
      <c r="J16" s="85"/>
      <c r="K16" s="86"/>
      <c r="L16" s="85"/>
      <c r="M16" s="85"/>
      <c r="N16" s="86"/>
      <c r="O16" s="87"/>
      <c r="P16" s="87"/>
      <c r="Q16" s="88"/>
      <c r="R16" s="87"/>
      <c r="S16" s="87"/>
      <c r="T16" s="88"/>
      <c r="U16" s="89"/>
    </row>
    <row r="17" spans="1:21" ht="31.5" customHeight="1" x14ac:dyDescent="0.35">
      <c r="A17" s="84"/>
      <c r="B17" s="85"/>
      <c r="C17" s="85"/>
      <c r="D17" s="86"/>
      <c r="E17" s="85"/>
      <c r="F17" s="70"/>
      <c r="G17" s="71"/>
      <c r="H17" s="85"/>
      <c r="I17" s="85"/>
      <c r="J17" s="85"/>
      <c r="K17" s="86"/>
      <c r="L17" s="85"/>
      <c r="M17" s="85"/>
      <c r="N17" s="86"/>
      <c r="O17" s="87"/>
      <c r="P17" s="87"/>
      <c r="Q17" s="88"/>
      <c r="R17" s="87"/>
      <c r="S17" s="87"/>
      <c r="T17" s="88"/>
      <c r="U17" s="89"/>
    </row>
    <row r="18" spans="1:21" ht="50" x14ac:dyDescent="0.35">
      <c r="F18" s="103" t="s">
        <v>37</v>
      </c>
      <c r="G18" s="103" t="s">
        <v>38</v>
      </c>
    </row>
    <row r="19" spans="1:21" ht="76" x14ac:dyDescent="0.35">
      <c r="D19" s="52" t="s">
        <v>45</v>
      </c>
      <c r="E19" s="53"/>
      <c r="F19" s="94">
        <f>I13</f>
        <v>1252</v>
      </c>
      <c r="G19" s="94">
        <f>J13</f>
        <v>1672</v>
      </c>
      <c r="T19" s="93"/>
      <c r="U19" s="98"/>
    </row>
    <row r="20" spans="1:21" ht="76" x14ac:dyDescent="0.35">
      <c r="D20" s="52" t="s">
        <v>42</v>
      </c>
      <c r="E20" s="53"/>
      <c r="F20" s="94">
        <f>B13</f>
        <v>678</v>
      </c>
      <c r="G20" s="94">
        <f>C13</f>
        <v>1023</v>
      </c>
      <c r="T20" s="93"/>
      <c r="U20" s="98"/>
    </row>
    <row r="21" spans="1:21" ht="88.5" x14ac:dyDescent="0.35">
      <c r="D21" s="52" t="s">
        <v>43</v>
      </c>
      <c r="E21" s="53"/>
      <c r="F21" s="94">
        <f>L13</f>
        <v>592</v>
      </c>
      <c r="G21" s="94">
        <f>M13</f>
        <v>386</v>
      </c>
      <c r="T21" s="93"/>
      <c r="U21" s="98"/>
    </row>
    <row r="22" spans="1:21" ht="76" x14ac:dyDescent="0.35">
      <c r="D22" s="52" t="s">
        <v>44</v>
      </c>
      <c r="E22" s="53"/>
      <c r="F22" s="94">
        <f>O13</f>
        <v>482</v>
      </c>
      <c r="G22" s="94">
        <f>P13</f>
        <v>679</v>
      </c>
      <c r="T22" s="93"/>
      <c r="U22" s="98"/>
    </row>
    <row r="23" spans="1:21" ht="76" x14ac:dyDescent="0.35">
      <c r="D23" s="54" t="s">
        <v>41</v>
      </c>
      <c r="E23" s="55"/>
      <c r="F23" s="94">
        <f>E13</f>
        <v>1</v>
      </c>
      <c r="G23" s="94">
        <f>F13</f>
        <v>128</v>
      </c>
      <c r="T23" s="93"/>
      <c r="U23" s="98"/>
    </row>
    <row r="24" spans="1:21" ht="102.5" x14ac:dyDescent="0.35">
      <c r="D24" s="44" t="s">
        <v>40</v>
      </c>
      <c r="F24" s="105">
        <v>0</v>
      </c>
      <c r="G24" s="94">
        <f>H13</f>
        <v>1464</v>
      </c>
      <c r="T24" s="93"/>
      <c r="U24" s="98"/>
    </row>
    <row r="25" spans="1:21" x14ac:dyDescent="0.35">
      <c r="F25" s="105"/>
      <c r="G25" s="94"/>
    </row>
  </sheetData>
  <sortState xmlns:xlrd2="http://schemas.microsoft.com/office/spreadsheetml/2017/richdata2" ref="E20:F25">
    <sortCondition descending="1" ref="F20"/>
  </sortState>
  <mergeCells count="12">
    <mergeCell ref="L6:N6"/>
    <mergeCell ref="R6:T6"/>
    <mergeCell ref="U6:U7"/>
    <mergeCell ref="A2:U2"/>
    <mergeCell ref="A1:U1"/>
    <mergeCell ref="A3:U3"/>
    <mergeCell ref="A4:U4"/>
    <mergeCell ref="A6:A7"/>
    <mergeCell ref="B6:D6"/>
    <mergeCell ref="E6:G6"/>
    <mergeCell ref="I6:K6"/>
    <mergeCell ref="O6:Q6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13"/>
  <sheetViews>
    <sheetView showGridLines="0" rightToLeft="1" view="pageBreakPreview" zoomScaleNormal="100" zoomScaleSheetLayoutView="100" workbookViewId="0">
      <selection activeCell="A2" sqref="A2:E2"/>
    </sheetView>
  </sheetViews>
  <sheetFormatPr defaultColWidth="8.7265625" defaultRowHeight="15.5" x14ac:dyDescent="0.35"/>
  <cols>
    <col min="1" max="1" width="24" style="98" customWidth="1"/>
    <col min="2" max="3" width="13.1796875" style="98" customWidth="1"/>
    <col min="4" max="4" width="13.1796875" style="95" customWidth="1"/>
    <col min="5" max="5" width="26.1796875" style="93" customWidth="1"/>
    <col min="6" max="250" width="9.1796875" style="98" customWidth="1"/>
    <col min="251" max="251" width="22.7265625" style="98" customWidth="1"/>
    <col min="252" max="252" width="10.7265625" style="98" customWidth="1"/>
    <col min="253" max="16384" width="8.7265625" style="98"/>
  </cols>
  <sheetData>
    <row r="1" spans="1:6" s="96" customFormat="1" ht="46.5" customHeight="1" x14ac:dyDescent="0.4">
      <c r="A1" s="476" t="s">
        <v>128</v>
      </c>
      <c r="B1" s="476"/>
      <c r="C1" s="476"/>
      <c r="D1" s="476"/>
      <c r="E1" s="476"/>
    </row>
    <row r="2" spans="1:6" s="96" customFormat="1" ht="22" customHeight="1" x14ac:dyDescent="0.4">
      <c r="A2" s="468" t="s">
        <v>135</v>
      </c>
      <c r="B2" s="468"/>
      <c r="C2" s="468"/>
      <c r="D2" s="468"/>
      <c r="E2" s="468"/>
    </row>
    <row r="3" spans="1:6" s="96" customFormat="1" ht="42" customHeight="1" x14ac:dyDescent="0.35">
      <c r="A3" s="470" t="s">
        <v>105</v>
      </c>
      <c r="B3" s="470"/>
      <c r="C3" s="470"/>
      <c r="D3" s="470"/>
      <c r="E3" s="470"/>
    </row>
    <row r="4" spans="1:6" s="96" customFormat="1" ht="18" customHeight="1" x14ac:dyDescent="0.35">
      <c r="A4" s="470" t="s">
        <v>135</v>
      </c>
      <c r="B4" s="470"/>
      <c r="C4" s="470"/>
      <c r="D4" s="470"/>
      <c r="E4" s="470"/>
    </row>
    <row r="5" spans="1:6" s="96" customFormat="1" ht="25" customHeight="1" x14ac:dyDescent="0.35">
      <c r="A5" s="112" t="s">
        <v>284</v>
      </c>
      <c r="B5" s="3"/>
      <c r="C5" s="3"/>
      <c r="D5" s="29"/>
      <c r="E5" s="113" t="s">
        <v>285</v>
      </c>
      <c r="F5" s="3"/>
    </row>
    <row r="6" spans="1:6" s="92" customFormat="1" ht="28.5" customHeight="1" thickBot="1" x14ac:dyDescent="0.4">
      <c r="A6" s="477" t="s">
        <v>13</v>
      </c>
      <c r="B6" s="463" t="s">
        <v>93</v>
      </c>
      <c r="C6" s="464"/>
      <c r="D6" s="465"/>
      <c r="E6" s="479" t="s">
        <v>17</v>
      </c>
    </row>
    <row r="7" spans="1:6" s="92" customFormat="1" ht="37.5" customHeight="1" x14ac:dyDescent="0.35">
      <c r="A7" s="478"/>
      <c r="B7" s="83" t="s">
        <v>94</v>
      </c>
      <c r="C7" s="83" t="s">
        <v>95</v>
      </c>
      <c r="D7" s="83" t="s">
        <v>96</v>
      </c>
      <c r="E7" s="480"/>
    </row>
    <row r="8" spans="1:6" ht="25.5" customHeight="1" thickBot="1" x14ac:dyDescent="0.4">
      <c r="A8" s="184">
        <v>2009</v>
      </c>
      <c r="B8" s="185">
        <v>321</v>
      </c>
      <c r="C8" s="185">
        <v>247</v>
      </c>
      <c r="D8" s="186">
        <f t="shared" ref="D8:D12" si="0">SUM(B8:C8)</f>
        <v>568</v>
      </c>
      <c r="E8" s="187">
        <v>2009</v>
      </c>
    </row>
    <row r="9" spans="1:6" ht="29.25" customHeight="1" thickBot="1" x14ac:dyDescent="0.4">
      <c r="A9" s="142">
        <v>2010</v>
      </c>
      <c r="B9" s="143">
        <v>450</v>
      </c>
      <c r="C9" s="143">
        <v>260</v>
      </c>
      <c r="D9" s="192">
        <f t="shared" si="0"/>
        <v>710</v>
      </c>
      <c r="E9" s="144">
        <v>2010</v>
      </c>
    </row>
    <row r="10" spans="1:6" ht="25.5" customHeight="1" thickBot="1" x14ac:dyDescent="0.4">
      <c r="A10" s="189">
        <v>2011</v>
      </c>
      <c r="B10" s="190">
        <v>470</v>
      </c>
      <c r="C10" s="190">
        <v>412</v>
      </c>
      <c r="D10" s="188">
        <f t="shared" si="0"/>
        <v>882</v>
      </c>
      <c r="E10" s="191">
        <v>2011</v>
      </c>
    </row>
    <row r="11" spans="1:6" ht="29.25" customHeight="1" thickBot="1" x14ac:dyDescent="0.4">
      <c r="A11" s="142">
        <v>2012</v>
      </c>
      <c r="B11" s="143">
        <v>497</v>
      </c>
      <c r="C11" s="143">
        <v>482</v>
      </c>
      <c r="D11" s="192">
        <f t="shared" si="0"/>
        <v>979</v>
      </c>
      <c r="E11" s="144">
        <v>2012</v>
      </c>
    </row>
    <row r="12" spans="1:6" ht="25.5" customHeight="1" thickBot="1" x14ac:dyDescent="0.4">
      <c r="A12" s="189">
        <v>2013</v>
      </c>
      <c r="B12" s="190">
        <v>628</v>
      </c>
      <c r="C12" s="190">
        <v>800</v>
      </c>
      <c r="D12" s="188">
        <f t="shared" si="0"/>
        <v>1428</v>
      </c>
      <c r="E12" s="191">
        <v>2013</v>
      </c>
    </row>
    <row r="13" spans="1:6" ht="29.25" customHeight="1" x14ac:dyDescent="0.35">
      <c r="A13" s="142">
        <v>2014</v>
      </c>
      <c r="B13" s="143">
        <v>588</v>
      </c>
      <c r="C13" s="143">
        <v>864</v>
      </c>
      <c r="D13" s="192">
        <f t="shared" ref="D13" si="1">SUM(B13:C13)</f>
        <v>1452</v>
      </c>
      <c r="E13" s="144">
        <v>2014</v>
      </c>
    </row>
  </sheetData>
  <mergeCells count="7">
    <mergeCell ref="A1:E1"/>
    <mergeCell ref="A3:E3"/>
    <mergeCell ref="A4:E4"/>
    <mergeCell ref="A6:A7"/>
    <mergeCell ref="B6:D6"/>
    <mergeCell ref="E6:E7"/>
    <mergeCell ref="A2:E2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9"/>
  <sheetViews>
    <sheetView rightToLeft="1" view="pageBreakPreview" zoomScale="98" zoomScaleNormal="100" zoomScaleSheetLayoutView="98" workbookViewId="0">
      <selection sqref="A1:M1"/>
    </sheetView>
  </sheetViews>
  <sheetFormatPr defaultColWidth="9.1796875" defaultRowHeight="14" x14ac:dyDescent="0.35"/>
  <cols>
    <col min="1" max="1" width="14.1796875" style="6" customWidth="1"/>
    <col min="2" max="2" width="12.54296875" style="6" bestFit="1" customWidth="1"/>
    <col min="3" max="11" width="8.81640625" style="6" customWidth="1"/>
    <col min="12" max="12" width="19.453125" style="6" customWidth="1"/>
    <col min="13" max="13" width="13.1796875" style="6" customWidth="1"/>
    <col min="14" max="16384" width="9.1796875" style="5"/>
  </cols>
  <sheetData>
    <row r="1" spans="1:13" ht="23.25" customHeight="1" thickBot="1" x14ac:dyDescent="0.4">
      <c r="A1" s="486" t="s">
        <v>129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8"/>
    </row>
    <row r="2" spans="1:13" ht="23.25" customHeight="1" thickBot="1" x14ac:dyDescent="0.4">
      <c r="A2" s="489" t="s">
        <v>135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1"/>
    </row>
    <row r="3" spans="1:13" ht="38.25" customHeight="1" x14ac:dyDescent="0.35">
      <c r="A3" s="410" t="s">
        <v>106</v>
      </c>
      <c r="B3" s="492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2"/>
    </row>
    <row r="4" spans="1:13" ht="18" customHeight="1" x14ac:dyDescent="0.35">
      <c r="A4" s="413" t="s">
        <v>135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5"/>
    </row>
    <row r="5" spans="1:13" s="12" customFormat="1" ht="16.899999999999999" customHeight="1" x14ac:dyDescent="0.35">
      <c r="A5" s="152" t="s">
        <v>287</v>
      </c>
      <c r="B5" s="152"/>
      <c r="C5" s="210"/>
      <c r="D5" s="210"/>
      <c r="E5" s="210"/>
      <c r="F5" s="210"/>
      <c r="G5" s="210"/>
      <c r="H5" s="210"/>
      <c r="I5" s="210"/>
      <c r="J5" s="210"/>
      <c r="K5" s="211"/>
      <c r="L5" s="211"/>
      <c r="M5" s="212" t="s">
        <v>286</v>
      </c>
    </row>
    <row r="6" spans="1:13" ht="20.149999999999999" customHeight="1" x14ac:dyDescent="0.35">
      <c r="A6" s="504" t="s">
        <v>91</v>
      </c>
      <c r="B6" s="505"/>
      <c r="C6" s="493" t="s">
        <v>1</v>
      </c>
      <c r="D6" s="493"/>
      <c r="E6" s="493"/>
      <c r="F6" s="493" t="s">
        <v>18</v>
      </c>
      <c r="G6" s="493"/>
      <c r="H6" s="493"/>
      <c r="I6" s="493" t="s">
        <v>2</v>
      </c>
      <c r="J6" s="493"/>
      <c r="K6" s="493"/>
      <c r="L6" s="494" t="s">
        <v>92</v>
      </c>
      <c r="M6" s="495"/>
    </row>
    <row r="7" spans="1:13" ht="20.149999999999999" customHeight="1" x14ac:dyDescent="0.35">
      <c r="A7" s="506"/>
      <c r="B7" s="507"/>
      <c r="C7" s="500" t="s">
        <v>3</v>
      </c>
      <c r="D7" s="500"/>
      <c r="E7" s="500"/>
      <c r="F7" s="500" t="s">
        <v>4</v>
      </c>
      <c r="G7" s="500"/>
      <c r="H7" s="500"/>
      <c r="I7" s="500" t="s">
        <v>5</v>
      </c>
      <c r="J7" s="500"/>
      <c r="K7" s="500"/>
      <c r="L7" s="496"/>
      <c r="M7" s="497"/>
    </row>
    <row r="8" spans="1:13" ht="20.149999999999999" customHeight="1" x14ac:dyDescent="0.35">
      <c r="A8" s="506"/>
      <c r="B8" s="507"/>
      <c r="C8" s="111" t="s">
        <v>6</v>
      </c>
      <c r="D8" s="111" t="s">
        <v>7</v>
      </c>
      <c r="E8" s="111" t="s">
        <v>8</v>
      </c>
      <c r="F8" s="111" t="s">
        <v>6</v>
      </c>
      <c r="G8" s="111" t="s">
        <v>7</v>
      </c>
      <c r="H8" s="111" t="s">
        <v>8</v>
      </c>
      <c r="I8" s="111" t="s">
        <v>6</v>
      </c>
      <c r="J8" s="111" t="s">
        <v>7</v>
      </c>
      <c r="K8" s="111" t="s">
        <v>8</v>
      </c>
      <c r="L8" s="496"/>
      <c r="M8" s="497"/>
    </row>
    <row r="9" spans="1:13" ht="20.149999999999999" customHeight="1" x14ac:dyDescent="0.35">
      <c r="A9" s="508"/>
      <c r="B9" s="509"/>
      <c r="C9" s="115" t="s">
        <v>15</v>
      </c>
      <c r="D9" s="115" t="s">
        <v>16</v>
      </c>
      <c r="E9" s="115" t="s">
        <v>5</v>
      </c>
      <c r="F9" s="115" t="s">
        <v>15</v>
      </c>
      <c r="G9" s="115" t="s">
        <v>16</v>
      </c>
      <c r="H9" s="115" t="s">
        <v>5</v>
      </c>
      <c r="I9" s="115" t="s">
        <v>15</v>
      </c>
      <c r="J9" s="115" t="s">
        <v>16</v>
      </c>
      <c r="K9" s="115" t="s">
        <v>5</v>
      </c>
      <c r="L9" s="498"/>
      <c r="M9" s="499"/>
    </row>
    <row r="10" spans="1:13" s="1" customFormat="1" ht="18.75" customHeight="1" thickBot="1" x14ac:dyDescent="0.4">
      <c r="A10" s="519">
        <v>2009</v>
      </c>
      <c r="B10" s="106" t="s">
        <v>75</v>
      </c>
      <c r="C10" s="324">
        <v>10</v>
      </c>
      <c r="D10" s="324">
        <v>11</v>
      </c>
      <c r="E10" s="324">
        <f>SUM(C10:D10)</f>
        <v>21</v>
      </c>
      <c r="F10" s="324">
        <v>0</v>
      </c>
      <c r="G10" s="324">
        <v>0</v>
      </c>
      <c r="H10" s="324">
        <f>SUM(F10:G10)</f>
        <v>0</v>
      </c>
      <c r="I10" s="324">
        <f>C10+F10</f>
        <v>10</v>
      </c>
      <c r="J10" s="324">
        <f>D10+G10</f>
        <v>11</v>
      </c>
      <c r="K10" s="325">
        <f>I10+J10</f>
        <v>21</v>
      </c>
      <c r="L10" s="46" t="s">
        <v>83</v>
      </c>
      <c r="M10" s="515">
        <v>2009</v>
      </c>
    </row>
    <row r="11" spans="1:13" s="1" customFormat="1" ht="18.75" customHeight="1" thickBot="1" x14ac:dyDescent="0.4">
      <c r="A11" s="513"/>
      <c r="B11" s="319" t="s">
        <v>76</v>
      </c>
      <c r="C11" s="326">
        <v>0</v>
      </c>
      <c r="D11" s="326">
        <v>0</v>
      </c>
      <c r="E11" s="327">
        <f t="shared" ref="E11:E24" si="0">SUM(C11:D11)</f>
        <v>0</v>
      </c>
      <c r="F11" s="326">
        <v>0</v>
      </c>
      <c r="G11" s="326">
        <v>0</v>
      </c>
      <c r="H11" s="327">
        <f t="shared" ref="H11:H24" si="1">SUM(F11:G11)</f>
        <v>0</v>
      </c>
      <c r="I11" s="326">
        <f t="shared" ref="I11:I24" si="2">C11+F11</f>
        <v>0</v>
      </c>
      <c r="J11" s="326">
        <f t="shared" ref="J11:J24" si="3">D11+G11</f>
        <v>0</v>
      </c>
      <c r="K11" s="328">
        <f t="shared" ref="K11:K24" si="4">I11+J11</f>
        <v>0</v>
      </c>
      <c r="L11" s="360" t="s">
        <v>90</v>
      </c>
      <c r="M11" s="503"/>
    </row>
    <row r="12" spans="1:13" s="1" customFormat="1" ht="18.75" customHeight="1" thickBot="1" x14ac:dyDescent="0.4">
      <c r="A12" s="513"/>
      <c r="B12" s="321" t="s">
        <v>8</v>
      </c>
      <c r="C12" s="329">
        <f>C10+C11</f>
        <v>10</v>
      </c>
      <c r="D12" s="329">
        <f t="shared" ref="D12:G12" si="5">D10+D11</f>
        <v>11</v>
      </c>
      <c r="E12" s="329">
        <f t="shared" si="0"/>
        <v>21</v>
      </c>
      <c r="F12" s="329">
        <f t="shared" si="5"/>
        <v>0</v>
      </c>
      <c r="G12" s="329">
        <f t="shared" si="5"/>
        <v>0</v>
      </c>
      <c r="H12" s="329">
        <f t="shared" si="1"/>
        <v>0</v>
      </c>
      <c r="I12" s="329">
        <f t="shared" si="2"/>
        <v>10</v>
      </c>
      <c r="J12" s="329">
        <f t="shared" si="3"/>
        <v>11</v>
      </c>
      <c r="K12" s="329">
        <f t="shared" si="4"/>
        <v>21</v>
      </c>
      <c r="L12" s="362" t="s">
        <v>5</v>
      </c>
      <c r="M12" s="516"/>
    </row>
    <row r="13" spans="1:13" s="1" customFormat="1" ht="18.75" customHeight="1" thickBot="1" x14ac:dyDescent="0.4">
      <c r="A13" s="481">
        <v>2010</v>
      </c>
      <c r="B13" s="320" t="s">
        <v>75</v>
      </c>
      <c r="C13" s="330">
        <v>0</v>
      </c>
      <c r="D13" s="330">
        <v>0</v>
      </c>
      <c r="E13" s="330">
        <f t="shared" si="0"/>
        <v>0</v>
      </c>
      <c r="F13" s="330">
        <v>0</v>
      </c>
      <c r="G13" s="330">
        <v>0</v>
      </c>
      <c r="H13" s="330">
        <f t="shared" si="1"/>
        <v>0</v>
      </c>
      <c r="I13" s="330">
        <f t="shared" si="2"/>
        <v>0</v>
      </c>
      <c r="J13" s="330">
        <f t="shared" si="3"/>
        <v>0</v>
      </c>
      <c r="K13" s="141">
        <f t="shared" si="4"/>
        <v>0</v>
      </c>
      <c r="L13" s="361" t="s">
        <v>83</v>
      </c>
      <c r="M13" s="484">
        <v>2010</v>
      </c>
    </row>
    <row r="14" spans="1:13" s="1" customFormat="1" ht="18.75" customHeight="1" thickBot="1" x14ac:dyDescent="0.4">
      <c r="A14" s="481"/>
      <c r="B14" s="108" t="s">
        <v>76</v>
      </c>
      <c r="C14" s="331">
        <v>129</v>
      </c>
      <c r="D14" s="331">
        <v>375</v>
      </c>
      <c r="E14" s="332">
        <f t="shared" si="0"/>
        <v>504</v>
      </c>
      <c r="F14" s="331">
        <v>69</v>
      </c>
      <c r="G14" s="331">
        <v>103</v>
      </c>
      <c r="H14" s="332">
        <f t="shared" si="1"/>
        <v>172</v>
      </c>
      <c r="I14" s="331">
        <f t="shared" si="2"/>
        <v>198</v>
      </c>
      <c r="J14" s="331">
        <f t="shared" si="3"/>
        <v>478</v>
      </c>
      <c r="K14" s="41">
        <f t="shared" si="4"/>
        <v>676</v>
      </c>
      <c r="L14" s="363" t="s">
        <v>90</v>
      </c>
      <c r="M14" s="510"/>
    </row>
    <row r="15" spans="1:13" s="1" customFormat="1" ht="18.75" customHeight="1" thickBot="1" x14ac:dyDescent="0.4">
      <c r="A15" s="481"/>
      <c r="B15" s="322" t="s">
        <v>8</v>
      </c>
      <c r="C15" s="333">
        <f>C13+C14</f>
        <v>129</v>
      </c>
      <c r="D15" s="333">
        <f t="shared" ref="D15:G15" si="6">D13+D14</f>
        <v>375</v>
      </c>
      <c r="E15" s="333">
        <f t="shared" si="0"/>
        <v>504</v>
      </c>
      <c r="F15" s="333">
        <f t="shared" si="6"/>
        <v>69</v>
      </c>
      <c r="G15" s="333">
        <f t="shared" si="6"/>
        <v>103</v>
      </c>
      <c r="H15" s="333">
        <f t="shared" si="1"/>
        <v>172</v>
      </c>
      <c r="I15" s="333">
        <f t="shared" si="2"/>
        <v>198</v>
      </c>
      <c r="J15" s="333">
        <f t="shared" si="3"/>
        <v>478</v>
      </c>
      <c r="K15" s="333">
        <f t="shared" si="4"/>
        <v>676</v>
      </c>
      <c r="L15" s="365" t="s">
        <v>5</v>
      </c>
      <c r="M15" s="517"/>
    </row>
    <row r="16" spans="1:13" s="1" customFormat="1" ht="18.75" customHeight="1" thickBot="1" x14ac:dyDescent="0.4">
      <c r="A16" s="512">
        <v>2011</v>
      </c>
      <c r="B16" s="99" t="s">
        <v>75</v>
      </c>
      <c r="C16" s="334">
        <v>12</v>
      </c>
      <c r="D16" s="334">
        <v>110</v>
      </c>
      <c r="E16" s="334">
        <f t="shared" si="0"/>
        <v>122</v>
      </c>
      <c r="F16" s="335">
        <v>1</v>
      </c>
      <c r="G16" s="334">
        <v>2</v>
      </c>
      <c r="H16" s="334">
        <f t="shared" si="1"/>
        <v>3</v>
      </c>
      <c r="I16" s="334">
        <f t="shared" si="2"/>
        <v>13</v>
      </c>
      <c r="J16" s="334">
        <f t="shared" si="3"/>
        <v>112</v>
      </c>
      <c r="K16" s="335">
        <f t="shared" si="4"/>
        <v>125</v>
      </c>
      <c r="L16" s="364" t="s">
        <v>83</v>
      </c>
      <c r="M16" s="502">
        <v>2011</v>
      </c>
    </row>
    <row r="17" spans="1:20" s="1" customFormat="1" ht="18.75" customHeight="1" thickBot="1" x14ac:dyDescent="0.4">
      <c r="A17" s="513"/>
      <c r="B17" s="319" t="s">
        <v>76</v>
      </c>
      <c r="C17" s="326">
        <v>202</v>
      </c>
      <c r="D17" s="326">
        <v>264</v>
      </c>
      <c r="E17" s="327">
        <f t="shared" si="0"/>
        <v>466</v>
      </c>
      <c r="F17" s="328">
        <v>140</v>
      </c>
      <c r="G17" s="326">
        <v>160</v>
      </c>
      <c r="H17" s="327">
        <f t="shared" si="1"/>
        <v>300</v>
      </c>
      <c r="I17" s="326">
        <f t="shared" si="2"/>
        <v>342</v>
      </c>
      <c r="J17" s="326">
        <f t="shared" si="3"/>
        <v>424</v>
      </c>
      <c r="K17" s="328">
        <f t="shared" si="4"/>
        <v>766</v>
      </c>
      <c r="L17" s="234" t="s">
        <v>90</v>
      </c>
      <c r="M17" s="503"/>
    </row>
    <row r="18" spans="1:20" s="1" customFormat="1" ht="18.75" customHeight="1" thickBot="1" x14ac:dyDescent="0.4">
      <c r="A18" s="514"/>
      <c r="B18" s="321" t="s">
        <v>8</v>
      </c>
      <c r="C18" s="329">
        <f>C16+C17</f>
        <v>214</v>
      </c>
      <c r="D18" s="329">
        <f t="shared" ref="D18:G18" si="7">D16+D17</f>
        <v>374</v>
      </c>
      <c r="E18" s="329">
        <f t="shared" si="0"/>
        <v>588</v>
      </c>
      <c r="F18" s="329">
        <f t="shared" si="7"/>
        <v>141</v>
      </c>
      <c r="G18" s="329">
        <f t="shared" si="7"/>
        <v>162</v>
      </c>
      <c r="H18" s="329">
        <f t="shared" si="1"/>
        <v>303</v>
      </c>
      <c r="I18" s="329">
        <f t="shared" si="2"/>
        <v>355</v>
      </c>
      <c r="J18" s="329">
        <f t="shared" si="3"/>
        <v>536</v>
      </c>
      <c r="K18" s="329">
        <f t="shared" si="4"/>
        <v>891</v>
      </c>
      <c r="L18" s="366" t="s">
        <v>5</v>
      </c>
      <c r="M18" s="518"/>
    </row>
    <row r="19" spans="1:20" ht="18.75" customHeight="1" thickBot="1" x14ac:dyDescent="0.4">
      <c r="A19" s="443">
        <v>2012</v>
      </c>
      <c r="B19" s="320" t="s">
        <v>75</v>
      </c>
      <c r="C19" s="330">
        <v>4</v>
      </c>
      <c r="D19" s="330">
        <v>82</v>
      </c>
      <c r="E19" s="330">
        <f t="shared" si="0"/>
        <v>86</v>
      </c>
      <c r="F19" s="330">
        <v>3</v>
      </c>
      <c r="G19" s="330">
        <v>7</v>
      </c>
      <c r="H19" s="330">
        <f t="shared" si="1"/>
        <v>10</v>
      </c>
      <c r="I19" s="330">
        <f t="shared" si="2"/>
        <v>7</v>
      </c>
      <c r="J19" s="330">
        <f t="shared" si="3"/>
        <v>89</v>
      </c>
      <c r="K19" s="141">
        <f t="shared" si="4"/>
        <v>96</v>
      </c>
      <c r="L19" s="361" t="s">
        <v>83</v>
      </c>
      <c r="M19" s="484">
        <v>2012</v>
      </c>
      <c r="R19" s="1"/>
      <c r="S19" s="1"/>
      <c r="T19" s="1"/>
    </row>
    <row r="20" spans="1:20" ht="18.75" customHeight="1" x14ac:dyDescent="0.35">
      <c r="A20" s="444"/>
      <c r="B20" s="108" t="s">
        <v>76</v>
      </c>
      <c r="C20" s="331">
        <v>139</v>
      </c>
      <c r="D20" s="331">
        <v>361</v>
      </c>
      <c r="E20" s="332">
        <f t="shared" si="0"/>
        <v>500</v>
      </c>
      <c r="F20" s="331">
        <v>82</v>
      </c>
      <c r="G20" s="331">
        <v>57</v>
      </c>
      <c r="H20" s="332">
        <f t="shared" si="1"/>
        <v>139</v>
      </c>
      <c r="I20" s="331">
        <f t="shared" si="2"/>
        <v>221</v>
      </c>
      <c r="J20" s="331">
        <f t="shared" si="3"/>
        <v>418</v>
      </c>
      <c r="K20" s="41">
        <f t="shared" si="4"/>
        <v>639</v>
      </c>
      <c r="L20" s="363" t="s">
        <v>90</v>
      </c>
      <c r="M20" s="510"/>
      <c r="R20" s="1"/>
      <c r="S20" s="1"/>
      <c r="T20" s="1"/>
    </row>
    <row r="21" spans="1:20" ht="18.75" customHeight="1" thickBot="1" x14ac:dyDescent="0.4">
      <c r="A21" s="444"/>
      <c r="B21" s="322" t="s">
        <v>8</v>
      </c>
      <c r="C21" s="333">
        <f>C19+C20</f>
        <v>143</v>
      </c>
      <c r="D21" s="333">
        <f t="shared" ref="D21:G21" si="8">D19+D20</f>
        <v>443</v>
      </c>
      <c r="E21" s="333">
        <f t="shared" si="0"/>
        <v>586</v>
      </c>
      <c r="F21" s="333">
        <f t="shared" si="8"/>
        <v>85</v>
      </c>
      <c r="G21" s="333">
        <f t="shared" si="8"/>
        <v>64</v>
      </c>
      <c r="H21" s="333">
        <f t="shared" si="1"/>
        <v>149</v>
      </c>
      <c r="I21" s="333">
        <f t="shared" si="2"/>
        <v>228</v>
      </c>
      <c r="J21" s="333">
        <f t="shared" si="3"/>
        <v>507</v>
      </c>
      <c r="K21" s="333">
        <f t="shared" si="4"/>
        <v>735</v>
      </c>
      <c r="L21" s="365" t="s">
        <v>5</v>
      </c>
      <c r="M21" s="511"/>
      <c r="R21" s="1"/>
      <c r="S21" s="1"/>
      <c r="T21" s="1"/>
    </row>
    <row r="22" spans="1:20" ht="18.75" customHeight="1" thickBot="1" x14ac:dyDescent="0.4">
      <c r="A22" s="501">
        <v>2013</v>
      </c>
      <c r="B22" s="104" t="s">
        <v>75</v>
      </c>
      <c r="C22" s="334">
        <v>6</v>
      </c>
      <c r="D22" s="334">
        <v>97</v>
      </c>
      <c r="E22" s="334">
        <f t="shared" si="0"/>
        <v>103</v>
      </c>
      <c r="F22" s="335">
        <v>2</v>
      </c>
      <c r="G22" s="334">
        <v>7</v>
      </c>
      <c r="H22" s="334">
        <f t="shared" si="1"/>
        <v>9</v>
      </c>
      <c r="I22" s="334">
        <f t="shared" si="2"/>
        <v>8</v>
      </c>
      <c r="J22" s="334">
        <f t="shared" si="3"/>
        <v>104</v>
      </c>
      <c r="K22" s="335">
        <f t="shared" si="4"/>
        <v>112</v>
      </c>
      <c r="L22" s="364" t="s">
        <v>83</v>
      </c>
      <c r="M22" s="502">
        <v>2013</v>
      </c>
      <c r="R22" s="1"/>
      <c r="S22" s="1"/>
      <c r="T22" s="1"/>
    </row>
    <row r="23" spans="1:20" ht="18.75" customHeight="1" x14ac:dyDescent="0.35">
      <c r="A23" s="501"/>
      <c r="B23" s="104" t="s">
        <v>76</v>
      </c>
      <c r="C23" s="326">
        <v>79</v>
      </c>
      <c r="D23" s="326">
        <v>307</v>
      </c>
      <c r="E23" s="327">
        <f t="shared" si="0"/>
        <v>386</v>
      </c>
      <c r="F23" s="328">
        <v>34</v>
      </c>
      <c r="G23" s="326">
        <v>96</v>
      </c>
      <c r="H23" s="327">
        <f t="shared" si="1"/>
        <v>130</v>
      </c>
      <c r="I23" s="326">
        <f t="shared" si="2"/>
        <v>113</v>
      </c>
      <c r="J23" s="326">
        <f t="shared" si="3"/>
        <v>403</v>
      </c>
      <c r="K23" s="328">
        <f t="shared" si="4"/>
        <v>516</v>
      </c>
      <c r="L23" s="234" t="s">
        <v>90</v>
      </c>
      <c r="M23" s="503"/>
      <c r="R23" s="1"/>
      <c r="S23" s="1"/>
      <c r="T23" s="1"/>
    </row>
    <row r="24" spans="1:20" ht="18.75" customHeight="1" thickBot="1" x14ac:dyDescent="0.4">
      <c r="A24" s="501"/>
      <c r="B24" s="323" t="s">
        <v>8</v>
      </c>
      <c r="C24" s="329">
        <f>C22+C23</f>
        <v>85</v>
      </c>
      <c r="D24" s="329">
        <f t="shared" ref="D24:G24" si="9">D22+D23</f>
        <v>404</v>
      </c>
      <c r="E24" s="329">
        <f t="shared" si="0"/>
        <v>489</v>
      </c>
      <c r="F24" s="329">
        <f t="shared" si="9"/>
        <v>36</v>
      </c>
      <c r="G24" s="329">
        <f t="shared" si="9"/>
        <v>103</v>
      </c>
      <c r="H24" s="329">
        <f t="shared" si="1"/>
        <v>139</v>
      </c>
      <c r="I24" s="329">
        <f t="shared" si="2"/>
        <v>121</v>
      </c>
      <c r="J24" s="329">
        <f t="shared" si="3"/>
        <v>507</v>
      </c>
      <c r="K24" s="329">
        <f t="shared" si="4"/>
        <v>628</v>
      </c>
      <c r="L24" s="366" t="s">
        <v>5</v>
      </c>
      <c r="M24" s="503"/>
      <c r="R24" s="1"/>
      <c r="S24" s="1"/>
      <c r="T24" s="1"/>
    </row>
    <row r="25" spans="1:20" s="1" customFormat="1" ht="18.75" customHeight="1" thickBot="1" x14ac:dyDescent="0.4">
      <c r="A25" s="481">
        <v>2014</v>
      </c>
      <c r="B25" s="320" t="s">
        <v>75</v>
      </c>
      <c r="C25" s="330">
        <v>2</v>
      </c>
      <c r="D25" s="330">
        <v>78</v>
      </c>
      <c r="E25" s="330">
        <f t="shared" ref="E25:E28" si="10">SUM(C25:D25)</f>
        <v>80</v>
      </c>
      <c r="F25" s="141">
        <v>4</v>
      </c>
      <c r="G25" s="330">
        <v>13</v>
      </c>
      <c r="H25" s="330">
        <f t="shared" ref="H25:H28" si="11">SUM(F25:G25)</f>
        <v>17</v>
      </c>
      <c r="I25" s="330">
        <f t="shared" ref="I25:I28" si="12">C25+F25</f>
        <v>6</v>
      </c>
      <c r="J25" s="330">
        <f t="shared" ref="J25:J28" si="13">D25+G25</f>
        <v>91</v>
      </c>
      <c r="K25" s="141">
        <f t="shared" ref="K25:K28" si="14">I25+J25</f>
        <v>97</v>
      </c>
      <c r="L25" s="367" t="s">
        <v>83</v>
      </c>
      <c r="M25" s="483">
        <v>2014</v>
      </c>
    </row>
    <row r="26" spans="1:20" s="1" customFormat="1" ht="18.75" customHeight="1" thickBot="1" x14ac:dyDescent="0.4">
      <c r="A26" s="481"/>
      <c r="B26" s="91" t="s">
        <v>76</v>
      </c>
      <c r="C26" s="145">
        <v>131</v>
      </c>
      <c r="D26" s="145">
        <v>271</v>
      </c>
      <c r="E26" s="145">
        <f t="shared" si="10"/>
        <v>402</v>
      </c>
      <c r="F26" s="109">
        <v>186</v>
      </c>
      <c r="G26" s="145">
        <v>160</v>
      </c>
      <c r="H26" s="145">
        <f t="shared" si="11"/>
        <v>346</v>
      </c>
      <c r="I26" s="145">
        <f t="shared" si="12"/>
        <v>317</v>
      </c>
      <c r="J26" s="145">
        <f t="shared" si="13"/>
        <v>431</v>
      </c>
      <c r="K26" s="109">
        <f t="shared" si="14"/>
        <v>748</v>
      </c>
      <c r="L26" s="235" t="s">
        <v>90</v>
      </c>
      <c r="M26" s="483"/>
    </row>
    <row r="27" spans="1:20" s="1" customFormat="1" ht="18.75" customHeight="1" thickBot="1" x14ac:dyDescent="0.4">
      <c r="A27" s="443"/>
      <c r="B27" s="108" t="s">
        <v>141</v>
      </c>
      <c r="C27" s="331">
        <v>149</v>
      </c>
      <c r="D27" s="331">
        <v>223</v>
      </c>
      <c r="E27" s="145">
        <f t="shared" si="10"/>
        <v>372</v>
      </c>
      <c r="F27" s="41">
        <v>56</v>
      </c>
      <c r="G27" s="331">
        <v>84</v>
      </c>
      <c r="H27" s="145">
        <f t="shared" si="11"/>
        <v>140</v>
      </c>
      <c r="I27" s="145">
        <f t="shared" si="12"/>
        <v>205</v>
      </c>
      <c r="J27" s="145">
        <f t="shared" si="13"/>
        <v>307</v>
      </c>
      <c r="K27" s="109">
        <f t="shared" si="14"/>
        <v>512</v>
      </c>
      <c r="L27" s="250" t="s">
        <v>264</v>
      </c>
      <c r="M27" s="484"/>
    </row>
    <row r="28" spans="1:20" s="1" customFormat="1" ht="25.5" thickBot="1" x14ac:dyDescent="0.4">
      <c r="A28" s="443"/>
      <c r="B28" s="108" t="s">
        <v>142</v>
      </c>
      <c r="C28" s="331">
        <v>0</v>
      </c>
      <c r="D28" s="331">
        <v>140</v>
      </c>
      <c r="E28" s="331">
        <f t="shared" si="10"/>
        <v>140</v>
      </c>
      <c r="F28" s="41">
        <v>0</v>
      </c>
      <c r="G28" s="331">
        <v>229</v>
      </c>
      <c r="H28" s="331">
        <f t="shared" si="11"/>
        <v>229</v>
      </c>
      <c r="I28" s="331">
        <f t="shared" si="12"/>
        <v>0</v>
      </c>
      <c r="J28" s="331">
        <f t="shared" si="13"/>
        <v>369</v>
      </c>
      <c r="K28" s="41">
        <f t="shared" si="14"/>
        <v>369</v>
      </c>
      <c r="L28" s="250" t="s">
        <v>263</v>
      </c>
      <c r="M28" s="484"/>
    </row>
    <row r="29" spans="1:20" s="1" customFormat="1" ht="18.75" customHeight="1" x14ac:dyDescent="0.35">
      <c r="A29" s="482"/>
      <c r="B29" s="322" t="s">
        <v>8</v>
      </c>
      <c r="C29" s="333">
        <f>SUM(C25:C28)</f>
        <v>282</v>
      </c>
      <c r="D29" s="333">
        <f t="shared" ref="D29:K29" si="15">SUM(D25:D28)</f>
        <v>712</v>
      </c>
      <c r="E29" s="333">
        <f t="shared" si="15"/>
        <v>994</v>
      </c>
      <c r="F29" s="333">
        <f t="shared" si="15"/>
        <v>246</v>
      </c>
      <c r="G29" s="333">
        <f t="shared" si="15"/>
        <v>486</v>
      </c>
      <c r="H29" s="333">
        <f t="shared" si="15"/>
        <v>732</v>
      </c>
      <c r="I29" s="333">
        <f t="shared" si="15"/>
        <v>528</v>
      </c>
      <c r="J29" s="333">
        <f t="shared" si="15"/>
        <v>1198</v>
      </c>
      <c r="K29" s="333">
        <f t="shared" si="15"/>
        <v>1726</v>
      </c>
      <c r="L29" s="368" t="s">
        <v>5</v>
      </c>
      <c r="M29" s="485"/>
    </row>
  </sheetData>
  <mergeCells count="24">
    <mergeCell ref="C7:E7"/>
    <mergeCell ref="A19:A21"/>
    <mergeCell ref="M19:M21"/>
    <mergeCell ref="A16:A18"/>
    <mergeCell ref="M10:M12"/>
    <mergeCell ref="M13:M15"/>
    <mergeCell ref="M16:M18"/>
    <mergeCell ref="A10:A12"/>
    <mergeCell ref="A25:A29"/>
    <mergeCell ref="M25:M29"/>
    <mergeCell ref="A1:M1"/>
    <mergeCell ref="A2:M2"/>
    <mergeCell ref="A3:M3"/>
    <mergeCell ref="A4:M4"/>
    <mergeCell ref="C6:E6"/>
    <mergeCell ref="F6:H6"/>
    <mergeCell ref="I6:K6"/>
    <mergeCell ref="L6:M9"/>
    <mergeCell ref="F7:H7"/>
    <mergeCell ref="I7:K7"/>
    <mergeCell ref="A22:A24"/>
    <mergeCell ref="M22:M24"/>
    <mergeCell ref="A13:A15"/>
    <mergeCell ref="A6:B9"/>
  </mergeCells>
  <printOptions horizontalCentered="1"/>
  <pageMargins left="0" right="0" top="0.74803149606299213" bottom="0" header="0" footer="0"/>
  <pageSetup paperSize="9" scale="9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خدمات المجتمع المدني الفصل العاشر 2014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خدمات المجتمع المدني الفصل العاشر 2014</Description_Ar>
    <Enabled xmlns="1b323878-974e-4c19-bf08-965c80d4ad54">true</Enabled>
    <PublishingDate xmlns="1b323878-974e-4c19-bf08-965c80d4ad54">2017-04-20T08:26:42+00:00</PublishingDate>
    <CategoryDescription xmlns="http://schemas.microsoft.com/sharepoint.v3">Services of civil society chapter 10- 2014</CategoryDescrip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EA3E1E-A51C-4426-A069-11A46A81327F}">
  <ds:schemaRefs>
    <ds:schemaRef ds:uri="http://schemas.microsoft.com/office/2006/metadata/properties"/>
    <ds:schemaRef ds:uri="http://schemas.microsoft.com/office/infopath/2007/PartnerControls"/>
    <ds:schemaRef ds:uri="1b323878-974e-4c19-bf08-965c80d4ad54"/>
    <ds:schemaRef ds:uri="http://schemas.microsoft.com/sharepoint/v3"/>
    <ds:schemaRef ds:uri="http://schemas.microsoft.com/sharepoint.v3"/>
  </ds:schemaRefs>
</ds:datastoreItem>
</file>

<file path=customXml/itemProps2.xml><?xml version="1.0" encoding="utf-8"?>
<ds:datastoreItem xmlns:ds="http://schemas.openxmlformats.org/officeDocument/2006/customXml" ds:itemID="{482C78B6-5B26-4E61-9AA1-64842B600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323878-974e-4c19-bf08-965c80d4ad5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C1D6EC-79F9-4BDD-8EA7-E98942431CF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43" baseType="lpstr">
      <vt:lpstr>COVER</vt:lpstr>
      <vt:lpstr>التقديم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GR.45</vt:lpstr>
      <vt:lpstr>GR.46</vt:lpstr>
      <vt:lpstr>GR.47</vt:lpstr>
      <vt:lpstr>'203'!Print_Area</vt:lpstr>
      <vt:lpstr>'204'!Print_Area</vt:lpstr>
      <vt:lpstr>'205'!Print_Area</vt:lpstr>
      <vt:lpstr>'206'!Print_Area</vt:lpstr>
      <vt:lpstr>'207'!Print_Area</vt:lpstr>
      <vt:lpstr>'208'!Print_Area</vt:lpstr>
      <vt:lpstr>'210'!Print_Area</vt:lpstr>
      <vt:lpstr>'211'!Print_Area</vt:lpstr>
      <vt:lpstr>'212'!Print_Area</vt:lpstr>
      <vt:lpstr>'213'!Print_Area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COVER!Print_Area</vt:lpstr>
      <vt:lpstr>التقديم!Print_Area</vt:lpstr>
    </vt:vector>
  </TitlesOfParts>
  <Company>QSA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Services of civil society chapter 10- 2014</dc:title>
  <dc:creator>walsulaiti</dc:creator>
  <cp:lastModifiedBy>Fatima Tayeb</cp:lastModifiedBy>
  <cp:lastPrinted>2017-01-14T07:28:44Z</cp:lastPrinted>
  <dcterms:created xsi:type="dcterms:W3CDTF">2010-03-09T06:58:22Z</dcterms:created>
  <dcterms:modified xsi:type="dcterms:W3CDTF">2025-02-14T11:40:47Z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DisplayOnHP">
    <vt:bool>true</vt:bool>
  </property>
  <property fmtid="{D5CDD505-2E9C-101B-9397-08002B2CF9AE}" pid="5" name="CategoryDescription">
    <vt:lpwstr>Services of civil society chapter 10- 2014</vt:lpwstr>
  </property>
  <property fmtid="{D5CDD505-2E9C-101B-9397-08002B2CF9AE}" pid="6" name="Hashtags">
    <vt:lpwstr>58;#StatisticalAbstract|c2f418c2-a295-4bd1-af99-d5d586494613</vt:lpwstr>
  </property>
</Properties>
</file>