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3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icrosofteur-my.sharepoint.com/personal/fatimatayeb_microsoft_com/Documents/Desktop/Statistical Abstract/GitDatat/datasets/Annual Statistical Abstracts/Excel/Social_Services/"/>
    </mc:Choice>
  </mc:AlternateContent>
  <xr:revisionPtr revIDLastSave="0" documentId="11_2EE02541BEC24A90D0C675E8BE8AE2DDD8E24D68" xr6:coauthVersionLast="47" xr6:coauthVersionMax="47" xr10:uidLastSave="{00000000-0000-0000-0000-000000000000}"/>
  <bookViews>
    <workbookView xWindow="-110" yWindow="-110" windowWidth="22780" windowHeight="14540" tabRatio="803" activeTab="9" xr2:uid="{00000000-000D-0000-FFFF-FFFF00000000}"/>
  </bookViews>
  <sheets>
    <sheet name="COVER" sheetId="24" r:id="rId1"/>
    <sheet name="التقديم" sheetId="23" r:id="rId2"/>
    <sheet name="201" sheetId="56" r:id="rId3"/>
    <sheet name="202" sheetId="7" r:id="rId4"/>
    <sheet name="GR.45" sheetId="57" r:id="rId5"/>
    <sheet name="203" sheetId="8" r:id="rId6"/>
    <sheet name="GR.46" sheetId="58" r:id="rId7"/>
    <sheet name="204" sheetId="39" r:id="rId8"/>
    <sheet name="205" sheetId="13" r:id="rId9"/>
    <sheet name="GR.47" sheetId="59" r:id="rId10"/>
    <sheet name="206" sheetId="12" r:id="rId11"/>
    <sheet name="207" sheetId="38" r:id="rId12"/>
    <sheet name="208" sheetId="75" r:id="rId13"/>
    <sheet name="209" sheetId="79" r:id="rId14"/>
    <sheet name="210" sheetId="80" r:id="rId15"/>
    <sheet name="211" sheetId="1" r:id="rId16"/>
    <sheet name="212" sheetId="27" r:id="rId17"/>
    <sheet name="213" sheetId="76" r:id="rId18"/>
    <sheet name="214" sheetId="81" r:id="rId19"/>
    <sheet name="215" sheetId="29" r:id="rId20"/>
    <sheet name="216" sheetId="62" r:id="rId21"/>
    <sheet name="217" sheetId="63" r:id="rId22"/>
    <sheet name="218" sheetId="64" r:id="rId23"/>
    <sheet name="219" sheetId="71" r:id="rId24"/>
    <sheet name="220" sheetId="72" r:id="rId25"/>
    <sheet name="221" sheetId="73" r:id="rId26"/>
    <sheet name="222" sheetId="74" r:id="rId27"/>
  </sheets>
  <definedNames>
    <definedName name="_xlnm.Print_Area" localSheetId="2">'201'!$A$1:$F$11</definedName>
    <definedName name="_xlnm.Print_Area" localSheetId="3">'202'!$A$1:$K$16</definedName>
    <definedName name="_xlnm.Print_Area" localSheetId="5">'203'!$A$1:$S$29</definedName>
    <definedName name="_xlnm.Print_Area" localSheetId="7">'204'!$A$1:$S$29</definedName>
    <definedName name="_xlnm.Print_Area" localSheetId="8">'205'!$A$1:$U$16</definedName>
    <definedName name="_xlnm.Print_Area" localSheetId="10">'206'!$A$1:$E$14</definedName>
    <definedName name="_xlnm.Print_Area" localSheetId="11">'207'!$A$1:$M$34</definedName>
    <definedName name="_xlnm.Print_Area" localSheetId="12">'208'!$A$1:$Q$17</definedName>
    <definedName name="_xlnm.Print_Area" localSheetId="13">'209'!$A$1:$E$10</definedName>
    <definedName name="_xlnm.Print_Area" localSheetId="14">'210'!$A$1:$E$13</definedName>
    <definedName name="_xlnm.Print_Area" localSheetId="15">'211'!$A$1:$D$13</definedName>
    <definedName name="_xlnm.Print_Area" localSheetId="16">'212'!$A$1:$I$19</definedName>
    <definedName name="_xlnm.Print_Area" localSheetId="18">'214'!$A$1:$N$15</definedName>
    <definedName name="_xlnm.Print_Area" localSheetId="19">'215'!$A$1:$H$15</definedName>
    <definedName name="_xlnm.Print_Area" localSheetId="20">'216'!$A$1:$K$16</definedName>
    <definedName name="_xlnm.Print_Area" localSheetId="21">'217'!$A$1:$K$17</definedName>
    <definedName name="_xlnm.Print_Area" localSheetId="22">'218'!$A$1:$G$11</definedName>
    <definedName name="_xlnm.Print_Area" localSheetId="23">'219'!$A$1:$G$13</definedName>
    <definedName name="_xlnm.Print_Area" localSheetId="24">'220'!$A$1:$G$13</definedName>
    <definedName name="_xlnm.Print_Area" localSheetId="25">'221'!$A$1:$G$17</definedName>
    <definedName name="_xlnm.Print_Area" localSheetId="26">'222'!$A$1:$G$18</definedName>
    <definedName name="_xlnm.Print_Area" localSheetId="0">COVER!$A$1:$A$8</definedName>
    <definedName name="_xlnm.Print_Area" localSheetId="1">التقديم!$A$1:$C$13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73" l="1"/>
  <c r="B17" i="73"/>
  <c r="L15" i="81"/>
  <c r="K15" i="81"/>
  <c r="J15" i="81"/>
  <c r="G15" i="81"/>
  <c r="D15" i="81"/>
  <c r="L14" i="81"/>
  <c r="K14" i="81"/>
  <c r="M14" i="81" s="1"/>
  <c r="J14" i="81"/>
  <c r="G14" i="81"/>
  <c r="D14" i="81"/>
  <c r="L13" i="81"/>
  <c r="K13" i="81"/>
  <c r="M13" i="81" s="1"/>
  <c r="J13" i="81"/>
  <c r="G13" i="81"/>
  <c r="D13" i="81"/>
  <c r="L12" i="81"/>
  <c r="K12" i="81"/>
  <c r="M12" i="81" s="1"/>
  <c r="J12" i="81"/>
  <c r="G12" i="81"/>
  <c r="D12" i="81"/>
  <c r="L11" i="81"/>
  <c r="K11" i="81"/>
  <c r="J11" i="81"/>
  <c r="G11" i="81"/>
  <c r="D11" i="81"/>
  <c r="L10" i="81"/>
  <c r="K10" i="81"/>
  <c r="J10" i="81"/>
  <c r="G10" i="81"/>
  <c r="D10" i="81"/>
  <c r="M11" i="81" l="1"/>
  <c r="M10" i="81"/>
  <c r="M15" i="81"/>
  <c r="C29" i="39" l="1"/>
  <c r="C20" i="76"/>
  <c r="B20" i="76"/>
  <c r="C13" i="80" l="1"/>
  <c r="B13" i="80"/>
  <c r="D12" i="80"/>
  <c r="D11" i="80"/>
  <c r="D10" i="80"/>
  <c r="D13" i="80" s="1"/>
  <c r="D9" i="80"/>
  <c r="D8" i="80"/>
  <c r="C10" i="79"/>
  <c r="B10" i="79"/>
  <c r="D9" i="79"/>
  <c r="D8" i="79"/>
  <c r="D10" i="79" s="1"/>
  <c r="C26" i="8" l="1"/>
  <c r="C29" i="8"/>
  <c r="B10" i="27" l="1"/>
  <c r="C10" i="27"/>
  <c r="D10" i="27"/>
  <c r="E10" i="27"/>
  <c r="F10" i="27"/>
  <c r="G10" i="27"/>
  <c r="B11" i="27"/>
  <c r="C11" i="27"/>
  <c r="D11" i="27"/>
  <c r="E11" i="27"/>
  <c r="F11" i="27"/>
  <c r="G11" i="27"/>
  <c r="B13" i="27"/>
  <c r="C13" i="27"/>
  <c r="D13" i="27"/>
  <c r="E13" i="27"/>
  <c r="F13" i="27"/>
  <c r="G13" i="27"/>
  <c r="B14" i="27"/>
  <c r="C14" i="27"/>
  <c r="D14" i="27"/>
  <c r="E14" i="27"/>
  <c r="F14" i="27"/>
  <c r="G14" i="27"/>
  <c r="B15" i="27"/>
  <c r="C15" i="27"/>
  <c r="D15" i="27"/>
  <c r="E15" i="27"/>
  <c r="F15" i="27"/>
  <c r="G15" i="27"/>
  <c r="B16" i="27"/>
  <c r="C16" i="27"/>
  <c r="D16" i="27"/>
  <c r="E16" i="27"/>
  <c r="F16" i="27"/>
  <c r="G16" i="27"/>
  <c r="B17" i="27"/>
  <c r="C17" i="27"/>
  <c r="D17" i="27"/>
  <c r="E17" i="27"/>
  <c r="F17" i="27"/>
  <c r="G17" i="27"/>
  <c r="G26" i="13" l="1"/>
  <c r="G25" i="13"/>
  <c r="G24" i="13"/>
  <c r="F24" i="13"/>
  <c r="G23" i="13"/>
  <c r="F23" i="13"/>
  <c r="G22" i="13"/>
  <c r="F22" i="13"/>
  <c r="G21" i="13"/>
  <c r="F21" i="13"/>
  <c r="F26" i="13" s="1"/>
  <c r="I26" i="13" s="1"/>
  <c r="G20" i="13"/>
  <c r="F20" i="13"/>
  <c r="G14" i="29" l="1"/>
  <c r="G8" i="29"/>
  <c r="B18" i="27"/>
  <c r="C18" i="27"/>
  <c r="D18" i="27"/>
  <c r="E18" i="27"/>
  <c r="F18" i="27"/>
  <c r="G18" i="27"/>
  <c r="H18" i="27"/>
  <c r="D9" i="76" l="1"/>
  <c r="D10" i="76"/>
  <c r="D11" i="76"/>
  <c r="D12" i="76"/>
  <c r="D13" i="76"/>
  <c r="D14" i="76"/>
  <c r="D15" i="76"/>
  <c r="D16" i="76"/>
  <c r="D17" i="76"/>
  <c r="D18" i="76"/>
  <c r="D19" i="76"/>
  <c r="D8" i="76"/>
  <c r="D20" i="76" s="1"/>
  <c r="B17" i="63" l="1"/>
  <c r="I10" i="63"/>
  <c r="H10" i="63"/>
  <c r="I15" i="62"/>
  <c r="I14" i="62"/>
  <c r="H15" i="62"/>
  <c r="J15" i="62" s="1"/>
  <c r="H14" i="62"/>
  <c r="J14" i="62" s="1"/>
  <c r="G15" i="62"/>
  <c r="G14" i="62"/>
  <c r="D15" i="62"/>
  <c r="D14" i="62"/>
  <c r="L13" i="75" l="1"/>
  <c r="E32" i="38"/>
  <c r="E33" i="38" s="1"/>
  <c r="H32" i="38"/>
  <c r="I32" i="38"/>
  <c r="J32" i="38"/>
  <c r="D33" i="38"/>
  <c r="F33" i="38"/>
  <c r="G33" i="38"/>
  <c r="H33" i="38"/>
  <c r="D14" i="12"/>
  <c r="S15" i="13"/>
  <c r="R15" i="13"/>
  <c r="N15" i="13"/>
  <c r="D15" i="13"/>
  <c r="G15" i="13"/>
  <c r="K15" i="13"/>
  <c r="Q15" i="13"/>
  <c r="E27" i="39"/>
  <c r="H27" i="39"/>
  <c r="K27" i="39"/>
  <c r="N27" i="39"/>
  <c r="O27" i="39"/>
  <c r="P27" i="39"/>
  <c r="E28" i="39"/>
  <c r="H28" i="39"/>
  <c r="K28" i="39"/>
  <c r="N28" i="39"/>
  <c r="O28" i="39"/>
  <c r="P28" i="39"/>
  <c r="D29" i="39"/>
  <c r="F29" i="39"/>
  <c r="G29" i="39"/>
  <c r="I29" i="39"/>
  <c r="J29" i="39"/>
  <c r="L29" i="39"/>
  <c r="M29" i="39"/>
  <c r="E27" i="8"/>
  <c r="H27" i="8"/>
  <c r="K27" i="8"/>
  <c r="N27" i="8"/>
  <c r="O27" i="8"/>
  <c r="P27" i="8"/>
  <c r="E28" i="8"/>
  <c r="H28" i="8"/>
  <c r="K28" i="8"/>
  <c r="N28" i="8"/>
  <c r="O28" i="8"/>
  <c r="P28" i="8"/>
  <c r="D29" i="8"/>
  <c r="F29" i="8"/>
  <c r="G29" i="8"/>
  <c r="I29" i="8"/>
  <c r="J29" i="8"/>
  <c r="L29" i="8"/>
  <c r="M29" i="8"/>
  <c r="D16" i="7"/>
  <c r="G16" i="7"/>
  <c r="H16" i="7"/>
  <c r="I16" i="7"/>
  <c r="E11" i="56"/>
  <c r="J33" i="38" l="1"/>
  <c r="I33" i="38"/>
  <c r="K32" i="38"/>
  <c r="T15" i="13"/>
  <c r="K29" i="39"/>
  <c r="H29" i="39"/>
  <c r="Q28" i="39"/>
  <c r="P29" i="39"/>
  <c r="Q27" i="39"/>
  <c r="E29" i="39"/>
  <c r="N29" i="39"/>
  <c r="O29" i="39"/>
  <c r="H29" i="8"/>
  <c r="F39" i="8" s="1"/>
  <c r="E29" i="8"/>
  <c r="E39" i="8" s="1"/>
  <c r="Q27" i="8"/>
  <c r="Q28" i="8"/>
  <c r="N29" i="8"/>
  <c r="H39" i="8" s="1"/>
  <c r="P29" i="8"/>
  <c r="K29" i="8"/>
  <c r="G39" i="8" s="1"/>
  <c r="O29" i="8"/>
  <c r="J16" i="7"/>
  <c r="O13" i="75"/>
  <c r="O14" i="75"/>
  <c r="O15" i="75"/>
  <c r="O16" i="75"/>
  <c r="O12" i="75"/>
  <c r="M13" i="75"/>
  <c r="M14" i="75"/>
  <c r="M15" i="75"/>
  <c r="M16" i="75"/>
  <c r="M12" i="75"/>
  <c r="L14" i="75"/>
  <c r="L15" i="75"/>
  <c r="L16" i="75"/>
  <c r="L12" i="75"/>
  <c r="I13" i="75"/>
  <c r="K13" i="75" s="1"/>
  <c r="I14" i="75"/>
  <c r="K14" i="75" s="1"/>
  <c r="I15" i="75"/>
  <c r="K15" i="75" s="1"/>
  <c r="I16" i="75"/>
  <c r="K16" i="75" s="1"/>
  <c r="I12" i="75"/>
  <c r="K12" i="75" s="1"/>
  <c r="K17" i="75" s="1"/>
  <c r="D13" i="75"/>
  <c r="F13" i="75" s="1"/>
  <c r="D14" i="75"/>
  <c r="F14" i="75" s="1"/>
  <c r="D15" i="75"/>
  <c r="F15" i="75" s="1"/>
  <c r="D16" i="75"/>
  <c r="F16" i="75" s="1"/>
  <c r="D12" i="75"/>
  <c r="F12" i="75" s="1"/>
  <c r="C17" i="75"/>
  <c r="E17" i="75"/>
  <c r="G17" i="75"/>
  <c r="H17" i="75"/>
  <c r="J17" i="75"/>
  <c r="B17" i="75"/>
  <c r="F17" i="75" l="1"/>
  <c r="N15" i="75"/>
  <c r="P15" i="75" s="1"/>
  <c r="N16" i="75"/>
  <c r="P16" i="75" s="1"/>
  <c r="N12" i="75"/>
  <c r="P12" i="75" s="1"/>
  <c r="N14" i="75"/>
  <c r="P14" i="75" s="1"/>
  <c r="N13" i="75"/>
  <c r="P13" i="75" s="1"/>
  <c r="O17" i="75"/>
  <c r="D17" i="75"/>
  <c r="K33" i="38"/>
  <c r="Q29" i="39"/>
  <c r="Q29" i="8"/>
  <c r="M17" i="75"/>
  <c r="I17" i="75"/>
  <c r="L17" i="75"/>
  <c r="C24" i="38"/>
  <c r="C21" i="38"/>
  <c r="C18" i="38"/>
  <c r="P17" i="75" l="1"/>
  <c r="N17" i="75"/>
  <c r="K11" i="13"/>
  <c r="K10" i="13"/>
  <c r="K9" i="13"/>
  <c r="G14" i="13"/>
  <c r="G13" i="13"/>
  <c r="G12" i="13"/>
  <c r="G11" i="13"/>
  <c r="G10" i="13"/>
  <c r="G9" i="13"/>
  <c r="D14" i="13"/>
  <c r="D13" i="13"/>
  <c r="D12" i="13"/>
  <c r="D11" i="13"/>
  <c r="D10" i="13"/>
  <c r="D9" i="13"/>
  <c r="R9" i="13"/>
  <c r="D11" i="39"/>
  <c r="F11" i="39"/>
  <c r="G11" i="39"/>
  <c r="I11" i="39"/>
  <c r="J11" i="39"/>
  <c r="L11" i="39"/>
  <c r="M11" i="39"/>
  <c r="D14" i="39"/>
  <c r="F14" i="39"/>
  <c r="G14" i="39"/>
  <c r="I14" i="39"/>
  <c r="J14" i="39"/>
  <c r="L14" i="39"/>
  <c r="M14" i="39"/>
  <c r="D17" i="39"/>
  <c r="F17" i="39"/>
  <c r="G17" i="39"/>
  <c r="I17" i="39"/>
  <c r="J17" i="39"/>
  <c r="L17" i="39"/>
  <c r="M17" i="39"/>
  <c r="D20" i="39"/>
  <c r="F20" i="39"/>
  <c r="G20" i="39"/>
  <c r="I20" i="39"/>
  <c r="J20" i="39"/>
  <c r="L20" i="39"/>
  <c r="M20" i="39"/>
  <c r="D23" i="39"/>
  <c r="F23" i="39"/>
  <c r="G23" i="39"/>
  <c r="I23" i="39"/>
  <c r="J23" i="39"/>
  <c r="L23" i="39"/>
  <c r="M23" i="39"/>
  <c r="E21" i="39"/>
  <c r="C23" i="39"/>
  <c r="D26" i="39"/>
  <c r="F26" i="39"/>
  <c r="G26" i="39"/>
  <c r="I26" i="39"/>
  <c r="J26" i="39"/>
  <c r="L26" i="39"/>
  <c r="M26" i="39"/>
  <c r="C26" i="39"/>
  <c r="C20" i="39"/>
  <c r="C17" i="39"/>
  <c r="C14" i="39"/>
  <c r="C11" i="39"/>
  <c r="D29" i="38" l="1"/>
  <c r="F29" i="38"/>
  <c r="G29" i="38"/>
  <c r="C29" i="38"/>
  <c r="C18" i="74" l="1"/>
  <c r="B18" i="74"/>
  <c r="D17" i="74"/>
  <c r="D16" i="74"/>
  <c r="D15" i="74"/>
  <c r="D14" i="74"/>
  <c r="D13" i="74"/>
  <c r="D12" i="74"/>
  <c r="D11" i="74"/>
  <c r="D9" i="74"/>
  <c r="D8" i="74"/>
  <c r="D16" i="73"/>
  <c r="D15" i="73"/>
  <c r="D14" i="73"/>
  <c r="D13" i="73"/>
  <c r="D12" i="73"/>
  <c r="D10" i="73"/>
  <c r="D9" i="73"/>
  <c r="D8" i="73"/>
  <c r="D17" i="73" s="1"/>
  <c r="C13" i="72"/>
  <c r="B13" i="72"/>
  <c r="D12" i="72"/>
  <c r="D8" i="72"/>
  <c r="D8" i="71"/>
  <c r="C13" i="71"/>
  <c r="B13" i="71"/>
  <c r="D10" i="71"/>
  <c r="D9" i="71"/>
  <c r="C10" i="64"/>
  <c r="B10" i="64"/>
  <c r="D9" i="64"/>
  <c r="D8" i="64"/>
  <c r="D11" i="71"/>
  <c r="D18" i="74" l="1"/>
  <c r="E11" i="74" s="1"/>
  <c r="E8" i="73"/>
  <c r="E17" i="73" s="1"/>
  <c r="D13" i="72"/>
  <c r="E10" i="72" s="1"/>
  <c r="E17" i="74"/>
  <c r="E13" i="74"/>
  <c r="E15" i="74"/>
  <c r="E12" i="74"/>
  <c r="E16" i="73"/>
  <c r="E13" i="73"/>
  <c r="E15" i="73"/>
  <c r="D10" i="64"/>
  <c r="E14" i="74"/>
  <c r="E10" i="74"/>
  <c r="E16" i="74"/>
  <c r="E9" i="74"/>
  <c r="E8" i="74"/>
  <c r="E14" i="73"/>
  <c r="E12" i="73"/>
  <c r="E9" i="73"/>
  <c r="E10" i="73"/>
  <c r="E11" i="73"/>
  <c r="D13" i="71"/>
  <c r="C17" i="63"/>
  <c r="E17" i="63"/>
  <c r="F17" i="63"/>
  <c r="I16" i="63"/>
  <c r="I11" i="63"/>
  <c r="I12" i="63"/>
  <c r="I17" i="63" s="1"/>
  <c r="I13" i="63"/>
  <c r="I14" i="63"/>
  <c r="I15" i="63"/>
  <c r="G16" i="63"/>
  <c r="J16" i="63" s="1"/>
  <c r="G15" i="63"/>
  <c r="D16" i="63"/>
  <c r="H16" i="63"/>
  <c r="D15" i="63"/>
  <c r="J15" i="63" s="1"/>
  <c r="H15" i="63"/>
  <c r="E12" i="72" l="1"/>
  <c r="E11" i="72"/>
  <c r="E9" i="72"/>
  <c r="E8" i="72"/>
  <c r="E13" i="72" s="1"/>
  <c r="E11" i="71"/>
  <c r="E8" i="71"/>
  <c r="E9" i="71"/>
  <c r="E9" i="64"/>
  <c r="E8" i="64"/>
  <c r="E10" i="64" s="1"/>
  <c r="E18" i="74"/>
  <c r="E10" i="71"/>
  <c r="E12" i="71"/>
  <c r="J27" i="38"/>
  <c r="J28" i="38"/>
  <c r="I27" i="38"/>
  <c r="I28" i="38"/>
  <c r="H27" i="38"/>
  <c r="H28" i="38"/>
  <c r="E27" i="38"/>
  <c r="E28" i="38"/>
  <c r="S14" i="13"/>
  <c r="R14" i="13"/>
  <c r="K28" i="38" l="1"/>
  <c r="K27" i="38"/>
  <c r="E13" i="71"/>
  <c r="I12" i="62"/>
  <c r="H12" i="62"/>
  <c r="J12" i="62" s="1"/>
  <c r="G12" i="62"/>
  <c r="D12" i="62"/>
  <c r="I11" i="62"/>
  <c r="H11" i="62"/>
  <c r="G11" i="62"/>
  <c r="D11" i="62"/>
  <c r="G13" i="29"/>
  <c r="J11" i="62" l="1"/>
  <c r="J26" i="38"/>
  <c r="I26" i="38"/>
  <c r="H26" i="38"/>
  <c r="E26" i="38"/>
  <c r="J25" i="38"/>
  <c r="I25" i="38"/>
  <c r="H25" i="38"/>
  <c r="E25" i="38"/>
  <c r="E29" i="38" s="1"/>
  <c r="D12" i="12"/>
  <c r="D11" i="12"/>
  <c r="D10" i="12"/>
  <c r="D9" i="12"/>
  <c r="D8" i="12"/>
  <c r="S13" i="13"/>
  <c r="R13" i="13"/>
  <c r="T13" i="13" s="1"/>
  <c r="Q13" i="13"/>
  <c r="N13" i="13"/>
  <c r="K13" i="13"/>
  <c r="S12" i="13"/>
  <c r="R12" i="13"/>
  <c r="Q12" i="13"/>
  <c r="N12" i="13"/>
  <c r="K12" i="13"/>
  <c r="S11" i="13"/>
  <c r="R11" i="13"/>
  <c r="Q11" i="13"/>
  <c r="N11" i="13"/>
  <c r="S10" i="13"/>
  <c r="R10" i="13"/>
  <c r="T10" i="13" s="1"/>
  <c r="Q10" i="13"/>
  <c r="N10" i="13"/>
  <c r="S9" i="13"/>
  <c r="T9" i="13"/>
  <c r="Q9" i="13"/>
  <c r="N9" i="13"/>
  <c r="P22" i="39"/>
  <c r="O22" i="39"/>
  <c r="Q22" i="39" s="1"/>
  <c r="N22" i="39"/>
  <c r="K22" i="39"/>
  <c r="H22" i="39"/>
  <c r="E22" i="39"/>
  <c r="E23" i="39" s="1"/>
  <c r="P21" i="39"/>
  <c r="P23" i="39" s="1"/>
  <c r="O21" i="39"/>
  <c r="O23" i="39" s="1"/>
  <c r="N21" i="39"/>
  <c r="N23" i="39" s="1"/>
  <c r="K21" i="39"/>
  <c r="K23" i="39" s="1"/>
  <c r="H21" i="39"/>
  <c r="H23" i="39" s="1"/>
  <c r="P19" i="39"/>
  <c r="O19" i="39"/>
  <c r="Q19" i="39" s="1"/>
  <c r="N19" i="39"/>
  <c r="K19" i="39"/>
  <c r="H19" i="39"/>
  <c r="E19" i="39"/>
  <c r="P18" i="39"/>
  <c r="P20" i="39" s="1"/>
  <c r="O18" i="39"/>
  <c r="N18" i="39"/>
  <c r="N20" i="39" s="1"/>
  <c r="K18" i="39"/>
  <c r="K20" i="39" s="1"/>
  <c r="H18" i="39"/>
  <c r="H20" i="39" s="1"/>
  <c r="E18" i="39"/>
  <c r="E20" i="39" s="1"/>
  <c r="P16" i="39"/>
  <c r="O16" i="39"/>
  <c r="Q16" i="39" s="1"/>
  <c r="N16" i="39"/>
  <c r="K16" i="39"/>
  <c r="H16" i="39"/>
  <c r="E16" i="39"/>
  <c r="P15" i="39"/>
  <c r="P17" i="39" s="1"/>
  <c r="O15" i="39"/>
  <c r="O17" i="39" s="1"/>
  <c r="N15" i="39"/>
  <c r="N17" i="39" s="1"/>
  <c r="K15" i="39"/>
  <c r="K17" i="39" s="1"/>
  <c r="H15" i="39"/>
  <c r="H17" i="39" s="1"/>
  <c r="E15" i="39"/>
  <c r="E17" i="39" s="1"/>
  <c r="P13" i="39"/>
  <c r="O13" i="39"/>
  <c r="Q13" i="39" s="1"/>
  <c r="N13" i="39"/>
  <c r="K13" i="39"/>
  <c r="H13" i="39"/>
  <c r="E13" i="39"/>
  <c r="P12" i="39"/>
  <c r="P14" i="39" s="1"/>
  <c r="O12" i="39"/>
  <c r="N12" i="39"/>
  <c r="N14" i="39" s="1"/>
  <c r="K12" i="39"/>
  <c r="K14" i="39" s="1"/>
  <c r="H12" i="39"/>
  <c r="H14" i="39" s="1"/>
  <c r="E12" i="39"/>
  <c r="E14" i="39" s="1"/>
  <c r="P10" i="39"/>
  <c r="O10" i="39"/>
  <c r="Q10" i="39" s="1"/>
  <c r="N10" i="39"/>
  <c r="K10" i="39"/>
  <c r="H10" i="39"/>
  <c r="E10" i="39"/>
  <c r="P9" i="39"/>
  <c r="P11" i="39" s="1"/>
  <c r="O9" i="39"/>
  <c r="O11" i="39" s="1"/>
  <c r="N9" i="39"/>
  <c r="N11" i="39" s="1"/>
  <c r="K9" i="39"/>
  <c r="K11" i="39" s="1"/>
  <c r="H9" i="39"/>
  <c r="H11" i="39" s="1"/>
  <c r="E9" i="39"/>
  <c r="E11" i="39" s="1"/>
  <c r="T11" i="13" l="1"/>
  <c r="J29" i="38"/>
  <c r="T12" i="13"/>
  <c r="Q18" i="39"/>
  <c r="Q20" i="39" s="1"/>
  <c r="O20" i="39"/>
  <c r="Q12" i="39"/>
  <c r="Q14" i="39" s="1"/>
  <c r="O14" i="39"/>
  <c r="H29" i="38"/>
  <c r="I29" i="38"/>
  <c r="K25" i="38"/>
  <c r="K26" i="38"/>
  <c r="Q21" i="39"/>
  <c r="Q23" i="39" s="1"/>
  <c r="Q9" i="39"/>
  <c r="Q11" i="39" s="1"/>
  <c r="Q15" i="39"/>
  <c r="Q17" i="39" s="1"/>
  <c r="M23" i="8"/>
  <c r="L23" i="8"/>
  <c r="N23" i="8" s="1"/>
  <c r="H37" i="8" s="1"/>
  <c r="J23" i="8"/>
  <c r="I23" i="8"/>
  <c r="K23" i="8" s="1"/>
  <c r="G37" i="8" s="1"/>
  <c r="G23" i="8"/>
  <c r="F23" i="8"/>
  <c r="H23" i="8" s="1"/>
  <c r="F37" i="8" s="1"/>
  <c r="D23" i="8"/>
  <c r="C23" i="8"/>
  <c r="E23" i="8" s="1"/>
  <c r="E37" i="8" s="1"/>
  <c r="P22" i="8"/>
  <c r="O22" i="8"/>
  <c r="Q22" i="8" s="1"/>
  <c r="N22" i="8"/>
  <c r="K22" i="8"/>
  <c r="H22" i="8"/>
  <c r="E22" i="8"/>
  <c r="P21" i="8"/>
  <c r="O21" i="8"/>
  <c r="Q21" i="8" s="1"/>
  <c r="N21" i="8"/>
  <c r="K21" i="8"/>
  <c r="H21" i="8"/>
  <c r="E21" i="8"/>
  <c r="M20" i="8"/>
  <c r="L20" i="8"/>
  <c r="N20" i="8" s="1"/>
  <c r="J20" i="8"/>
  <c r="I20" i="8"/>
  <c r="K20" i="8" s="1"/>
  <c r="G20" i="8"/>
  <c r="F20" i="8"/>
  <c r="H20" i="8" s="1"/>
  <c r="F36" i="8" s="1"/>
  <c r="D20" i="8"/>
  <c r="P20" i="8" s="1"/>
  <c r="C20" i="8"/>
  <c r="P19" i="8"/>
  <c r="O19" i="8"/>
  <c r="Q19" i="8" s="1"/>
  <c r="N19" i="8"/>
  <c r="K19" i="8"/>
  <c r="H19" i="8"/>
  <c r="E19" i="8"/>
  <c r="P18" i="8"/>
  <c r="O18" i="8"/>
  <c r="Q18" i="8" s="1"/>
  <c r="N18" i="8"/>
  <c r="K18" i="8"/>
  <c r="H18" i="8"/>
  <c r="E18" i="8"/>
  <c r="M17" i="8"/>
  <c r="L17" i="8"/>
  <c r="J17" i="8"/>
  <c r="I17" i="8"/>
  <c r="K17" i="8" s="1"/>
  <c r="G17" i="8"/>
  <c r="F17" i="8"/>
  <c r="H17" i="8" s="1"/>
  <c r="D17" i="8"/>
  <c r="C17" i="8"/>
  <c r="E17" i="8" s="1"/>
  <c r="E35" i="8" s="1"/>
  <c r="P16" i="8"/>
  <c r="O16" i="8"/>
  <c r="N16" i="8"/>
  <c r="K16" i="8"/>
  <c r="H16" i="8"/>
  <c r="E16" i="8"/>
  <c r="P15" i="8"/>
  <c r="O15" i="8"/>
  <c r="Q15" i="8" s="1"/>
  <c r="N15" i="8"/>
  <c r="K15" i="8"/>
  <c r="H15" i="8"/>
  <c r="E15" i="8"/>
  <c r="M14" i="8"/>
  <c r="L14" i="8"/>
  <c r="N14" i="8" s="1"/>
  <c r="J14" i="8"/>
  <c r="I14" i="8"/>
  <c r="G14" i="8"/>
  <c r="F14" i="8"/>
  <c r="H14" i="8" s="1"/>
  <c r="F34" i="8" s="1"/>
  <c r="D14" i="8"/>
  <c r="C14" i="8"/>
  <c r="E14" i="8" s="1"/>
  <c r="E34" i="8" s="1"/>
  <c r="P13" i="8"/>
  <c r="O13" i="8"/>
  <c r="Q13" i="8" s="1"/>
  <c r="N13" i="8"/>
  <c r="K13" i="8"/>
  <c r="H13" i="8"/>
  <c r="E13" i="8"/>
  <c r="P12" i="8"/>
  <c r="O12" i="8"/>
  <c r="N12" i="8"/>
  <c r="K12" i="8"/>
  <c r="H12" i="8"/>
  <c r="E12" i="8"/>
  <c r="M11" i="8"/>
  <c r="L11" i="8"/>
  <c r="N11" i="8" s="1"/>
  <c r="J11" i="8"/>
  <c r="I11" i="8"/>
  <c r="K11" i="8" s="1"/>
  <c r="G11" i="8"/>
  <c r="F11" i="8"/>
  <c r="D11" i="8"/>
  <c r="C11" i="8"/>
  <c r="E11" i="8" s="1"/>
  <c r="E33" i="8" s="1"/>
  <c r="P10" i="8"/>
  <c r="O10" i="8"/>
  <c r="N10" i="8"/>
  <c r="K10" i="8"/>
  <c r="H10" i="8"/>
  <c r="E10" i="8"/>
  <c r="P9" i="8"/>
  <c r="O9" i="8"/>
  <c r="Q9" i="8" s="1"/>
  <c r="N9" i="8"/>
  <c r="K9" i="8"/>
  <c r="H9" i="8"/>
  <c r="E9" i="8"/>
  <c r="I14" i="7"/>
  <c r="H14" i="7"/>
  <c r="J14" i="7" s="1"/>
  <c r="G14" i="7"/>
  <c r="D14" i="7"/>
  <c r="I13" i="7"/>
  <c r="H13" i="7"/>
  <c r="G13" i="7"/>
  <c r="D13" i="7"/>
  <c r="I12" i="7"/>
  <c r="H12" i="7"/>
  <c r="J12" i="7" s="1"/>
  <c r="G12" i="7"/>
  <c r="D12" i="7"/>
  <c r="I11" i="7"/>
  <c r="H11" i="7"/>
  <c r="G11" i="7"/>
  <c r="D11" i="7"/>
  <c r="I10" i="7"/>
  <c r="H10" i="7"/>
  <c r="J10" i="7" s="1"/>
  <c r="G10" i="7"/>
  <c r="D10" i="7"/>
  <c r="E9" i="56"/>
  <c r="E8" i="56"/>
  <c r="E7" i="56"/>
  <c r="N17" i="8" l="1"/>
  <c r="P17" i="8"/>
  <c r="Q16" i="8"/>
  <c r="Q10" i="8"/>
  <c r="J11" i="7"/>
  <c r="K29" i="38"/>
  <c r="P23" i="8"/>
  <c r="O20" i="8"/>
  <c r="Q20" i="8" s="1"/>
  <c r="Q12" i="8"/>
  <c r="P14" i="8"/>
  <c r="O11" i="8"/>
  <c r="P11" i="8"/>
  <c r="K14" i="8"/>
  <c r="H11" i="8"/>
  <c r="F33" i="8" s="1"/>
  <c r="O23" i="8"/>
  <c r="Q23" i="8" s="1"/>
  <c r="O14" i="8"/>
  <c r="E20" i="8"/>
  <c r="E36" i="8" s="1"/>
  <c r="O17" i="8"/>
  <c r="Q17" i="8" s="1"/>
  <c r="J13" i="7"/>
  <c r="G12" i="29"/>
  <c r="G11" i="29"/>
  <c r="G10" i="29"/>
  <c r="G9" i="29"/>
  <c r="H11" i="38"/>
  <c r="H13" i="38"/>
  <c r="H14" i="38"/>
  <c r="H16" i="38"/>
  <c r="H17" i="38"/>
  <c r="H19" i="38"/>
  <c r="H20" i="38"/>
  <c r="H22" i="38"/>
  <c r="H23" i="38"/>
  <c r="H10" i="38"/>
  <c r="E23" i="38"/>
  <c r="E22" i="38"/>
  <c r="E20" i="38"/>
  <c r="E19" i="38"/>
  <c r="E17" i="38"/>
  <c r="E16" i="38"/>
  <c r="E14" i="38"/>
  <c r="E13" i="38"/>
  <c r="E11" i="38"/>
  <c r="E10" i="38"/>
  <c r="D13" i="12"/>
  <c r="Q11" i="8" l="1"/>
  <c r="Q14" i="8"/>
  <c r="I10" i="62"/>
  <c r="H10" i="62"/>
  <c r="G10" i="62"/>
  <c r="D10" i="62"/>
  <c r="J10" i="62" l="1"/>
  <c r="I11" i="38"/>
  <c r="J11" i="38"/>
  <c r="I13" i="38"/>
  <c r="J13" i="38"/>
  <c r="I14" i="38"/>
  <c r="J14" i="38"/>
  <c r="I16" i="38"/>
  <c r="J16" i="38"/>
  <c r="I17" i="38"/>
  <c r="J17" i="38"/>
  <c r="I19" i="38"/>
  <c r="J19" i="38"/>
  <c r="I20" i="38"/>
  <c r="J20" i="38"/>
  <c r="I22" i="38"/>
  <c r="K22" i="38" s="1"/>
  <c r="J22" i="38"/>
  <c r="I23" i="38"/>
  <c r="J23" i="38"/>
  <c r="D24" i="38"/>
  <c r="F24" i="38"/>
  <c r="G24" i="38"/>
  <c r="I24" i="38"/>
  <c r="D21" i="38"/>
  <c r="E21" i="38" s="1"/>
  <c r="F21" i="38"/>
  <c r="G21" i="38"/>
  <c r="I21" i="38"/>
  <c r="D18" i="38"/>
  <c r="F18" i="38"/>
  <c r="I18" i="38" s="1"/>
  <c r="G18" i="38"/>
  <c r="D15" i="38"/>
  <c r="F15" i="38"/>
  <c r="G15" i="38"/>
  <c r="D12" i="38"/>
  <c r="F12" i="38"/>
  <c r="G12" i="38"/>
  <c r="J10" i="38"/>
  <c r="I10" i="38"/>
  <c r="K10" i="38" s="1"/>
  <c r="C12" i="38"/>
  <c r="Q14" i="13"/>
  <c r="N14" i="13"/>
  <c r="K14" i="13"/>
  <c r="O24" i="39"/>
  <c r="O26" i="39" s="1"/>
  <c r="P24" i="39"/>
  <c r="P26" i="39" s="1"/>
  <c r="O25" i="39"/>
  <c r="P25" i="39"/>
  <c r="N25" i="39"/>
  <c r="N24" i="39"/>
  <c r="N26" i="39" s="1"/>
  <c r="K25" i="39"/>
  <c r="K24" i="39"/>
  <c r="K26" i="39" s="1"/>
  <c r="H25" i="39"/>
  <c r="H24" i="39"/>
  <c r="H26" i="39" s="1"/>
  <c r="E24" i="39"/>
  <c r="E26" i="39" s="1"/>
  <c r="E25" i="39"/>
  <c r="E10" i="56"/>
  <c r="H15" i="7"/>
  <c r="I15" i="7"/>
  <c r="G15" i="7"/>
  <c r="D15" i="7"/>
  <c r="O24" i="8"/>
  <c r="P24" i="8"/>
  <c r="O25" i="8"/>
  <c r="P25" i="8"/>
  <c r="N25" i="8"/>
  <c r="N24" i="8"/>
  <c r="K25" i="8"/>
  <c r="K24" i="8"/>
  <c r="H25" i="8"/>
  <c r="H24" i="8"/>
  <c r="E24" i="8"/>
  <c r="E25" i="8"/>
  <c r="D26" i="8"/>
  <c r="F26" i="8"/>
  <c r="G26" i="8"/>
  <c r="I26" i="8"/>
  <c r="J26" i="8"/>
  <c r="L26" i="8"/>
  <c r="M26" i="8"/>
  <c r="H15" i="38" l="1"/>
  <c r="K14" i="38"/>
  <c r="J18" i="38"/>
  <c r="K18" i="38" s="1"/>
  <c r="E18" i="38"/>
  <c r="J24" i="38"/>
  <c r="E24" i="38"/>
  <c r="J21" i="38"/>
  <c r="K21" i="38" s="1"/>
  <c r="I12" i="38"/>
  <c r="E12" i="38"/>
  <c r="K13" i="38"/>
  <c r="H12" i="38"/>
  <c r="J12" i="38"/>
  <c r="J15" i="38"/>
  <c r="H18" i="38"/>
  <c r="H21" i="38"/>
  <c r="H24" i="38"/>
  <c r="K12" i="38"/>
  <c r="K19" i="38"/>
  <c r="K23" i="38"/>
  <c r="K24" i="38"/>
  <c r="K17" i="38"/>
  <c r="K11" i="38"/>
  <c r="K20" i="38"/>
  <c r="K16" i="38"/>
  <c r="J15" i="7"/>
  <c r="T14" i="13"/>
  <c r="Q24" i="39"/>
  <c r="Q26" i="39" s="1"/>
  <c r="H26" i="8"/>
  <c r="F38" i="8" s="1"/>
  <c r="Q24" i="8"/>
  <c r="E26" i="8"/>
  <c r="E38" i="8" s="1"/>
  <c r="N26" i="8"/>
  <c r="H38" i="8" s="1"/>
  <c r="K26" i="8"/>
  <c r="G38" i="8" s="1"/>
  <c r="P26" i="8"/>
  <c r="O26" i="8"/>
  <c r="Q25" i="8"/>
  <c r="Q25" i="39"/>
  <c r="G10" i="63"/>
  <c r="D10" i="63"/>
  <c r="J10" i="63" s="1"/>
  <c r="H11" i="63"/>
  <c r="H17" i="63" s="1"/>
  <c r="H12" i="63"/>
  <c r="H13" i="63"/>
  <c r="H14" i="63"/>
  <c r="G11" i="63"/>
  <c r="G12" i="63"/>
  <c r="G13" i="63"/>
  <c r="G14" i="63"/>
  <c r="D11" i="63"/>
  <c r="D12" i="63"/>
  <c r="D13" i="63"/>
  <c r="D14" i="63"/>
  <c r="J14" i="63" s="1"/>
  <c r="J11" i="63" l="1"/>
  <c r="J12" i="63"/>
  <c r="J13" i="63"/>
  <c r="G17" i="63"/>
  <c r="D17" i="63"/>
  <c r="J17" i="63"/>
  <c r="Q26" i="8"/>
  <c r="C15" i="38" l="1"/>
  <c r="I15" i="38" l="1"/>
  <c r="K15" i="38" s="1"/>
  <c r="E15" i="38"/>
  <c r="G36" i="8" l="1"/>
  <c r="G35" i="8"/>
  <c r="F35" i="8"/>
  <c r="H34" i="8"/>
  <c r="G34" i="8"/>
  <c r="G33" i="8" l="1"/>
  <c r="H35" i="8"/>
  <c r="H33" i="8"/>
  <c r="H36" i="8"/>
  <c r="C33" i="38"/>
</calcChain>
</file>

<file path=xl/sharedStrings.xml><?xml version="1.0" encoding="utf-8"?>
<sst xmlns="http://schemas.openxmlformats.org/spreadsheetml/2006/main" count="874" uniqueCount="396">
  <si>
    <t>السنة</t>
  </si>
  <si>
    <t>قطريون</t>
  </si>
  <si>
    <t>المجموع</t>
  </si>
  <si>
    <t>Qatari</t>
  </si>
  <si>
    <t>Non-Qatari</t>
  </si>
  <si>
    <t>Total</t>
  </si>
  <si>
    <t>ذكور</t>
  </si>
  <si>
    <t>إناث</t>
  </si>
  <si>
    <t>مجموع</t>
  </si>
  <si>
    <t>نوع الاستشارة    الجنس والجنسية</t>
  </si>
  <si>
    <t>قطري</t>
  </si>
  <si>
    <t>غير قطري</t>
  </si>
  <si>
    <t xml:space="preserve">                  Sex&amp;Nationality</t>
  </si>
  <si>
    <t xml:space="preserve">السنة </t>
  </si>
  <si>
    <t>YEAR</t>
  </si>
  <si>
    <t>Males</t>
  </si>
  <si>
    <t>Females</t>
  </si>
  <si>
    <t>Years</t>
  </si>
  <si>
    <t>غير قطريين</t>
  </si>
  <si>
    <t>مصادر البيانات :</t>
  </si>
  <si>
    <t>خدمات المجتمع المدني</t>
  </si>
  <si>
    <t xml:space="preserve"> </t>
  </si>
  <si>
    <r>
      <t xml:space="preserve">الضمان الاجتماعي
</t>
    </r>
    <r>
      <rPr>
        <b/>
        <sz val="8"/>
        <rFont val="Arial"/>
        <family val="2"/>
      </rPr>
      <t>Social Security</t>
    </r>
  </si>
  <si>
    <r>
      <t xml:space="preserve">بدل خادم
</t>
    </r>
    <r>
      <rPr>
        <b/>
        <sz val="8"/>
        <rFont val="Arial"/>
        <family val="2"/>
      </rPr>
      <t>Servant Allowance</t>
    </r>
  </si>
  <si>
    <t>BENEFICIARIES OF SERVICES RENDERED BY SOCIAL DEVELOPMENT CENTER BY TYPE AND NATIONALITY</t>
  </si>
  <si>
    <t>قطريون 
Qataris</t>
  </si>
  <si>
    <t>غير قطريين
Non-Qataris</t>
  </si>
  <si>
    <t xml:space="preserve"> قطريون
Qatari </t>
  </si>
  <si>
    <t xml:space="preserve"> غير قطريين
Non-Qatari </t>
  </si>
  <si>
    <t>المجموع
Total</t>
  </si>
  <si>
    <r>
      <t xml:space="preserve">مرضى الكلى الخدمات الطبية للكلى
</t>
    </r>
    <r>
      <rPr>
        <sz val="10"/>
        <rFont val="Arial"/>
        <family val="2"/>
      </rPr>
      <t>Kidney Patients</t>
    </r>
  </si>
  <si>
    <r>
      <t xml:space="preserve">الخدمات الطبية
</t>
    </r>
    <r>
      <rPr>
        <sz val="10"/>
        <rFont val="Arial"/>
        <family val="2"/>
      </rPr>
      <t>Medical Services</t>
    </r>
  </si>
  <si>
    <r>
      <t xml:space="preserve">الخدمات التعليمية
</t>
    </r>
    <r>
      <rPr>
        <sz val="10"/>
        <rFont val="Arial"/>
        <family val="2"/>
      </rPr>
      <t>Educational Services</t>
    </r>
  </si>
  <si>
    <r>
      <t xml:space="preserve">الخدمات التدريبية
</t>
    </r>
    <r>
      <rPr>
        <sz val="10"/>
        <rFont val="Arial"/>
        <family val="2"/>
      </rPr>
      <t xml:space="preserve">  Trannig Services</t>
    </r>
  </si>
  <si>
    <r>
      <t xml:space="preserve">الخدمات العينية
</t>
    </r>
    <r>
      <rPr>
        <sz val="10"/>
        <rFont val="Arial"/>
        <family val="2"/>
      </rPr>
      <t xml:space="preserve"> Services in Kind</t>
    </r>
  </si>
  <si>
    <r>
      <t xml:space="preserve">الخدمات  المادية 
</t>
    </r>
    <r>
      <rPr>
        <sz val="10"/>
        <rFont val="Arial"/>
        <family val="2"/>
      </rPr>
      <t xml:space="preserve"> FinancialServices</t>
    </r>
  </si>
  <si>
    <t>الدوحة</t>
  </si>
  <si>
    <t>الريان</t>
  </si>
  <si>
    <t>الخور</t>
  </si>
  <si>
    <t>الشمال</t>
  </si>
  <si>
    <t>خيري</t>
  </si>
  <si>
    <t>اجتماعي</t>
  </si>
  <si>
    <t>علمي</t>
  </si>
  <si>
    <t>ثقافي</t>
  </si>
  <si>
    <t>مهني</t>
  </si>
  <si>
    <t>Charitable and humanitarian activity</t>
  </si>
  <si>
    <t>Social activity</t>
  </si>
  <si>
    <t>Scientific activity</t>
  </si>
  <si>
    <t>Educational</t>
  </si>
  <si>
    <t>Professional activity</t>
  </si>
  <si>
    <t xml:space="preserve"> Total</t>
  </si>
  <si>
    <t>الجمعيات الخاصة المشهرة حسب النشاط الممارس</t>
  </si>
  <si>
    <t>Qataris</t>
  </si>
  <si>
    <t>Non-Qataris</t>
  </si>
  <si>
    <t>الخطوة الاولى</t>
  </si>
  <si>
    <t>الارشاد المهني</t>
  </si>
  <si>
    <r>
      <t xml:space="preserve">النفسية والتربوية
</t>
    </r>
    <r>
      <rPr>
        <sz val="10"/>
        <rFont val="Arial"/>
        <family val="2"/>
      </rPr>
      <t>Psychological and Educational</t>
    </r>
  </si>
  <si>
    <r>
      <t xml:space="preserve">الشرعية
</t>
    </r>
    <r>
      <rPr>
        <sz val="10"/>
        <rFont val="Arial"/>
        <family val="2"/>
      </rPr>
      <t>Shariaa</t>
    </r>
  </si>
  <si>
    <r>
      <t xml:space="preserve">القانونية
</t>
    </r>
    <r>
      <rPr>
        <sz val="10"/>
        <rFont val="Arial"/>
        <family val="2"/>
      </rPr>
      <t>Legal</t>
    </r>
  </si>
  <si>
    <r>
      <t xml:space="preserve">الاجتماعية
</t>
    </r>
    <r>
      <rPr>
        <sz val="10"/>
        <rFont val="Arial"/>
        <family val="2"/>
      </rPr>
      <t>Social</t>
    </r>
  </si>
  <si>
    <t>Year</t>
  </si>
  <si>
    <r>
      <t xml:space="preserve">المجموع
</t>
    </r>
    <r>
      <rPr>
        <sz val="10"/>
        <rFont val="Arial"/>
        <family val="2"/>
      </rPr>
      <t>Total</t>
    </r>
  </si>
  <si>
    <t>First step</t>
  </si>
  <si>
    <t>Doha</t>
  </si>
  <si>
    <t>Al-Rayyan</t>
  </si>
  <si>
    <t>Al-Khor</t>
  </si>
  <si>
    <t>Al-Shamal</t>
  </si>
  <si>
    <t>Vocational guidance</t>
  </si>
  <si>
    <r>
      <t xml:space="preserve">المجموع
</t>
    </r>
    <r>
      <rPr>
        <sz val="8"/>
        <rFont val="Arial"/>
        <family val="2"/>
        <charset val="178"/>
      </rPr>
      <t>Total</t>
    </r>
  </si>
  <si>
    <t>المجموع Total</t>
  </si>
  <si>
    <t xml:space="preserve"> الخدمات المقدمة من مركز الاستشارات العائلية للمراجعين بالمركز حسب نوع الخدمه والنوع والجنسية </t>
  </si>
  <si>
    <t xml:space="preserve">     SERVICES RENDERED BY FAMILY CONSULTING CENTER BY TYPE 
OF SERVICE, GENDER AND NATIONALITY</t>
  </si>
  <si>
    <t>HOUSEHOLDS BENEFITING OF MONTHLY FINANCIAL ASSISTANCE 
PROVIDED BY SOCIAL DEVELOPMENT CENTER BY NATIONALITY</t>
  </si>
  <si>
    <t xml:space="preserve">BENEFICIARIES RECEIVED TRAINING SERVICES RENDERED BY SOCIAL DEVELOPMENT 
CENTER BY NATIONALITY, GENDER  AND TYPE OF PROGRAMS 
</t>
  </si>
  <si>
    <t>النفسية والتربوية
Psychological and Educational</t>
  </si>
  <si>
    <t>الاجتماعية
Social</t>
  </si>
  <si>
    <t>القانونية
Legal</t>
  </si>
  <si>
    <t>الشرعية
Shariaa</t>
  </si>
  <si>
    <t>المنتفعون من  الضمان حسب مكان الفرع</t>
  </si>
  <si>
    <t xml:space="preserve"> الخدمات المقدمة من مركز الاستشارات العائلية للمراجعين للمركز عبر الهاتف حسب نوع الاستشارة والنوع والجنسية</t>
  </si>
  <si>
    <t>المتطوعون المسجلون في مركز قطر للعمل التطوعي حسب الجنسية والنوع</t>
  </si>
  <si>
    <t>VOLUNTEERS AT  QATAR CENTER FOR VOLUNTARY ACTIVITIES 
BY NATIONALITY AND GENDER</t>
  </si>
  <si>
    <t xml:space="preserve">                 الجنسية والنوع
السنة</t>
  </si>
  <si>
    <t xml:space="preserve">              Nationality                                         &amp; Gender
Year</t>
  </si>
  <si>
    <t xml:space="preserve">المتطوعون المسجلون في مركز قطر للعمل التطوعي حسب الجنسية والنوع والفئات العمرية </t>
  </si>
  <si>
    <t>15 - 19</t>
  </si>
  <si>
    <t>20 - 24</t>
  </si>
  <si>
    <t>25 - 29</t>
  </si>
  <si>
    <t>25- 29</t>
  </si>
  <si>
    <r>
      <t>أنشطة العلاقات المجتمعية</t>
    </r>
    <r>
      <rPr>
        <b/>
        <sz val="10"/>
        <rFont val="Arial"/>
        <family val="2"/>
      </rPr>
      <t xml:space="preserve">
Community relations activities </t>
    </r>
  </si>
  <si>
    <r>
      <t>أنشطة الإعلام الاجتماعي</t>
    </r>
    <r>
      <rPr>
        <b/>
        <sz val="10"/>
        <rFont val="Arial"/>
        <family val="2"/>
      </rPr>
      <t xml:space="preserve">
Social media activities </t>
    </r>
  </si>
  <si>
    <t xml:space="preserve"> المستفيدون من الخدمات المقدمة من دار الإنماء الاجتماعي  حسب نوع الخدمة و الجنسية </t>
  </si>
  <si>
    <t xml:space="preserve"> الأسر المستفيدة من المساعدات المالية الشهرية التي تقدمها 
دار الإنماء الاجتماعي  حسب الجنسية</t>
  </si>
  <si>
    <t>المستفيدون من الخدمات التدريبية التي تقدمها دار الإنماء الاجتماعي  حسب  الجنسية والنوع ونوع البرامج</t>
  </si>
  <si>
    <t xml:space="preserve">                    الجنسية                              والنوع
الفئات العمرية</t>
  </si>
  <si>
    <t xml:space="preserve">                            Nationality                                          &amp; Gender
Age groups</t>
  </si>
  <si>
    <t>2013 لم تصل من المصدر</t>
  </si>
  <si>
    <t>SERVICES RENDERED BY FAMILY CONSULTING CENTRE THROUGH PHONE CALLS BY TYPE OF CONSULTANCY,
GENDER AND  NATIONALITY</t>
  </si>
  <si>
    <t xml:space="preserve">                 Type of  Consultancy and                                               Gender 
 Years &amp; Nationality</t>
  </si>
  <si>
    <t xml:space="preserve">             نوع الأستشارة 
                   والنوع
السنة والجنسية</t>
  </si>
  <si>
    <t>برامج تنمية</t>
  </si>
  <si>
    <t>أكادمية قطر العالمية للتجميل</t>
  </si>
  <si>
    <t>30-34</t>
  </si>
  <si>
    <t>35-39</t>
  </si>
  <si>
    <t>40+</t>
  </si>
  <si>
    <t>القطاع</t>
  </si>
  <si>
    <t>النسبة%</t>
  </si>
  <si>
    <t>متوسط العمر عند التقاعد</t>
  </si>
  <si>
    <t>مدني (حكومي وخاص)*</t>
  </si>
  <si>
    <t>عسكري</t>
  </si>
  <si>
    <t>Sector</t>
  </si>
  <si>
    <t>Civilian (government and private) *</t>
  </si>
  <si>
    <t>Military</t>
  </si>
  <si>
    <t>أسباب التقاعد</t>
  </si>
  <si>
    <t>بلوغ سن التقاعد</t>
  </si>
  <si>
    <t>التقاعد المبكر</t>
  </si>
  <si>
    <t>الوفاة</t>
  </si>
  <si>
    <t>عدم اللياقة الصحية</t>
  </si>
  <si>
    <t>أسباب أخرى</t>
  </si>
  <si>
    <t>Reason for retirement</t>
  </si>
  <si>
    <t>Reached retirement age</t>
  </si>
  <si>
    <t>Early retirement</t>
  </si>
  <si>
    <t>Death</t>
  </si>
  <si>
    <t>Lack of physical fitness</t>
  </si>
  <si>
    <t>Other reasons</t>
  </si>
  <si>
    <t>Length of Service (years)</t>
  </si>
  <si>
    <t>المعاش التقاعدي السنوي</t>
  </si>
  <si>
    <t>Annual pension</t>
  </si>
  <si>
    <t>Less than 150,000</t>
  </si>
  <si>
    <t>Percentage %</t>
  </si>
  <si>
    <t>Average age at retirement</t>
  </si>
  <si>
    <t>* يقصد به جميع المتقاعدين  المسجلين في أنظمة التقاعد الحكومي والتأمينات الاجتماعية (القطاع الخاص)</t>
  </si>
  <si>
    <t xml:space="preserve"> إجمالي المتقاعدين المسجلين في صناديق وأنظمة التقاعد 
حسب قطاع العمل (مدني / عسكري)</t>
  </si>
  <si>
    <t xml:space="preserve"> إجمالي المتقاعدين المسجلين في صناديق وأنظمة التقاعد 
حسب أسباب التقاعد</t>
  </si>
  <si>
    <t>30 +</t>
  </si>
  <si>
    <t xml:space="preserve"> إجمالي المتقاعدين المسجلين في صناديق وأنظمة التقاعد 
حسب مدة الخدمة</t>
  </si>
  <si>
    <t>مدة الخدمة 
(بالسنوات)</t>
  </si>
  <si>
    <t xml:space="preserve"> الفئة العمرية عند التقاعد</t>
  </si>
  <si>
    <t>65 +</t>
  </si>
  <si>
    <t>30 - 34</t>
  </si>
  <si>
    <t>35 - 39</t>
  </si>
  <si>
    <t xml:space="preserve"> 40 - 44</t>
  </si>
  <si>
    <t>45 - 49</t>
  </si>
  <si>
    <t>50 - 54</t>
  </si>
  <si>
    <t>55 - 59</t>
  </si>
  <si>
    <t>60 - 64</t>
  </si>
  <si>
    <t>40 - 44</t>
  </si>
  <si>
    <t>150.000 - 199.999</t>
  </si>
  <si>
    <t>200.000 - 249.999</t>
  </si>
  <si>
    <t>250.000 - 299.999</t>
  </si>
  <si>
    <t>300.000 - 349.999</t>
  </si>
  <si>
    <t>350.000 - 399.999</t>
  </si>
  <si>
    <t>400.000 - 449.999</t>
  </si>
  <si>
    <t>450.000 - 499.999</t>
  </si>
  <si>
    <t>500.000 - 549.999</t>
  </si>
  <si>
    <t>550.000 فأكثر</t>
  </si>
  <si>
    <t>أقل من 150.000</t>
  </si>
  <si>
    <t>150,000 - 199,999</t>
  </si>
  <si>
    <t>200,000 - 249,999</t>
  </si>
  <si>
    <t>250,000 - 299,999</t>
  </si>
  <si>
    <t>300,000 - 349,999</t>
  </si>
  <si>
    <t>350,000 - 399,999</t>
  </si>
  <si>
    <t>400,000 - 449,999</t>
  </si>
  <si>
    <t>450,000 - 499,999</t>
  </si>
  <si>
    <t>500,000 - 549,999</t>
  </si>
  <si>
    <t xml:space="preserve"> 550,000 and more</t>
  </si>
  <si>
    <t xml:space="preserve"> إجمالي المتقاعدين المسجلين في صناديق وأنظمة التقاعد 
حسب الفئة العمرية عند التقاعد</t>
  </si>
  <si>
    <t xml:space="preserve"> إجمالي المتقاعدين المسجلين في صناديق وأنظمة التقاعد 
حسب المعاش التقاعدي السنوي</t>
  </si>
  <si>
    <t>SERVICES OF CIVIL 
SOCIETY</t>
  </si>
  <si>
    <r>
      <t>·</t>
    </r>
    <r>
      <rPr>
        <b/>
        <sz val="7"/>
        <color theme="1"/>
        <rFont val="Sakkal Majalla"/>
      </rPr>
      <t xml:space="preserve">        </t>
    </r>
    <r>
      <rPr>
        <b/>
        <sz val="13"/>
        <color theme="1"/>
        <rFont val="Sakkal Majalla"/>
      </rPr>
      <t>مركز الاستشارات العائلية</t>
    </r>
  </si>
  <si>
    <r>
      <t>·</t>
    </r>
    <r>
      <rPr>
        <b/>
        <sz val="7"/>
        <color theme="1"/>
        <rFont val="Sakkal Majalla"/>
      </rPr>
      <t xml:space="preserve">        </t>
    </r>
    <r>
      <rPr>
        <b/>
        <sz val="13"/>
        <color theme="1"/>
        <rFont val="Sakkal Majalla"/>
      </rPr>
      <t>مركز قطر للعمل التطوعي</t>
    </r>
  </si>
  <si>
    <r>
      <t>·</t>
    </r>
    <r>
      <rPr>
        <b/>
        <sz val="7"/>
        <color theme="1"/>
        <rFont val="Sakkal Majalla"/>
      </rPr>
      <t xml:space="preserve">        </t>
    </r>
    <r>
      <rPr>
        <b/>
        <sz val="13"/>
        <color theme="1"/>
        <rFont val="Sakkal Majalla"/>
      </rPr>
      <t>الهيئة العامة للتقاعد والتأمينات الاجتماعية</t>
    </r>
  </si>
  <si>
    <t>خدمة صحة نفسية</t>
  </si>
  <si>
    <t>خدمة اجتماعية</t>
  </si>
  <si>
    <t>خدمة الاستشارات والدعم القانوني</t>
  </si>
  <si>
    <t>خدمة طب نفسي</t>
  </si>
  <si>
    <t>خدمة الإيواء (أمان)</t>
  </si>
  <si>
    <t>Mental Health Service</t>
  </si>
  <si>
    <t>Social Service</t>
  </si>
  <si>
    <t>Shelter Service (Aman)</t>
  </si>
  <si>
    <t>Consulting &amp; Legal Support Service</t>
  </si>
  <si>
    <t>Mental Medicine Service</t>
  </si>
  <si>
    <t>Day Care Service</t>
  </si>
  <si>
    <t>--</t>
  </si>
  <si>
    <t>أقل من 15</t>
  </si>
  <si>
    <t>Less than 15</t>
  </si>
  <si>
    <t>Less than 30</t>
  </si>
  <si>
    <t>أقل من 30</t>
  </si>
  <si>
    <t>Qatar International Beauty Academy</t>
  </si>
  <si>
    <t>Development Programs</t>
  </si>
  <si>
    <t>طفل
Child</t>
  </si>
  <si>
    <t>غير قطريين
Non-Qatari</t>
  </si>
  <si>
    <t>قطريون
Qatari</t>
  </si>
  <si>
    <t xml:space="preserve">                     Nationality &amp; Gender
      Type of services</t>
  </si>
  <si>
    <t>2011 - 2015</t>
  </si>
  <si>
    <t>2009 - 2015</t>
  </si>
  <si>
    <t>تنمية المشاريع</t>
  </si>
  <si>
    <t>المنتفعون من  الضمان حسب النوع ونوع الضمان</t>
  </si>
  <si>
    <t>ذكر</t>
  </si>
  <si>
    <t>معاش أرملة</t>
  </si>
  <si>
    <t>معاش مطلقة</t>
  </si>
  <si>
    <t>معاش أسرة محتاجة</t>
  </si>
  <si>
    <t>معاش يتيم</t>
  </si>
  <si>
    <t>معاش مسن</t>
  </si>
  <si>
    <t>معاش أسرة سجين</t>
  </si>
  <si>
    <t>معاش أسرة مفقود</t>
  </si>
  <si>
    <t>2010 - 2015</t>
  </si>
  <si>
    <t>2010 -  2015</t>
  </si>
  <si>
    <t xml:space="preserve"> 30- 21</t>
  </si>
  <si>
    <t>31 - 40</t>
  </si>
  <si>
    <t xml:space="preserve"> 40 - 31</t>
  </si>
  <si>
    <t>41 - 50</t>
  </si>
  <si>
    <t xml:space="preserve"> 50 - 41</t>
  </si>
  <si>
    <t>51 +</t>
  </si>
  <si>
    <t>51+</t>
  </si>
  <si>
    <t>. مركز نوفر</t>
  </si>
  <si>
    <r>
      <t>·</t>
    </r>
    <r>
      <rPr>
        <b/>
        <sz val="7"/>
        <color theme="1"/>
        <rFont val="Sakkal Majalla"/>
      </rPr>
      <t xml:space="preserve">        </t>
    </r>
    <r>
      <rPr>
        <b/>
        <sz val="13"/>
        <color theme="1"/>
        <rFont val="Sakkal Majalla"/>
      </rPr>
      <t>المؤسسة القطرية للحماية والتأهيل الاجتماعي(حماية المرأة والطفل)</t>
    </r>
  </si>
  <si>
    <r>
      <t>·</t>
    </r>
    <r>
      <rPr>
        <b/>
        <sz val="7"/>
        <color theme="1"/>
        <rFont val="Sakkal Majalla"/>
      </rPr>
      <t xml:space="preserve">        </t>
    </r>
    <r>
      <rPr>
        <b/>
        <sz val="13"/>
        <color theme="1"/>
        <rFont val="Sakkal Majalla"/>
      </rPr>
      <t>وزارة التنمية الإدارية والعمل والشؤون الاجتماعية</t>
    </r>
  </si>
  <si>
    <t>-</t>
  </si>
  <si>
    <t>الخدمات المقدمة للحالات الواردة لمركز الحماية والتأهيل الاجتماعي
حسب الجنسية والنوع ونوع الخدمة</t>
  </si>
  <si>
    <t>SERVICES PROVIDED TO CASES RECIVED BY THE PROTECTION AND SOCIAL
REHABILITATION CENTER BY NATIONALITY, GENDER AND SERVICE TYPE</t>
  </si>
  <si>
    <t>نساء
women</t>
  </si>
  <si>
    <t>القطريون المستفيدون من المساعدات المقدمة
من وزارة التنمية الإدارية والعمل والشؤون الاجتماعية</t>
  </si>
  <si>
    <t>ام صلال</t>
  </si>
  <si>
    <t>UM Salal</t>
  </si>
  <si>
    <t>الوكرة</t>
  </si>
  <si>
    <t>AL-Wakra</t>
  </si>
  <si>
    <t>الجميلية</t>
  </si>
  <si>
    <t>AL-Jmiliah</t>
  </si>
  <si>
    <t>جريان الباطنة</t>
  </si>
  <si>
    <t>Jarian AL-Batnah</t>
  </si>
  <si>
    <t>الغويرية</t>
  </si>
  <si>
    <t>AL-Gwiaria</t>
  </si>
  <si>
    <t>امسيعيد</t>
  </si>
  <si>
    <t>Umseiad</t>
  </si>
  <si>
    <t>اخرى</t>
  </si>
  <si>
    <t>Others</t>
  </si>
  <si>
    <t>Widow's Pension</t>
  </si>
  <si>
    <t>Orphan Pension</t>
  </si>
  <si>
    <t xml:space="preserve">معاش عاجز عن العمل </t>
  </si>
  <si>
    <t xml:space="preserve">معاش زوجة مهجورة </t>
  </si>
  <si>
    <t>معاش بدل خادم</t>
  </si>
  <si>
    <t xml:space="preserve">معاش مجهول الابوين </t>
  </si>
  <si>
    <t>2015*</t>
  </si>
  <si>
    <t>معاش ذوي الاعاقة</t>
  </si>
  <si>
    <t>الأنشطة التي قام بها  مركز الاستشارات العائلية</t>
  </si>
  <si>
    <t>*الخطوة الاولى</t>
  </si>
  <si>
    <t>*الارشاد المهني</t>
  </si>
  <si>
    <t>. هيئة تنظيم الأعمال الخيرية</t>
  </si>
  <si>
    <t xml:space="preserve">                     Type of service and                                       Gender 
 Years &amp; Nationality</t>
  </si>
  <si>
    <t xml:space="preserve">                   نوع الخدمة 
                       والنوع
السنة والجنسية</t>
  </si>
  <si>
    <r>
      <t xml:space="preserve">  أسر قطرية
</t>
    </r>
    <r>
      <rPr>
        <sz val="8"/>
        <rFont val="Arial"/>
        <family val="2"/>
        <charset val="178"/>
      </rPr>
      <t>Qatari households</t>
    </r>
  </si>
  <si>
    <r>
      <t xml:space="preserve">أسر غير قطرية
</t>
    </r>
    <r>
      <rPr>
        <sz val="8"/>
        <rFont val="Arial"/>
        <family val="2"/>
        <charset val="178"/>
      </rPr>
      <t>Non-Qatari households</t>
    </r>
    <r>
      <rPr>
        <sz val="10"/>
        <rFont val="Arial"/>
        <family val="2"/>
        <charset val="178"/>
      </rPr>
      <t xml:space="preserve"> </t>
    </r>
  </si>
  <si>
    <t>* تم ايقاف الخدمة عام 2015 من أجل تطويرها</t>
  </si>
  <si>
    <t>First step*</t>
  </si>
  <si>
    <t>Vocational guidance*</t>
  </si>
  <si>
    <t xml:space="preserve">                     الجنسية والنوع
    نوع الخدمة</t>
  </si>
  <si>
    <t xml:space="preserve">                 السنة  
الفرع </t>
  </si>
  <si>
    <t xml:space="preserve">                                        Gender 
  Security Type</t>
  </si>
  <si>
    <t xml:space="preserve">                                 النوع 
نوع الضمان</t>
  </si>
  <si>
    <t>* توجد 3 جمعيات خيرية مرخصة لكن ليس لها إلى الآن أعمال خيرية نشطة</t>
  </si>
  <si>
    <t>2014*</t>
  </si>
  <si>
    <t xml:space="preserve">             الجمعيات                  الخاصة
السنة</t>
  </si>
  <si>
    <t>· Ministry of Administrative Development and Labour and Social Affairs</t>
  </si>
  <si>
    <t>· General Retirement and Social Insurance Authority</t>
  </si>
  <si>
    <t>.Regulatory Authority For Charitable Activities</t>
  </si>
  <si>
    <t>· Family Consulting Center</t>
  </si>
  <si>
    <t>· Social Development Center</t>
  </si>
  <si>
    <t>· Qatar Center for Voluntary Activities</t>
  </si>
  <si>
    <t>. NAUFAR CENTER</t>
  </si>
  <si>
    <t xml:space="preserve">  ACTIVITIES, RENDERED BY THE FAMILY 
CONSULTING CENTER 
</t>
  </si>
  <si>
    <t xml:space="preserve">خدمات الرعاية الوالدية المقدمة من مركز الاستشارات العائلية 
حسب الجنسية والنوع  </t>
  </si>
  <si>
    <t xml:space="preserve"> PARENTAL CARE SERVICES RENDERED BY FAMILY 
CONSULTING  CENTER  BY NATIONALITY AND GENDER</t>
  </si>
  <si>
    <t xml:space="preserve">               Nationality                       &amp; Gender
 Years</t>
  </si>
  <si>
    <t xml:space="preserve">               الجنسية                  والنوع
السنة </t>
  </si>
  <si>
    <t xml:space="preserve">                      Year
</t>
  </si>
  <si>
    <t>في عام 2015 تم إضافة أفرغ جديدة</t>
  </si>
  <si>
    <t xml:space="preserve">Staistics of Civil Society are among the most important statistics that contribute to highlighting the imortant role of institutions that furnish  aid and support to the members of the society.
</t>
  </si>
  <si>
    <t>Data Sources:</t>
  </si>
  <si>
    <t>· Qatar Foundation for Social Protection and Rehabilitation Qatar Foundation for the protection of children and women)</t>
  </si>
  <si>
    <t xml:space="preserve">* Service has been suspended for year 2015 for development </t>
  </si>
  <si>
    <t>New branched opened in 2015</t>
  </si>
  <si>
    <t>BENEFICIARIES OF SOCIAL ECURITY BY LOCATION OF BRANCH</t>
  </si>
  <si>
    <t>THE BENEFICIARIES OF THE SOCIAL SECURITY  
BY GENDER AND TYPE OF SECURITY</t>
  </si>
  <si>
    <t>Divorcee Pension</t>
  </si>
  <si>
    <t>Needy Family Pension</t>
  </si>
  <si>
    <t>Persons With Disabilities Pension</t>
  </si>
  <si>
    <t>Infirmity Pension</t>
  </si>
  <si>
    <t xml:space="preserve">Elderly Pension </t>
  </si>
  <si>
    <t xml:space="preserve">Prisoner Family Pension </t>
  </si>
  <si>
    <t>Deserted Wife Pension</t>
  </si>
  <si>
    <t xml:space="preserve">Pension for Families of Missing People </t>
  </si>
  <si>
    <t xml:space="preserve"> Pension for Children of Unknown Parentage</t>
  </si>
  <si>
    <t>Servant Allowance</t>
  </si>
  <si>
    <t>REGISTERED  PRIVATE SOCIETIES BY ACTIVITY</t>
  </si>
  <si>
    <t xml:space="preserve">There are 3 registered charitable societies but without active charitable action </t>
  </si>
  <si>
    <t>2013 not provided by the source</t>
  </si>
  <si>
    <t>TOTAL RETIREES REGISTERED IN  PENSION FUNDS 
AND SYSTEMS BY LABOR SECTOR (CIVIL / MILITARY)</t>
  </si>
  <si>
    <t>* All retirees enrolled in systems of public pension (govermental) and social insurance  (the private sector)</t>
  </si>
  <si>
    <t>TOTAL RETIREES REGISTERED IN PENSION FUNDS 
AND SYSTEMS BY REASON FOR RETIREMENT</t>
  </si>
  <si>
    <t>TOTAL RETIREES REGISTERED IN PENSION FUNDS 
AND SYSTEMS BY LENGTH OF EMPLOYMENT</t>
  </si>
  <si>
    <t>TOTAL RETIREES REGISTERED IN  PENSION FUNDS 
AND SYSTEMS BY AGE GROUP AT RETIREMENT</t>
  </si>
  <si>
    <t xml:space="preserve">Age group at retirement </t>
  </si>
  <si>
    <t>TOTAL RETIREES REGISTERED IN  PENSION FUNDS 
AND SYSTEMS BY ANNUAL PENSION</t>
  </si>
  <si>
    <t xml:space="preserve">             Private                         Societies
Year</t>
  </si>
  <si>
    <t>19 - 30</t>
  </si>
  <si>
    <t>نوع الخدمة</t>
  </si>
  <si>
    <t>- 19</t>
  </si>
  <si>
    <t>Age group</t>
  </si>
  <si>
    <t>الفئة العمرية</t>
  </si>
  <si>
    <t xml:space="preserve"> الخدمات المقدمة من مركز نوفر 
للمسجلين بالمركز حسب فئات العمر والنوع</t>
  </si>
  <si>
    <t>SERVICES PROVIDED TO CASES RECIVED 
BY NAUFAR CENTER BY GENDER AND SERVICE TYPE</t>
  </si>
  <si>
    <t>خدمة الرعاية النهارية</t>
  </si>
  <si>
    <t xml:space="preserve"> الخدمات المقدمة للحالات الواردة 
لمركز نوفر حسب النوع ونوع الخدمة</t>
  </si>
  <si>
    <t>Type of service</t>
  </si>
  <si>
    <r>
      <t xml:space="preserve">إناث
</t>
    </r>
    <r>
      <rPr>
        <sz val="10"/>
        <rFont val="Arial"/>
        <family val="2"/>
      </rPr>
      <t>Females</t>
    </r>
  </si>
  <si>
    <r>
      <t xml:space="preserve">ذكور
</t>
    </r>
    <r>
      <rPr>
        <sz val="10"/>
        <rFont val="Arial"/>
        <family val="2"/>
      </rPr>
      <t>Males</t>
    </r>
  </si>
  <si>
    <t>SERVICES PROVIDED BY NAUFAR CENTER 
BY AGE GROUP,  AND GENDER</t>
  </si>
  <si>
    <t xml:space="preserve">تعتبر احصاءات المجتمع المدني من الاحصاءات الرئيسية التي تساهم في إبراز دور المؤسسات التي تقدم العون والمساعدة للمجتمع
</t>
  </si>
  <si>
    <r>
      <t>·</t>
    </r>
    <r>
      <rPr>
        <b/>
        <sz val="7"/>
        <color theme="1"/>
        <rFont val="Sakkal Majalla"/>
      </rPr>
      <t xml:space="preserve">        </t>
    </r>
    <r>
      <rPr>
        <b/>
        <sz val="13"/>
        <color theme="1"/>
        <rFont val="Sakkal Majalla"/>
      </rPr>
      <t>دار الإنماء الاجتماعي</t>
    </r>
  </si>
  <si>
    <r>
      <t>الأنشطة الإعلامية للقنوات التقليدية</t>
    </r>
    <r>
      <rPr>
        <b/>
        <sz val="10"/>
        <rFont val="Arial"/>
        <family val="2"/>
      </rPr>
      <t xml:space="preserve">
Media activities of conventional channels </t>
    </r>
  </si>
  <si>
    <t>Educational Services</t>
  </si>
  <si>
    <t>Medical Services</t>
  </si>
  <si>
    <t xml:space="preserve"> Financial Services</t>
  </si>
  <si>
    <t xml:space="preserve">  Trannig Services</t>
  </si>
  <si>
    <t xml:space="preserve"> Services in Kind</t>
  </si>
  <si>
    <t xml:space="preserve"> الخدمات الطبية للكلى *</t>
  </si>
  <si>
    <t>الخدمات الطبية</t>
  </si>
  <si>
    <t>الخدمات التعليمية</t>
  </si>
  <si>
    <t xml:space="preserve">الخدمات  المادية </t>
  </si>
  <si>
    <t>الخدمات التدريبية</t>
  </si>
  <si>
    <t>الخدمات العينية</t>
  </si>
  <si>
    <t xml:space="preserve">                         Nationality                               &amp; Gender
  Type of Programs</t>
  </si>
  <si>
    <t xml:space="preserve">                    الجنسية                        والنوع
  نوع الخدمة 
  (البرنامج)</t>
  </si>
  <si>
    <t>QATARIS BENEFITING FROM ASSISTANCE RENDERED 
BY MINISTRY OF ADMINISTRATIVE DEVELOPMENT AND LABOR AND SOCIAL AFFAIRS</t>
  </si>
  <si>
    <t>Medical services for *kidneys</t>
  </si>
  <si>
    <t>* الخدمات الطبية للكلى تقدم لغير القطريين فقط.</t>
  </si>
  <si>
    <t>* Medical services for kidneys provide  for Non-Qataris only.</t>
  </si>
  <si>
    <t xml:space="preserve">خدمات بدل الخدم المقدمة من إدارة الشؤون الاجتماعية  حسب النوع </t>
  </si>
  <si>
    <t>DOMESTIC SERVANTS SERVICES PRESENTED BY SOCIAL AFFAIRS DEPARTMENT BY TYPE</t>
  </si>
  <si>
    <t xml:space="preserve">              الخدمات المقدمة 
                          والنوع
   السنوات</t>
  </si>
  <si>
    <t>بدل خادم- اعاقة</t>
  </si>
  <si>
    <t>بدل خادم- شيخوخة</t>
  </si>
  <si>
    <t>بدل خادم - عجز</t>
  </si>
  <si>
    <t xml:space="preserve">                Services Provided
                               &amp; Gender
Years</t>
  </si>
  <si>
    <t>Servant Allowance - impairment</t>
  </si>
  <si>
    <t>Servant Allowance - old age</t>
  </si>
  <si>
    <t>Servant Allowance - disability</t>
  </si>
  <si>
    <r>
      <t xml:space="preserve">ذكور
</t>
    </r>
    <r>
      <rPr>
        <sz val="8"/>
        <rFont val="Arial"/>
        <family val="2"/>
      </rPr>
      <t>Males</t>
    </r>
  </si>
  <si>
    <t>إناث
Females</t>
  </si>
  <si>
    <r>
      <t xml:space="preserve">المجموع
</t>
    </r>
    <r>
      <rPr>
        <b/>
        <sz val="8"/>
        <rFont val="Arial"/>
        <family val="2"/>
      </rPr>
      <t>Total</t>
    </r>
  </si>
  <si>
    <t>جدول (201)</t>
  </si>
  <si>
    <t>TABLE (201)</t>
  </si>
  <si>
    <t>جدول (202)</t>
  </si>
  <si>
    <t>TABLE (202)</t>
  </si>
  <si>
    <t>جدول (203)</t>
  </si>
  <si>
    <t>TABLE (203)</t>
  </si>
  <si>
    <t>جدول (204)</t>
  </si>
  <si>
    <t>TABLE (204)</t>
  </si>
  <si>
    <t>جدول (205)</t>
  </si>
  <si>
    <t>TABLE (205)</t>
  </si>
  <si>
    <t>جدول (206)</t>
  </si>
  <si>
    <t>TABLE (206)</t>
  </si>
  <si>
    <t>جدول (207)</t>
  </si>
  <si>
    <t>TABLE (207)</t>
  </si>
  <si>
    <t>جدول (208)</t>
  </si>
  <si>
    <t>TABLE (208)</t>
  </si>
  <si>
    <t>جدول (209)</t>
  </si>
  <si>
    <t>TABLE (209)</t>
  </si>
  <si>
    <t>جدول (210)</t>
  </si>
  <si>
    <t>TABLE (210)</t>
  </si>
  <si>
    <t>جدول (211)</t>
  </si>
  <si>
    <t>TABLE (211)</t>
  </si>
  <si>
    <t>TABLE (212)</t>
  </si>
  <si>
    <t>جدول (212)</t>
  </si>
  <si>
    <t>جدول (213)</t>
  </si>
  <si>
    <t>TABLE (213)</t>
  </si>
  <si>
    <t>TABLE (214)</t>
  </si>
  <si>
    <t>جدول (214)</t>
  </si>
  <si>
    <t>TABLE (215)</t>
  </si>
  <si>
    <t>جدول (215)</t>
  </si>
  <si>
    <t>TABLE (216)</t>
  </si>
  <si>
    <t>جدول (216)</t>
  </si>
  <si>
    <t>جدول (217)</t>
  </si>
  <si>
    <t>TABLE (217)</t>
  </si>
  <si>
    <t>TABLE (218)</t>
  </si>
  <si>
    <t>جدول رقم (218)</t>
  </si>
  <si>
    <t>TABLE (219)</t>
  </si>
  <si>
    <t>جدول رقم (219)</t>
  </si>
  <si>
    <t>TABLE (220)</t>
  </si>
  <si>
    <t>جدول رقم (220)</t>
  </si>
  <si>
    <t>TABLE (221)</t>
  </si>
  <si>
    <t>جدول رقم (221)</t>
  </si>
  <si>
    <t>جدول رقم (222)</t>
  </si>
  <si>
    <t>TABLE (222)</t>
  </si>
  <si>
    <t>VOLUNTEERS AT  QATAR CENTER FOR VOLUNTARY ACTIVITIES 
BY NATIONALITY,GENDER AND AGE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</si>
</sst>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_-* #,##0.00\-;_-* &quot;-&quot;??_-;_-@_-"/>
    <numFmt numFmtId="165" formatCode="0.0"/>
  </numFmts>
  <fonts count="7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2"/>
      <color indexed="6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b/>
      <sz val="14"/>
      <color indexed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  <charset val="178"/>
    </font>
    <font>
      <b/>
      <sz val="11"/>
      <name val="Arial"/>
      <family val="2"/>
      <charset val="178"/>
    </font>
    <font>
      <b/>
      <sz val="8"/>
      <name val="Arial"/>
      <family val="2"/>
    </font>
    <font>
      <sz val="8"/>
      <name val="Arial"/>
      <family val="2"/>
      <charset val="178"/>
    </font>
    <font>
      <b/>
      <sz val="10"/>
      <color indexed="10"/>
      <name val="Arial"/>
      <family val="2"/>
      <charset val="178"/>
    </font>
    <font>
      <sz val="10"/>
      <name val="Arial"/>
      <family val="2"/>
      <charset val="178"/>
    </font>
    <font>
      <b/>
      <sz val="14"/>
      <color indexed="12"/>
      <name val="Arial"/>
      <family val="2"/>
    </font>
    <font>
      <b/>
      <sz val="12"/>
      <color indexed="10"/>
      <name val="Arial"/>
      <family val="2"/>
      <charset val="178"/>
    </font>
    <font>
      <sz val="12"/>
      <name val="Arial"/>
      <family val="2"/>
    </font>
    <font>
      <sz val="9"/>
      <name val="Arial"/>
      <family val="2"/>
      <charset val="178"/>
    </font>
    <font>
      <b/>
      <sz val="10"/>
      <name val="Arial"/>
      <family val="2"/>
      <charset val="178"/>
    </font>
    <font>
      <b/>
      <sz val="8"/>
      <name val="Arial"/>
      <family val="2"/>
      <charset val="178"/>
    </font>
    <font>
      <b/>
      <sz val="16"/>
      <name val="Arial"/>
      <family val="2"/>
    </font>
    <font>
      <b/>
      <sz val="16"/>
      <color indexed="8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rgb="FF0000FF"/>
      <name val="Arial"/>
      <family val="2"/>
    </font>
    <font>
      <b/>
      <sz val="20"/>
      <color rgb="FF0000FF"/>
      <name val="Calibri"/>
      <family val="2"/>
    </font>
    <font>
      <b/>
      <sz val="28"/>
      <color rgb="FF0000FF"/>
      <name val="Arial"/>
      <family val="2"/>
    </font>
    <font>
      <b/>
      <sz val="48"/>
      <color rgb="FF0000FF"/>
      <name val="AGA Arabesque Desktop"/>
      <charset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1"/>
      <color indexed="8"/>
      <name val="Arial"/>
      <family val="2"/>
      <charset val="178"/>
    </font>
    <font>
      <b/>
      <sz val="8"/>
      <color indexed="10"/>
      <name val="Arial"/>
      <family val="2"/>
    </font>
    <font>
      <b/>
      <sz val="14"/>
      <color indexed="8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rgb="FF222222"/>
      <name val="Arial"/>
      <family val="2"/>
    </font>
    <font>
      <b/>
      <sz val="10"/>
      <color rgb="FF222222"/>
      <name val="Arial"/>
      <family val="2"/>
    </font>
    <font>
      <b/>
      <sz val="12"/>
      <name val="Sakkal Majalla"/>
    </font>
    <font>
      <b/>
      <sz val="13"/>
      <name val="Sakkal Majalla"/>
    </font>
    <font>
      <b/>
      <sz val="15"/>
      <name val="Sakkal Majalla"/>
    </font>
    <font>
      <b/>
      <sz val="13"/>
      <color theme="1"/>
      <name val="Sakkal Majalla"/>
    </font>
    <font>
      <b/>
      <sz val="7"/>
      <color theme="1"/>
      <name val="Sakkal Majalla"/>
    </font>
    <font>
      <b/>
      <sz val="24"/>
      <name val="Sakkal Majalla"/>
    </font>
    <font>
      <sz val="8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rgb="FFFFFFFF"/>
        <bgColor indexed="64"/>
      </patternFill>
    </fill>
  </fills>
  <borders count="93">
    <border>
      <left/>
      <right/>
      <top/>
      <bottom/>
      <diagonal/>
    </border>
    <border diagonalUp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 diagonalDown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/>
    </border>
    <border>
      <left style="medium">
        <color indexed="60"/>
      </left>
      <right style="medium">
        <color indexed="60"/>
      </right>
      <top/>
      <bottom/>
      <diagonal/>
    </border>
    <border>
      <left/>
      <right/>
      <top style="medium">
        <color indexed="60"/>
      </top>
      <bottom style="medium">
        <color indexed="60"/>
      </bottom>
      <diagonal/>
    </border>
    <border>
      <left/>
      <right/>
      <top style="medium">
        <color indexed="60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/>
      <top style="medium">
        <color indexed="9"/>
      </top>
      <bottom style="medium">
        <color indexed="9"/>
      </bottom>
      <diagonal/>
    </border>
    <border>
      <left/>
      <right/>
      <top style="medium">
        <color indexed="9"/>
      </top>
      <bottom/>
      <diagonal/>
    </border>
    <border>
      <left style="medium">
        <color indexed="9"/>
      </left>
      <right/>
      <top/>
      <bottom/>
      <diagonal/>
    </border>
    <border>
      <left/>
      <right style="medium">
        <color indexed="9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thin">
        <color indexed="64"/>
      </top>
      <bottom/>
      <diagonal/>
    </border>
    <border>
      <left/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 diagonalDown="1">
      <left style="medium">
        <color theme="0"/>
      </left>
      <right/>
      <top style="thin">
        <color indexed="64"/>
      </top>
      <bottom style="medium">
        <color theme="0"/>
      </bottom>
      <diagonal style="medium">
        <color theme="0"/>
      </diagonal>
    </border>
    <border diagonalDown="1">
      <left style="medium">
        <color theme="0"/>
      </left>
      <right/>
      <top style="medium">
        <color theme="0"/>
      </top>
      <bottom style="medium">
        <color theme="0"/>
      </bottom>
      <diagonal style="medium">
        <color theme="0"/>
      </diagonal>
    </border>
    <border diagonalUp="1">
      <left/>
      <right style="medium">
        <color theme="0"/>
      </right>
      <top style="thin">
        <color indexed="64"/>
      </top>
      <bottom style="medium">
        <color theme="0"/>
      </bottom>
      <diagonal style="medium">
        <color theme="0"/>
      </diagonal>
    </border>
    <border diagonalUp="1">
      <left/>
      <right style="medium">
        <color theme="0"/>
      </right>
      <top style="medium">
        <color theme="0"/>
      </top>
      <bottom style="medium">
        <color theme="0"/>
      </bottom>
      <diagonal style="medium">
        <color theme="0"/>
      </diagonal>
    </border>
    <border diagonalDown="1"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 style="medium">
        <color theme="0"/>
      </diagonal>
    </border>
    <border diagonalDown="1"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 style="medium">
        <color theme="0"/>
      </diagonal>
    </border>
    <border diagonalUp="1"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 style="medium">
        <color theme="0"/>
      </diagonal>
    </border>
    <border diagonalUp="1"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 style="medium">
        <color theme="0"/>
      </diagonal>
    </border>
    <border>
      <left style="medium">
        <color theme="0"/>
      </left>
      <right/>
      <top style="thin">
        <color indexed="64"/>
      </top>
      <bottom style="medium">
        <color theme="0"/>
      </bottom>
      <diagonal/>
    </border>
    <border>
      <left/>
      <right style="medium">
        <color theme="0"/>
      </right>
      <top style="thin">
        <color indexed="64"/>
      </top>
      <bottom/>
      <diagonal/>
    </border>
    <border>
      <left/>
      <right style="medium">
        <color theme="0"/>
      </right>
      <top/>
      <bottom style="thin">
        <color indexed="64"/>
      </bottom>
      <diagonal/>
    </border>
    <border diagonalUp="1">
      <left style="medium">
        <color theme="0"/>
      </left>
      <right style="medium">
        <color theme="0"/>
      </right>
      <top style="thin">
        <color indexed="64"/>
      </top>
      <bottom/>
      <diagonal style="medium">
        <color theme="0"/>
      </diagonal>
    </border>
    <border diagonalUp="1">
      <left style="medium">
        <color theme="0"/>
      </left>
      <right style="medium">
        <color theme="0"/>
      </right>
      <top/>
      <bottom style="thin">
        <color indexed="64"/>
      </bottom>
      <diagonal style="medium">
        <color theme="0"/>
      </diagonal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 style="thin">
        <color indexed="64"/>
      </top>
      <bottom/>
      <diagonal/>
    </border>
    <border>
      <left style="medium">
        <color theme="0"/>
      </left>
      <right/>
      <top/>
      <bottom style="thin">
        <color indexed="64"/>
      </bottom>
      <diagonal/>
    </border>
    <border>
      <left/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/>
      <right/>
      <top style="thin">
        <color indexed="64"/>
      </top>
      <bottom/>
      <diagonal/>
    </border>
    <border>
      <left style="medium">
        <color theme="0"/>
      </left>
      <right/>
      <top/>
      <bottom/>
      <diagonal/>
    </border>
    <border diagonalDown="1">
      <left style="medium">
        <color theme="0"/>
      </left>
      <right style="medium">
        <color theme="0"/>
      </right>
      <top style="thin">
        <color indexed="64"/>
      </top>
      <bottom/>
      <diagonal style="medium">
        <color theme="0"/>
      </diagonal>
    </border>
    <border diagonalDown="1">
      <left style="medium">
        <color theme="0"/>
      </left>
      <right style="medium">
        <color theme="0"/>
      </right>
      <top/>
      <bottom style="thin">
        <color auto="1"/>
      </bottom>
      <diagonal style="medium">
        <color theme="0"/>
      </diagonal>
    </border>
    <border diagonalUp="1">
      <left/>
      <right/>
      <top/>
      <bottom/>
      <diagonal style="medium">
        <color theme="0"/>
      </diagonal>
    </border>
    <border diagonalUp="1">
      <left/>
      <right/>
      <top style="thin">
        <color indexed="64"/>
      </top>
      <bottom/>
      <diagonal style="medium">
        <color theme="0"/>
      </diagonal>
    </border>
    <border diagonalUp="1">
      <left/>
      <right/>
      <top/>
      <bottom style="thin">
        <color indexed="64"/>
      </bottom>
      <diagonal style="medium">
        <color theme="0"/>
      </diagonal>
    </border>
    <border diagonalDown="1">
      <left/>
      <right/>
      <top style="thin">
        <color indexed="64"/>
      </top>
      <bottom/>
      <diagonal style="medium">
        <color theme="0"/>
      </diagonal>
    </border>
    <border diagonalDown="1">
      <left/>
      <right/>
      <top/>
      <bottom/>
      <diagonal style="medium">
        <color theme="0"/>
      </diagonal>
    </border>
    <border diagonalDown="1">
      <left/>
      <right/>
      <top/>
      <bottom style="thin">
        <color indexed="64"/>
      </bottom>
      <diagonal style="medium">
        <color theme="0"/>
      </diagonal>
    </border>
    <border>
      <left/>
      <right style="medium">
        <color theme="0"/>
      </right>
      <top/>
      <bottom/>
      <diagonal/>
    </border>
    <border diagonalUp="1">
      <left/>
      <right style="medium">
        <color theme="0"/>
      </right>
      <top style="medium">
        <color theme="0"/>
      </top>
      <bottom/>
      <diagonal style="medium">
        <color theme="0"/>
      </diagonal>
    </border>
    <border diagonalUp="1">
      <left style="medium">
        <color theme="0"/>
      </left>
      <right style="medium">
        <color theme="0"/>
      </right>
      <top style="medium">
        <color theme="0"/>
      </top>
      <bottom/>
      <diagonal style="medium">
        <color theme="0"/>
      </diagonal>
    </border>
    <border diagonalDown="1">
      <left style="medium">
        <color theme="0"/>
      </left>
      <right style="medium">
        <color theme="0"/>
      </right>
      <top style="medium">
        <color theme="0"/>
      </top>
      <bottom/>
      <diagonal style="medium">
        <color theme="0"/>
      </diagonal>
    </border>
    <border diagonalDown="1">
      <left style="medium">
        <color theme="0"/>
      </left>
      <right/>
      <top style="medium">
        <color theme="0"/>
      </top>
      <bottom/>
      <diagonal style="medium">
        <color theme="0"/>
      </diagonal>
    </border>
    <border>
      <left style="medium">
        <color theme="0"/>
      </left>
      <right style="medium">
        <color theme="0"/>
      </right>
      <top style="medium">
        <color theme="0"/>
      </top>
      <bottom style="thin">
        <color theme="1"/>
      </bottom>
      <diagonal/>
    </border>
    <border>
      <left/>
      <right style="medium">
        <color theme="0"/>
      </right>
      <top style="medium">
        <color theme="0"/>
      </top>
      <bottom style="thin">
        <color theme="1"/>
      </bottom>
      <diagonal/>
    </border>
    <border>
      <left style="medium">
        <color theme="0"/>
      </left>
      <right/>
      <top style="medium">
        <color theme="0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thin">
        <color theme="1"/>
      </top>
      <bottom style="medium">
        <color theme="0"/>
      </bottom>
      <diagonal/>
    </border>
    <border>
      <left/>
      <right/>
      <top style="medium">
        <color theme="0" tint="-0.24994659260841701"/>
      </top>
      <bottom/>
      <diagonal/>
    </border>
    <border>
      <left style="medium">
        <color theme="0"/>
      </left>
      <right/>
      <top style="medium">
        <color theme="0" tint="-0.24994659260841701"/>
      </top>
      <bottom/>
      <diagonal/>
    </border>
    <border>
      <left style="medium">
        <color theme="0"/>
      </left>
      <right style="medium">
        <color theme="0"/>
      </right>
      <top style="thin">
        <color theme="1"/>
      </top>
      <bottom style="thin">
        <color indexed="64"/>
      </bottom>
      <diagonal/>
    </border>
    <border>
      <left/>
      <right style="medium">
        <color theme="0"/>
      </right>
      <top style="thin">
        <color theme="1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thin">
        <color theme="1"/>
      </top>
      <bottom/>
      <diagonal/>
    </border>
    <border>
      <left style="medium">
        <color theme="0"/>
      </left>
      <right style="medium">
        <color theme="0"/>
      </right>
      <top/>
      <bottom style="thin">
        <color theme="1"/>
      </bottom>
      <diagonal/>
    </border>
    <border>
      <left style="medium">
        <color theme="0"/>
      </left>
      <right/>
      <top style="thin">
        <color theme="1"/>
      </top>
      <bottom style="thin">
        <color indexed="64"/>
      </bottom>
      <diagonal/>
    </border>
    <border diagonalUp="1">
      <left/>
      <right style="medium">
        <color theme="0"/>
      </right>
      <top style="medium">
        <color theme="0"/>
      </top>
      <bottom style="thin">
        <color indexed="64"/>
      </bottom>
      <diagonal style="medium">
        <color theme="0"/>
      </diagonal>
    </border>
    <border diagonalDown="1">
      <left style="medium">
        <color theme="0"/>
      </left>
      <right/>
      <top style="medium">
        <color theme="0"/>
      </top>
      <bottom style="thin">
        <color indexed="64"/>
      </bottom>
      <diagonal style="medium">
        <color theme="0"/>
      </diagonal>
    </border>
    <border diagonalDown="1">
      <left style="medium">
        <color theme="0"/>
      </left>
      <right/>
      <top style="thin">
        <color indexed="64"/>
      </top>
      <bottom style="thin">
        <color indexed="64"/>
      </bottom>
      <diagonal style="medium">
        <color theme="0"/>
      </diagonal>
    </border>
    <border diagonalUp="1">
      <left/>
      <right style="medium">
        <color theme="0"/>
      </right>
      <top style="thin">
        <color indexed="64"/>
      </top>
      <bottom style="thin">
        <color indexed="64"/>
      </bottom>
      <diagonal style="medium">
        <color theme="0"/>
      </diagonal>
    </border>
    <border>
      <left/>
      <right style="medium">
        <color theme="0"/>
      </right>
      <top style="thin">
        <color theme="1"/>
      </top>
      <bottom style="medium">
        <color theme="0"/>
      </bottom>
      <diagonal/>
    </border>
    <border>
      <left style="medium">
        <color theme="0"/>
      </left>
      <right/>
      <top style="thin">
        <color theme="1"/>
      </top>
      <bottom style="medium">
        <color theme="0"/>
      </bottom>
      <diagonal/>
    </border>
    <border>
      <left/>
      <right style="medium">
        <color theme="0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/>
      <top style="thin">
        <color theme="1"/>
      </top>
      <bottom style="thin">
        <color theme="1"/>
      </bottom>
      <diagonal/>
    </border>
    <border diagonalUp="1">
      <left/>
      <right style="medium">
        <color theme="0"/>
      </right>
      <top style="thin">
        <color indexed="64"/>
      </top>
      <bottom/>
      <diagonal style="medium">
        <color theme="0"/>
      </diagonal>
    </border>
    <border diagonalUp="1">
      <left/>
      <right style="medium">
        <color theme="0"/>
      </right>
      <top/>
      <bottom/>
      <diagonal style="medium">
        <color theme="0"/>
      </diagonal>
    </border>
    <border diagonalUp="1">
      <left/>
      <right style="medium">
        <color theme="0"/>
      </right>
      <top/>
      <bottom style="thin">
        <color indexed="64"/>
      </bottom>
      <diagonal style="medium">
        <color theme="0"/>
      </diagonal>
    </border>
    <border diagonalDown="1">
      <left style="medium">
        <color theme="0"/>
      </left>
      <right style="medium">
        <color theme="0"/>
      </right>
      <top/>
      <bottom/>
      <diagonal style="medium">
        <color theme="0"/>
      </diagonal>
    </border>
    <border diagonalUp="1">
      <left style="medium">
        <color theme="0"/>
      </left>
      <right style="medium">
        <color theme="0"/>
      </right>
      <top/>
      <bottom/>
      <diagonal style="medium">
        <color theme="0"/>
      </diagonal>
    </border>
  </borders>
  <cellStyleXfs count="99">
    <xf numFmtId="0" fontId="0" fillId="0" borderId="0"/>
    <xf numFmtId="164" fontId="11" fillId="0" borderId="0" applyFont="0" applyFill="0" applyBorder="0" applyAlignment="0" applyProtection="0"/>
    <xf numFmtId="0" fontId="20" fillId="0" borderId="0" applyAlignment="0">
      <alignment horizontal="centerContinuous" vertical="center"/>
    </xf>
    <xf numFmtId="0" fontId="29" fillId="0" borderId="0" applyAlignment="0">
      <alignment horizontal="centerContinuous" vertical="center"/>
    </xf>
    <xf numFmtId="0" fontId="9" fillId="0" borderId="0" applyAlignment="0">
      <alignment horizontal="centerContinuous" vertical="center"/>
    </xf>
    <xf numFmtId="0" fontId="9" fillId="0" borderId="0" applyAlignment="0">
      <alignment horizontal="centerContinuous" vertical="center"/>
    </xf>
    <xf numFmtId="0" fontId="21" fillId="2" borderId="1">
      <alignment horizontal="right" vertical="center" wrapText="1"/>
    </xf>
    <xf numFmtId="0" fontId="13" fillId="2" borderId="1">
      <alignment horizontal="right" vertical="center" wrapText="1"/>
    </xf>
    <xf numFmtId="1" fontId="22" fillId="2" borderId="2">
      <alignment horizontal="left" vertical="center" wrapText="1"/>
    </xf>
    <xf numFmtId="1" fontId="23" fillId="2" borderId="3">
      <alignment horizontal="center" vertical="center"/>
    </xf>
    <xf numFmtId="0" fontId="24" fillId="2" borderId="3">
      <alignment horizontal="center" vertical="center" wrapText="1"/>
    </xf>
    <xf numFmtId="0" fontId="25" fillId="2" borderId="3">
      <alignment horizontal="center" vertical="center" wrapText="1"/>
    </xf>
    <xf numFmtId="0" fontId="12" fillId="0" borderId="0">
      <alignment horizontal="center" vertical="center" readingOrder="2"/>
    </xf>
    <xf numFmtId="0" fontId="26" fillId="0" borderId="0">
      <alignment horizontal="left" vertical="center"/>
    </xf>
    <xf numFmtId="0" fontId="11" fillId="0" borderId="0"/>
    <xf numFmtId="0" fontId="12" fillId="0" borderId="0"/>
    <xf numFmtId="0" fontId="38" fillId="0" borderId="0"/>
    <xf numFmtId="0" fontId="8" fillId="0" borderId="0"/>
    <xf numFmtId="0" fontId="27" fillId="0" borderId="0">
      <alignment horizontal="right" vertical="center"/>
    </xf>
    <xf numFmtId="0" fontId="21" fillId="0" borderId="0">
      <alignment horizontal="right" vertical="center"/>
    </xf>
    <xf numFmtId="0" fontId="13" fillId="0" borderId="0">
      <alignment horizontal="right" vertical="center"/>
    </xf>
    <xf numFmtId="0" fontId="12" fillId="0" borderId="0">
      <alignment horizontal="left" vertical="center"/>
    </xf>
    <xf numFmtId="0" fontId="11" fillId="0" borderId="0">
      <alignment horizontal="left" vertical="center"/>
    </xf>
    <xf numFmtId="0" fontId="11" fillId="0" borderId="0">
      <alignment horizontal="left" vertical="center"/>
    </xf>
    <xf numFmtId="0" fontId="30" fillId="2" borderId="3" applyAlignment="0">
      <alignment horizontal="center" vertical="center"/>
    </xf>
    <xf numFmtId="0" fontId="27" fillId="0" borderId="4">
      <alignment horizontal="right" vertical="center" indent="1"/>
    </xf>
    <xf numFmtId="0" fontId="21" fillId="2" borderId="4">
      <alignment horizontal="right" vertical="center" wrapText="1" indent="1" readingOrder="2"/>
    </xf>
    <xf numFmtId="0" fontId="13" fillId="2" borderId="4">
      <alignment horizontal="right" vertical="center" wrapText="1" indent="1" readingOrder="2"/>
    </xf>
    <xf numFmtId="0" fontId="28" fillId="0" borderId="4">
      <alignment horizontal="right" vertical="center" indent="1"/>
    </xf>
    <xf numFmtId="0" fontId="28" fillId="2" borderId="4">
      <alignment horizontal="left" vertical="center" wrapText="1" indent="1"/>
    </xf>
    <xf numFmtId="0" fontId="28" fillId="0" borderId="5">
      <alignment horizontal="left" vertical="center"/>
    </xf>
    <xf numFmtId="0" fontId="28" fillId="0" borderId="6">
      <alignment horizontal="left" vertical="center"/>
    </xf>
    <xf numFmtId="0" fontId="7" fillId="0" borderId="0"/>
    <xf numFmtId="0" fontId="11" fillId="0" borderId="0"/>
    <xf numFmtId="0" fontId="20" fillId="0" borderId="0" applyAlignment="0">
      <alignment horizontal="centerContinuous" vertical="center"/>
    </xf>
    <xf numFmtId="0" fontId="11" fillId="0" borderId="0">
      <alignment horizontal="center" vertical="center" readingOrder="2"/>
    </xf>
    <xf numFmtId="0" fontId="11" fillId="0" borderId="0"/>
    <xf numFmtId="0" fontId="6" fillId="0" borderId="0"/>
    <xf numFmtId="43" fontId="11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0" fillId="0" borderId="0" applyAlignment="0">
      <alignment horizontal="centerContinuous" vertical="center"/>
    </xf>
    <xf numFmtId="0" fontId="9" fillId="0" borderId="0" applyAlignment="0">
      <alignment horizontal="centerContinuous" vertical="center"/>
    </xf>
    <xf numFmtId="0" fontId="9" fillId="0" borderId="0" applyAlignment="0">
      <alignment horizontal="centerContinuous" vertical="center"/>
    </xf>
    <xf numFmtId="0" fontId="11" fillId="0" borderId="0"/>
    <xf numFmtId="0" fontId="11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53" fillId="0" borderId="0">
      <alignment horizontal="left" vertical="center"/>
    </xf>
    <xf numFmtId="0" fontId="11" fillId="0" borderId="0">
      <alignment horizontal="left" vertical="center"/>
    </xf>
    <xf numFmtId="0" fontId="30" fillId="2" borderId="3" applyAlignment="0">
      <alignment horizontal="center" vertical="center"/>
    </xf>
    <xf numFmtId="0" fontId="27" fillId="0" borderId="4">
      <alignment horizontal="right" vertical="center" indent="1"/>
    </xf>
    <xf numFmtId="0" fontId="13" fillId="2" borderId="4">
      <alignment horizontal="right" vertical="center" wrapText="1" indent="1" readingOrder="2"/>
    </xf>
    <xf numFmtId="0" fontId="13" fillId="2" borderId="4">
      <alignment horizontal="right" vertical="center" wrapText="1" indent="1" readingOrder="2"/>
    </xf>
    <xf numFmtId="0" fontId="13" fillId="2" borderId="4">
      <alignment horizontal="right" vertical="center" wrapText="1" indent="1" readingOrder="2"/>
    </xf>
    <xf numFmtId="0" fontId="28" fillId="0" borderId="4">
      <alignment horizontal="right" vertical="center" indent="1"/>
    </xf>
    <xf numFmtId="0" fontId="28" fillId="2" borderId="4">
      <alignment horizontal="left" vertical="center" wrapText="1" indent="1"/>
    </xf>
    <xf numFmtId="0" fontId="8" fillId="0" borderId="0"/>
    <xf numFmtId="0" fontId="8" fillId="0" borderId="0"/>
    <xf numFmtId="164" fontId="8" fillId="0" borderId="0" applyFont="0" applyFill="0" applyBorder="0" applyAlignment="0" applyProtection="0"/>
    <xf numFmtId="0" fontId="8" fillId="0" borderId="0">
      <alignment horizontal="center" vertical="center" readingOrder="2"/>
    </xf>
    <xf numFmtId="0" fontId="8" fillId="0" borderId="0"/>
    <xf numFmtId="0" fontId="8" fillId="0" borderId="0">
      <alignment horizontal="left" vertical="center"/>
    </xf>
    <xf numFmtId="0" fontId="8" fillId="0" borderId="0">
      <alignment horizontal="left" vertical="center"/>
    </xf>
    <xf numFmtId="0" fontId="8" fillId="0" borderId="0">
      <alignment horizontal="left" vertical="center"/>
    </xf>
    <xf numFmtId="0" fontId="4" fillId="0" borderId="0"/>
    <xf numFmtId="0" fontId="8" fillId="0" borderId="0"/>
    <xf numFmtId="0" fontId="8" fillId="0" borderId="0">
      <alignment horizontal="center" vertical="center" readingOrder="2"/>
    </xf>
    <xf numFmtId="0" fontId="4" fillId="0" borderId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>
      <alignment horizontal="left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8" fillId="0" borderId="0" applyFont="0" applyFill="0" applyBorder="0" applyAlignment="0" applyProtection="0"/>
    <xf numFmtId="0" fontId="2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8" fillId="0" borderId="0"/>
    <xf numFmtId="0" fontId="1" fillId="0" borderId="0"/>
  </cellStyleXfs>
  <cellXfs count="647">
    <xf numFmtId="0" fontId="0" fillId="0" borderId="0" xfId="0"/>
    <xf numFmtId="0" fontId="39" fillId="0" borderId="0" xfId="0" applyFont="1" applyAlignment="1">
      <alignment vertical="center" wrapText="1"/>
    </xf>
    <xf numFmtId="0" fontId="40" fillId="0" borderId="0" xfId="0" applyFont="1" applyAlignment="1">
      <alignment vertical="center" wrapText="1"/>
    </xf>
    <xf numFmtId="0" fontId="10" fillId="0" borderId="0" xfId="4" applyFont="1" applyAlignment="1">
      <alignment readingOrder="1"/>
    </xf>
    <xf numFmtId="0" fontId="11" fillId="0" borderId="0" xfId="14"/>
    <xf numFmtId="0" fontId="39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1" fillId="0" borderId="0" xfId="14" applyAlignment="1">
      <alignment vertical="center"/>
    </xf>
    <xf numFmtId="0" fontId="14" fillId="0" borderId="0" xfId="17" applyFont="1" applyAlignment="1">
      <alignment horizontal="center" vertical="center"/>
    </xf>
    <xf numFmtId="0" fontId="13" fillId="0" borderId="0" xfId="17" applyFont="1"/>
    <xf numFmtId="0" fontId="14" fillId="0" borderId="0" xfId="17" applyFont="1"/>
    <xf numFmtId="0" fontId="9" fillId="0" borderId="0" xfId="17" applyFont="1"/>
    <xf numFmtId="0" fontId="20" fillId="0" borderId="0" xfId="17" applyFont="1"/>
    <xf numFmtId="0" fontId="8" fillId="0" borderId="0" xfId="17"/>
    <xf numFmtId="0" fontId="8" fillId="0" borderId="0" xfId="17" applyAlignment="1">
      <alignment horizontal="center" vertical="center"/>
    </xf>
    <xf numFmtId="0" fontId="41" fillId="0" borderId="0" xfId="17" applyFont="1" applyAlignment="1">
      <alignment horizontal="center" vertical="center"/>
    </xf>
    <xf numFmtId="0" fontId="42" fillId="0" borderId="0" xfId="17" applyFont="1" applyAlignment="1">
      <alignment horizontal="center" vertical="center"/>
    </xf>
    <xf numFmtId="0" fontId="43" fillId="0" borderId="0" xfId="17" applyFont="1" applyAlignment="1">
      <alignment horizontal="center" vertical="center" readingOrder="1"/>
    </xf>
    <xf numFmtId="0" fontId="44" fillId="0" borderId="0" xfId="17" applyFont="1" applyAlignment="1">
      <alignment horizontal="center" vertical="center"/>
    </xf>
    <xf numFmtId="0" fontId="14" fillId="3" borderId="24" xfId="0" applyFont="1" applyFill="1" applyBorder="1" applyAlignment="1">
      <alignment horizontal="center" vertical="center"/>
    </xf>
    <xf numFmtId="0" fontId="14" fillId="0" borderId="0" xfId="17" applyFont="1" applyAlignment="1">
      <alignment vertical="center"/>
    </xf>
    <xf numFmtId="0" fontId="46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14" fillId="4" borderId="29" xfId="0" applyFont="1" applyFill="1" applyBorder="1" applyAlignment="1">
      <alignment horizontal="center" wrapText="1"/>
    </xf>
    <xf numFmtId="0" fontId="13" fillId="0" borderId="0" xfId="17" applyFont="1" applyAlignment="1">
      <alignment horizontal="right" vertical="center" readingOrder="2"/>
    </xf>
    <xf numFmtId="0" fontId="45" fillId="0" borderId="0" xfId="17" applyFont="1" applyAlignment="1">
      <alignment horizontal="left" vertical="center"/>
    </xf>
    <xf numFmtId="0" fontId="45" fillId="0" borderId="0" xfId="14" applyFont="1" applyAlignment="1">
      <alignment vertical="center"/>
    </xf>
    <xf numFmtId="0" fontId="13" fillId="4" borderId="17" xfId="0" applyFont="1" applyFill="1" applyBorder="1" applyAlignment="1">
      <alignment horizontal="center" vertical="center" readingOrder="2"/>
    </xf>
    <xf numFmtId="0" fontId="13" fillId="3" borderId="23" xfId="0" applyFont="1" applyFill="1" applyBorder="1" applyAlignment="1">
      <alignment horizontal="center" vertical="center" readingOrder="2"/>
    </xf>
    <xf numFmtId="0" fontId="11" fillId="0" borderId="0" xfId="0" applyFont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3" fontId="50" fillId="0" borderId="0" xfId="0" applyNumberFormat="1" applyFont="1" applyAlignment="1">
      <alignment horizontal="center" vertical="center" wrapText="1"/>
    </xf>
    <xf numFmtId="3" fontId="28" fillId="3" borderId="25" xfId="0" applyNumberFormat="1" applyFont="1" applyFill="1" applyBorder="1" applyAlignment="1">
      <alignment horizontal="left" vertical="center" wrapText="1" indent="1"/>
    </xf>
    <xf numFmtId="0" fontId="23" fillId="3" borderId="17" xfId="0" applyFont="1" applyFill="1" applyBorder="1" applyAlignment="1">
      <alignment horizontal="center" vertical="center" wrapText="1" readingOrder="2"/>
    </xf>
    <xf numFmtId="0" fontId="28" fillId="3" borderId="18" xfId="0" applyFont="1" applyFill="1" applyBorder="1" applyAlignment="1">
      <alignment horizontal="center" vertical="center" wrapText="1" readingOrder="1"/>
    </xf>
    <xf numFmtId="3" fontId="28" fillId="3" borderId="25" xfId="0" applyNumberFormat="1" applyFont="1" applyFill="1" applyBorder="1" applyAlignment="1">
      <alignment horizontal="right" vertical="center" wrapText="1" indent="1"/>
    </xf>
    <xf numFmtId="3" fontId="33" fillId="3" borderId="25" xfId="0" applyNumberFormat="1" applyFont="1" applyFill="1" applyBorder="1" applyAlignment="1">
      <alignment horizontal="right" vertical="center" wrapText="1" indent="1"/>
    </xf>
    <xf numFmtId="3" fontId="14" fillId="4" borderId="28" xfId="0" applyNumberFormat="1" applyFont="1" applyFill="1" applyBorder="1" applyAlignment="1">
      <alignment horizontal="left" vertical="center" wrapText="1" indent="1"/>
    </xf>
    <xf numFmtId="0" fontId="33" fillId="4" borderId="29" xfId="24" applyFont="1" applyFill="1" applyBorder="1" applyAlignment="1">
      <alignment horizontal="center" vertical="center" wrapText="1" readingOrder="1"/>
    </xf>
    <xf numFmtId="0" fontId="37" fillId="0" borderId="52" xfId="0" applyFont="1" applyBorder="1" applyAlignment="1">
      <alignment horizontal="left" vertical="center" wrapText="1" indent="1"/>
    </xf>
    <xf numFmtId="0" fontId="33" fillId="4" borderId="31" xfId="24" applyFont="1" applyFill="1" applyBorder="1" applyAlignment="1">
      <alignment vertical="center" wrapText="1" readingOrder="1"/>
    </xf>
    <xf numFmtId="0" fontId="33" fillId="4" borderId="30" xfId="24" applyFont="1" applyFill="1" applyBorder="1" applyAlignment="1">
      <alignment vertical="center" wrapText="1" readingOrder="1"/>
    </xf>
    <xf numFmtId="0" fontId="33" fillId="4" borderId="49" xfId="24" applyFont="1" applyFill="1" applyBorder="1" applyAlignment="1">
      <alignment vertical="center" wrapText="1" readingOrder="1"/>
    </xf>
    <xf numFmtId="0" fontId="33" fillId="4" borderId="44" xfId="24" applyFont="1" applyFill="1" applyBorder="1" applyAlignment="1">
      <alignment vertical="center" wrapText="1" readingOrder="1"/>
    </xf>
    <xf numFmtId="0" fontId="23" fillId="4" borderId="33" xfId="0" applyFont="1" applyFill="1" applyBorder="1" applyAlignment="1">
      <alignment horizontal="center" vertical="center" wrapText="1" readingOrder="2"/>
    </xf>
    <xf numFmtId="3" fontId="28" fillId="4" borderId="28" xfId="0" applyNumberFormat="1" applyFont="1" applyFill="1" applyBorder="1" applyAlignment="1">
      <alignment horizontal="left" vertical="center" wrapText="1" indent="1"/>
    </xf>
    <xf numFmtId="3" fontId="28" fillId="4" borderId="28" xfId="0" applyNumberFormat="1" applyFont="1" applyFill="1" applyBorder="1" applyAlignment="1">
      <alignment horizontal="right" vertical="center" wrapText="1" indent="1"/>
    </xf>
    <xf numFmtId="3" fontId="33" fillId="4" borderId="28" xfId="0" applyNumberFormat="1" applyFont="1" applyFill="1" applyBorder="1" applyAlignment="1">
      <alignment horizontal="right" vertical="center" wrapText="1" indent="1"/>
    </xf>
    <xf numFmtId="0" fontId="28" fillId="4" borderId="34" xfId="0" applyFont="1" applyFill="1" applyBorder="1" applyAlignment="1">
      <alignment horizontal="center" vertical="center" wrapText="1" readingOrder="1"/>
    </xf>
    <xf numFmtId="3" fontId="11" fillId="3" borderId="27" xfId="0" applyNumberFormat="1" applyFont="1" applyFill="1" applyBorder="1" applyAlignment="1">
      <alignment horizontal="left" vertical="center" wrapText="1" indent="1"/>
    </xf>
    <xf numFmtId="0" fontId="25" fillId="4" borderId="19" xfId="0" applyFont="1" applyFill="1" applyBorder="1" applyAlignment="1">
      <alignment horizontal="center" vertical="top" wrapText="1"/>
    </xf>
    <xf numFmtId="0" fontId="14" fillId="4" borderId="29" xfId="0" applyFont="1" applyFill="1" applyBorder="1" applyAlignment="1">
      <alignment horizontal="center" vertical="center" wrapText="1"/>
    </xf>
    <xf numFmtId="0" fontId="13" fillId="3" borderId="23" xfId="0" applyFont="1" applyFill="1" applyBorder="1" applyAlignment="1">
      <alignment horizontal="center" vertical="center" wrapText="1" readingOrder="2"/>
    </xf>
    <xf numFmtId="0" fontId="23" fillId="3" borderId="51" xfId="0" applyFont="1" applyFill="1" applyBorder="1" applyAlignment="1">
      <alignment horizontal="center" vertical="center" wrapText="1" readingOrder="2"/>
    </xf>
    <xf numFmtId="3" fontId="28" fillId="3" borderId="52" xfId="0" applyNumberFormat="1" applyFont="1" applyFill="1" applyBorder="1" applyAlignment="1">
      <alignment horizontal="left" vertical="center" wrapText="1" indent="1"/>
    </xf>
    <xf numFmtId="3" fontId="28" fillId="3" borderId="52" xfId="0" applyNumberFormat="1" applyFont="1" applyFill="1" applyBorder="1" applyAlignment="1">
      <alignment horizontal="right" vertical="center" wrapText="1" indent="1"/>
    </xf>
    <xf numFmtId="3" fontId="33" fillId="3" borderId="52" xfId="0" applyNumberFormat="1" applyFont="1" applyFill="1" applyBorder="1" applyAlignment="1">
      <alignment horizontal="right" vertical="center" wrapText="1" indent="1"/>
    </xf>
    <xf numFmtId="0" fontId="28" fillId="3" borderId="43" xfId="0" applyFont="1" applyFill="1" applyBorder="1" applyAlignment="1">
      <alignment horizontal="center" vertical="center" wrapText="1" readingOrder="1"/>
    </xf>
    <xf numFmtId="3" fontId="28" fillId="3" borderId="7" xfId="0" applyNumberFormat="1" applyFont="1" applyFill="1" applyBorder="1" applyAlignment="1">
      <alignment horizontal="left" vertical="center" wrapText="1" indent="1"/>
    </xf>
    <xf numFmtId="3" fontId="33" fillId="3" borderId="7" xfId="0" applyNumberFormat="1" applyFont="1" applyFill="1" applyBorder="1" applyAlignment="1">
      <alignment horizontal="left" vertical="center" wrapText="1" indent="1"/>
    </xf>
    <xf numFmtId="0" fontId="13" fillId="4" borderId="44" xfId="0" applyFont="1" applyFill="1" applyBorder="1" applyAlignment="1">
      <alignment horizontal="center" vertical="center" wrapText="1"/>
    </xf>
    <xf numFmtId="0" fontId="14" fillId="4" borderId="49" xfId="0" applyFont="1" applyFill="1" applyBorder="1" applyAlignment="1">
      <alignment horizontal="center" vertical="center" wrapText="1"/>
    </xf>
    <xf numFmtId="3" fontId="11" fillId="3" borderId="24" xfId="0" applyNumberFormat="1" applyFont="1" applyFill="1" applyBorder="1" applyAlignment="1">
      <alignment horizontal="left" vertical="center" wrapText="1" indent="1"/>
    </xf>
    <xf numFmtId="0" fontId="11" fillId="3" borderId="24" xfId="0" applyFont="1" applyFill="1" applyBorder="1" applyAlignment="1">
      <alignment horizontal="center" vertical="center" wrapText="1" readingOrder="1"/>
    </xf>
    <xf numFmtId="0" fontId="14" fillId="3" borderId="43" xfId="0" applyFont="1" applyFill="1" applyBorder="1" applyAlignment="1">
      <alignment horizontal="center" vertical="center"/>
    </xf>
    <xf numFmtId="0" fontId="13" fillId="3" borderId="23" xfId="27" applyFill="1" applyBorder="1" applyAlignment="1">
      <alignment horizontal="center" vertical="center" wrapText="1" readingOrder="2"/>
    </xf>
    <xf numFmtId="0" fontId="23" fillId="3" borderId="0" xfId="0" applyFont="1" applyFill="1" applyAlignment="1">
      <alignment horizontal="center" vertical="center" wrapText="1" readingOrder="2"/>
    </xf>
    <xf numFmtId="3" fontId="28" fillId="3" borderId="0" xfId="0" applyNumberFormat="1" applyFont="1" applyFill="1" applyAlignment="1">
      <alignment horizontal="left" vertical="center" wrapText="1" indent="1"/>
    </xf>
    <xf numFmtId="3" fontId="33" fillId="3" borderId="0" xfId="0" applyNumberFormat="1" applyFont="1" applyFill="1" applyAlignment="1">
      <alignment horizontal="left" vertical="center" wrapText="1" indent="1"/>
    </xf>
    <xf numFmtId="3" fontId="28" fillId="3" borderId="0" xfId="0" applyNumberFormat="1" applyFont="1" applyFill="1" applyAlignment="1">
      <alignment horizontal="right" vertical="center" wrapText="1" indent="1"/>
    </xf>
    <xf numFmtId="3" fontId="33" fillId="3" borderId="0" xfId="0" applyNumberFormat="1" applyFont="1" applyFill="1" applyAlignment="1">
      <alignment horizontal="right" vertical="center" wrapText="1" indent="1"/>
    </xf>
    <xf numFmtId="0" fontId="28" fillId="3" borderId="0" xfId="0" applyFont="1" applyFill="1" applyAlignment="1">
      <alignment horizontal="center" vertical="center" wrapText="1" readingOrder="1"/>
    </xf>
    <xf numFmtId="0" fontId="8" fillId="4" borderId="19" xfId="10" applyFont="1" applyFill="1" applyBorder="1" applyAlignment="1">
      <alignment horizontal="center" vertical="center" wrapText="1" readingOrder="1"/>
    </xf>
    <xf numFmtId="0" fontId="8" fillId="4" borderId="26" xfId="0" applyFont="1" applyFill="1" applyBorder="1" applyAlignment="1">
      <alignment horizontal="right" vertical="center" wrapText="1" indent="1"/>
    </xf>
    <xf numFmtId="0" fontId="8" fillId="0" borderId="0" xfId="75" applyAlignment="1">
      <alignment vertical="center"/>
    </xf>
    <xf numFmtId="0" fontId="31" fillId="0" borderId="0" xfId="75" applyFont="1" applyAlignment="1">
      <alignment vertical="center"/>
    </xf>
    <xf numFmtId="3" fontId="14" fillId="0" borderId="0" xfId="75" applyNumberFormat="1" applyFont="1" applyAlignment="1">
      <alignment vertical="center"/>
    </xf>
    <xf numFmtId="0" fontId="47" fillId="0" borderId="0" xfId="75" applyFont="1" applyAlignment="1">
      <alignment vertical="center"/>
    </xf>
    <xf numFmtId="0" fontId="8" fillId="0" borderId="0" xfId="75"/>
    <xf numFmtId="0" fontId="28" fillId="0" borderId="0" xfId="75" applyFont="1" applyAlignment="1">
      <alignment vertical="center"/>
    </xf>
    <xf numFmtId="0" fontId="13" fillId="0" borderId="0" xfId="75" applyFont="1" applyAlignment="1">
      <alignment vertical="center"/>
    </xf>
    <xf numFmtId="0" fontId="13" fillId="4" borderId="23" xfId="0" applyFont="1" applyFill="1" applyBorder="1" applyAlignment="1">
      <alignment horizontal="center" vertical="center" readingOrder="2"/>
    </xf>
    <xf numFmtId="0" fontId="14" fillId="4" borderId="24" xfId="0" applyFont="1" applyFill="1" applyBorder="1" applyAlignment="1">
      <alignment horizontal="center" vertical="center"/>
    </xf>
    <xf numFmtId="0" fontId="8" fillId="4" borderId="22" xfId="10" applyFont="1" applyFill="1" applyBorder="1" applyAlignment="1">
      <alignment horizontal="center" vertical="center" wrapText="1" readingOrder="1"/>
    </xf>
    <xf numFmtId="0" fontId="14" fillId="0" borderId="0" xfId="75" applyFont="1" applyAlignment="1">
      <alignment vertical="center"/>
    </xf>
    <xf numFmtId="0" fontId="8" fillId="0" borderId="52" xfId="0" applyFont="1" applyBorder="1" applyAlignment="1">
      <alignment horizontal="right" vertical="center" wrapText="1" indent="1"/>
    </xf>
    <xf numFmtId="0" fontId="32" fillId="0" borderId="0" xfId="75" applyFont="1" applyAlignment="1">
      <alignment vertical="center"/>
    </xf>
    <xf numFmtId="3" fontId="14" fillId="4" borderId="26" xfId="0" applyNumberFormat="1" applyFont="1" applyFill="1" applyBorder="1" applyAlignment="1">
      <alignment horizontal="left" vertical="center" wrapText="1" indent="1"/>
    </xf>
    <xf numFmtId="0" fontId="14" fillId="4" borderId="18" xfId="0" applyFont="1" applyFill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/>
    </xf>
    <xf numFmtId="0" fontId="13" fillId="0" borderId="7" xfId="17" applyFont="1" applyBorder="1" applyAlignment="1">
      <alignment horizontal="right" vertical="center" readingOrder="2"/>
    </xf>
    <xf numFmtId="0" fontId="14" fillId="0" borderId="7" xfId="17" applyFont="1" applyBorder="1" applyAlignment="1">
      <alignment horizontal="left" vertical="center"/>
    </xf>
    <xf numFmtId="3" fontId="8" fillId="3" borderId="26" xfId="0" applyNumberFormat="1" applyFont="1" applyFill="1" applyBorder="1" applyAlignment="1">
      <alignment horizontal="left" vertical="center" wrapText="1" indent="1"/>
    </xf>
    <xf numFmtId="0" fontId="8" fillId="0" borderId="0" xfId="0" applyFont="1" applyAlignment="1">
      <alignment horizontal="center" vertical="center" wrapText="1"/>
    </xf>
    <xf numFmtId="3" fontId="14" fillId="3" borderId="26" xfId="0" applyNumberFormat="1" applyFont="1" applyFill="1" applyBorder="1" applyAlignment="1">
      <alignment horizontal="left" vertical="center" wrapText="1" indent="1"/>
    </xf>
    <xf numFmtId="3" fontId="8" fillId="3" borderId="52" xfId="0" applyNumberFormat="1" applyFont="1" applyFill="1" applyBorder="1" applyAlignment="1">
      <alignment horizontal="left" vertical="center" wrapText="1" indent="1"/>
    </xf>
    <xf numFmtId="3" fontId="14" fillId="3" borderId="52" xfId="0" applyNumberFormat="1" applyFont="1" applyFill="1" applyBorder="1" applyAlignment="1">
      <alignment horizontal="left" vertical="center" wrapText="1" indent="1"/>
    </xf>
    <xf numFmtId="0" fontId="45" fillId="0" borderId="0" xfId="75" applyFont="1" applyAlignment="1">
      <alignment vertical="center"/>
    </xf>
    <xf numFmtId="0" fontId="14" fillId="0" borderId="0" xfId="62" applyFont="1" applyAlignment="1">
      <alignment horizontal="left" vertical="center"/>
    </xf>
    <xf numFmtId="3" fontId="8" fillId="4" borderId="24" xfId="0" applyNumberFormat="1" applyFont="1" applyFill="1" applyBorder="1" applyAlignment="1">
      <alignment horizontal="left" vertical="center" wrapText="1" indent="1"/>
    </xf>
    <xf numFmtId="3" fontId="8" fillId="4" borderId="27" xfId="0" applyNumberFormat="1" applyFont="1" applyFill="1" applyBorder="1" applyAlignment="1">
      <alignment horizontal="left" vertical="center" wrapText="1" indent="1"/>
    </xf>
    <xf numFmtId="0" fontId="8" fillId="4" borderId="24" xfId="0" applyFont="1" applyFill="1" applyBorder="1" applyAlignment="1">
      <alignment horizontal="center" vertical="center" wrapText="1" readingOrder="1"/>
    </xf>
    <xf numFmtId="0" fontId="8" fillId="4" borderId="22" xfId="10" applyFont="1" applyFill="1" applyBorder="1" applyAlignment="1">
      <alignment horizontal="center" vertical="top" wrapText="1" readingOrder="1"/>
    </xf>
    <xf numFmtId="0" fontId="13" fillId="4" borderId="69" xfId="27" applyFill="1" applyBorder="1" applyAlignment="1">
      <alignment horizontal="center" vertical="center" wrapText="1" readingOrder="2"/>
    </xf>
    <xf numFmtId="3" fontId="8" fillId="3" borderId="27" xfId="28" applyNumberFormat="1" applyFont="1" applyFill="1" applyBorder="1">
      <alignment horizontal="right" vertical="center" indent="1"/>
    </xf>
    <xf numFmtId="3" fontId="8" fillId="4" borderId="68" xfId="28" applyNumberFormat="1" applyFont="1" applyFill="1" applyBorder="1">
      <alignment horizontal="right" vertical="center" indent="1"/>
    </xf>
    <xf numFmtId="3" fontId="11" fillId="3" borderId="27" xfId="0" applyNumberFormat="1" applyFont="1" applyFill="1" applyBorder="1" applyAlignment="1">
      <alignment horizontal="right" vertical="center" indent="1"/>
    </xf>
    <xf numFmtId="3" fontId="8" fillId="4" borderId="27" xfId="0" applyNumberFormat="1" applyFont="1" applyFill="1" applyBorder="1" applyAlignment="1">
      <alignment horizontal="right" vertical="center" indent="1"/>
    </xf>
    <xf numFmtId="3" fontId="14" fillId="3" borderId="27" xfId="0" applyNumberFormat="1" applyFont="1" applyFill="1" applyBorder="1" applyAlignment="1">
      <alignment horizontal="right" vertical="center" indent="1"/>
    </xf>
    <xf numFmtId="3" fontId="14" fillId="4" borderId="27" xfId="0" applyNumberFormat="1" applyFont="1" applyFill="1" applyBorder="1" applyAlignment="1">
      <alignment horizontal="right" vertical="center" indent="1"/>
    </xf>
    <xf numFmtId="0" fontId="23" fillId="4" borderId="23" xfId="27" applyFont="1" applyFill="1" applyBorder="1" applyAlignment="1">
      <alignment horizontal="center" vertical="center" wrapText="1" readingOrder="2"/>
    </xf>
    <xf numFmtId="3" fontId="28" fillId="4" borderId="27" xfId="75" applyNumberFormat="1" applyFont="1" applyFill="1" applyBorder="1" applyAlignment="1">
      <alignment horizontal="right" vertical="center" indent="1"/>
    </xf>
    <xf numFmtId="0" fontId="28" fillId="4" borderId="24" xfId="27" applyFont="1" applyFill="1" applyBorder="1" applyAlignment="1">
      <alignment horizontal="center" vertical="center" wrapText="1" readingOrder="1"/>
    </xf>
    <xf numFmtId="3" fontId="8" fillId="4" borderId="26" xfId="0" applyNumberFormat="1" applyFont="1" applyFill="1" applyBorder="1" applyAlignment="1">
      <alignment horizontal="left" vertical="center" wrapText="1" indent="1"/>
    </xf>
    <xf numFmtId="3" fontId="14" fillId="4" borderId="27" xfId="0" applyNumberFormat="1" applyFont="1" applyFill="1" applyBorder="1" applyAlignment="1">
      <alignment horizontal="left" vertical="center" wrapText="1" indent="1"/>
    </xf>
    <xf numFmtId="0" fontId="13" fillId="3" borderId="51" xfId="0" applyFont="1" applyFill="1" applyBorder="1" applyAlignment="1">
      <alignment horizontal="center" vertical="center" readingOrder="2"/>
    </xf>
    <xf numFmtId="3" fontId="8" fillId="3" borderId="52" xfId="0" applyNumberFormat="1" applyFont="1" applyFill="1" applyBorder="1" applyAlignment="1">
      <alignment horizontal="right" vertical="center" indent="1"/>
    </xf>
    <xf numFmtId="3" fontId="14" fillId="3" borderId="52" xfId="0" applyNumberFormat="1" applyFont="1" applyFill="1" applyBorder="1" applyAlignment="1">
      <alignment horizontal="right" vertical="center" indent="1"/>
    </xf>
    <xf numFmtId="3" fontId="8" fillId="4" borderId="26" xfId="0" applyNumberFormat="1" applyFont="1" applyFill="1" applyBorder="1" applyAlignment="1">
      <alignment horizontal="right" vertical="center" indent="1"/>
    </xf>
    <xf numFmtId="0" fontId="10" fillId="3" borderId="0" xfId="4" applyFont="1" applyFill="1" applyAlignment="1">
      <alignment readingOrder="1"/>
    </xf>
    <xf numFmtId="0" fontId="13" fillId="3" borderId="0" xfId="17" applyFont="1" applyFill="1" applyAlignment="1">
      <alignment horizontal="right" vertical="center" readingOrder="2"/>
    </xf>
    <xf numFmtId="0" fontId="13" fillId="3" borderId="0" xfId="4" applyFont="1" applyFill="1" applyAlignment="1">
      <alignment readingOrder="1"/>
    </xf>
    <xf numFmtId="0" fontId="47" fillId="3" borderId="0" xfId="4" applyFont="1" applyFill="1" applyAlignment="1">
      <alignment readingOrder="1"/>
    </xf>
    <xf numFmtId="0" fontId="14" fillId="3" borderId="7" xfId="17" applyFont="1" applyFill="1" applyBorder="1" applyAlignment="1">
      <alignment horizontal="left" vertical="center"/>
    </xf>
    <xf numFmtId="0" fontId="31" fillId="5" borderId="72" xfId="0" applyFont="1" applyFill="1" applyBorder="1" applyAlignment="1">
      <alignment wrapText="1"/>
    </xf>
    <xf numFmtId="0" fontId="31" fillId="5" borderId="73" xfId="0" applyFont="1" applyFill="1" applyBorder="1" applyAlignment="1">
      <alignment wrapText="1"/>
    </xf>
    <xf numFmtId="0" fontId="8" fillId="5" borderId="21" xfId="0" applyFont="1" applyFill="1" applyBorder="1" applyAlignment="1">
      <alignment vertical="top" wrapText="1"/>
    </xf>
    <xf numFmtId="0" fontId="8" fillId="5" borderId="48" xfId="0" applyFont="1" applyFill="1" applyBorder="1" applyAlignment="1">
      <alignment vertical="top" wrapText="1"/>
    </xf>
    <xf numFmtId="0" fontId="37" fillId="4" borderId="19" xfId="0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horizontal="center" vertical="center"/>
    </xf>
    <xf numFmtId="0" fontId="14" fillId="3" borderId="34" xfId="0" applyFont="1" applyFill="1" applyBorder="1" applyAlignment="1">
      <alignment horizontal="center" vertical="center"/>
    </xf>
    <xf numFmtId="0" fontId="13" fillId="4" borderId="30" xfId="0" applyFont="1" applyFill="1" applyBorder="1" applyAlignment="1">
      <alignment horizontal="center" vertical="center" readingOrder="2"/>
    </xf>
    <xf numFmtId="0" fontId="14" fillId="4" borderId="31" xfId="0" applyFont="1" applyFill="1" applyBorder="1" applyAlignment="1">
      <alignment horizontal="center" vertical="center"/>
    </xf>
    <xf numFmtId="0" fontId="13" fillId="3" borderId="51" xfId="0" applyFont="1" applyFill="1" applyBorder="1" applyAlignment="1">
      <alignment horizontal="center" vertical="center" wrapText="1" readingOrder="2"/>
    </xf>
    <xf numFmtId="0" fontId="13" fillId="3" borderId="17" xfId="0" applyFont="1" applyFill="1" applyBorder="1" applyAlignment="1">
      <alignment horizontal="center" vertical="center" wrapText="1" readingOrder="2"/>
    </xf>
    <xf numFmtId="0" fontId="13" fillId="3" borderId="44" xfId="0" applyFont="1" applyFill="1" applyBorder="1" applyAlignment="1">
      <alignment horizontal="center" vertical="center" readingOrder="2"/>
    </xf>
    <xf numFmtId="0" fontId="14" fillId="3" borderId="53" xfId="0" applyFont="1" applyFill="1" applyBorder="1" applyAlignment="1">
      <alignment horizontal="center" vertical="center" readingOrder="1"/>
    </xf>
    <xf numFmtId="1" fontId="13" fillId="4" borderId="63" xfId="0" applyNumberFormat="1" applyFont="1" applyFill="1" applyBorder="1" applyAlignment="1">
      <alignment horizontal="center" vertical="center" readingOrder="2"/>
    </xf>
    <xf numFmtId="1" fontId="14" fillId="4" borderId="0" xfId="0" applyNumberFormat="1" applyFont="1" applyFill="1" applyAlignment="1">
      <alignment horizontal="center" vertical="center"/>
    </xf>
    <xf numFmtId="0" fontId="13" fillId="3" borderId="63" xfId="0" applyFont="1" applyFill="1" applyBorder="1" applyAlignment="1">
      <alignment horizontal="center" vertical="center" readingOrder="2"/>
    </xf>
    <xf numFmtId="0" fontId="14" fillId="3" borderId="0" xfId="0" applyFont="1" applyFill="1" applyAlignment="1">
      <alignment horizontal="center" vertical="center" readingOrder="1"/>
    </xf>
    <xf numFmtId="3" fontId="8" fillId="3" borderId="29" xfId="0" applyNumberFormat="1" applyFont="1" applyFill="1" applyBorder="1" applyAlignment="1">
      <alignment horizontal="right" vertical="center" indent="1"/>
    </xf>
    <xf numFmtId="3" fontId="14" fillId="3" borderId="29" xfId="0" applyNumberFormat="1" applyFont="1" applyFill="1" applyBorder="1" applyAlignment="1">
      <alignment horizontal="right" vertical="center" indent="1"/>
    </xf>
    <xf numFmtId="3" fontId="14" fillId="4" borderId="19" xfId="0" applyNumberFormat="1" applyFont="1" applyFill="1" applyBorder="1" applyAlignment="1">
      <alignment horizontal="right" vertical="center" indent="1"/>
    </xf>
    <xf numFmtId="3" fontId="14" fillId="3" borderId="19" xfId="0" applyNumberFormat="1" applyFont="1" applyFill="1" applyBorder="1" applyAlignment="1">
      <alignment horizontal="right" vertical="center" indent="1"/>
    </xf>
    <xf numFmtId="3" fontId="14" fillId="0" borderId="19" xfId="0" applyNumberFormat="1" applyFont="1" applyBorder="1" applyAlignment="1">
      <alignment horizontal="right" vertical="center" indent="1"/>
    </xf>
    <xf numFmtId="3" fontId="8" fillId="3" borderId="52" xfId="0" applyNumberFormat="1" applyFont="1" applyFill="1" applyBorder="1" applyAlignment="1">
      <alignment horizontal="right" vertical="center" wrapText="1" indent="1"/>
    </xf>
    <xf numFmtId="3" fontId="8" fillId="3" borderId="25" xfId="0" applyNumberFormat="1" applyFont="1" applyFill="1" applyBorder="1" applyAlignment="1">
      <alignment horizontal="right" vertical="center" wrapText="1" indent="1"/>
    </xf>
    <xf numFmtId="3" fontId="8" fillId="4" borderId="28" xfId="0" applyNumberFormat="1" applyFont="1" applyFill="1" applyBorder="1" applyAlignment="1">
      <alignment horizontal="right" vertical="center" wrapText="1" indent="1"/>
    </xf>
    <xf numFmtId="3" fontId="14" fillId="3" borderId="25" xfId="0" applyNumberFormat="1" applyFont="1" applyFill="1" applyBorder="1" applyAlignment="1">
      <alignment horizontal="left" vertical="center" wrapText="1" indent="1"/>
    </xf>
    <xf numFmtId="0" fontId="23" fillId="0" borderId="51" xfId="27" applyFont="1" applyFill="1" applyBorder="1" applyAlignment="1">
      <alignment horizontal="center" vertical="center" wrapText="1" readingOrder="2"/>
    </xf>
    <xf numFmtId="3" fontId="28" fillId="0" borderId="52" xfId="75" applyNumberFormat="1" applyFont="1" applyBorder="1" applyAlignment="1">
      <alignment horizontal="right" vertical="center" indent="1"/>
    </xf>
    <xf numFmtId="3" fontId="14" fillId="0" borderId="52" xfId="75" applyNumberFormat="1" applyFont="1" applyBorder="1" applyAlignment="1">
      <alignment horizontal="right" vertical="center" indent="1"/>
    </xf>
    <xf numFmtId="0" fontId="28" fillId="0" borderId="43" xfId="27" applyFont="1" applyFill="1" applyBorder="1" applyAlignment="1">
      <alignment horizontal="center" vertical="center" wrapText="1" readingOrder="1"/>
    </xf>
    <xf numFmtId="3" fontId="14" fillId="0" borderId="26" xfId="75" applyNumberFormat="1" applyFont="1" applyBorder="1" applyAlignment="1">
      <alignment horizontal="right" vertical="center" indent="1"/>
    </xf>
    <xf numFmtId="0" fontId="23" fillId="0" borderId="17" xfId="27" applyFont="1" applyFill="1" applyBorder="1" applyAlignment="1">
      <alignment horizontal="center" vertical="center" wrapText="1" readingOrder="2"/>
    </xf>
    <xf numFmtId="3" fontId="28" fillId="0" borderId="26" xfId="75" applyNumberFormat="1" applyFont="1" applyBorder="1" applyAlignment="1">
      <alignment horizontal="right" vertical="center" indent="1"/>
    </xf>
    <xf numFmtId="0" fontId="28" fillId="0" borderId="18" xfId="27" applyFont="1" applyFill="1" applyBorder="1" applyAlignment="1">
      <alignment horizontal="center" vertical="center" wrapText="1" readingOrder="1"/>
    </xf>
    <xf numFmtId="3" fontId="14" fillId="4" borderId="27" xfId="75" applyNumberFormat="1" applyFont="1" applyFill="1" applyBorder="1" applyAlignment="1">
      <alignment horizontal="right" vertical="center" indent="1"/>
    </xf>
    <xf numFmtId="3" fontId="8" fillId="4" borderId="19" xfId="0" applyNumberFormat="1" applyFont="1" applyFill="1" applyBorder="1" applyAlignment="1">
      <alignment horizontal="right" vertical="center" indent="1"/>
    </xf>
    <xf numFmtId="3" fontId="8" fillId="0" borderId="19" xfId="0" applyNumberFormat="1" applyFont="1" applyBorder="1" applyAlignment="1">
      <alignment horizontal="right" vertical="center" indent="1"/>
    </xf>
    <xf numFmtId="0" fontId="13" fillId="3" borderId="17" xfId="0" applyFont="1" applyFill="1" applyBorder="1" applyAlignment="1">
      <alignment horizontal="center" vertical="center" readingOrder="2"/>
    </xf>
    <xf numFmtId="0" fontId="13" fillId="3" borderId="33" xfId="0" applyFont="1" applyFill="1" applyBorder="1" applyAlignment="1">
      <alignment horizontal="center" vertical="center" readingOrder="2"/>
    </xf>
    <xf numFmtId="3" fontId="14" fillId="4" borderId="52" xfId="0" applyNumberFormat="1" applyFont="1" applyFill="1" applyBorder="1" applyAlignment="1">
      <alignment horizontal="right" vertical="center" indent="1"/>
    </xf>
    <xf numFmtId="3" fontId="8" fillId="4" borderId="52" xfId="0" applyNumberFormat="1" applyFont="1" applyFill="1" applyBorder="1" applyAlignment="1">
      <alignment horizontal="right" vertical="center" indent="1"/>
    </xf>
    <xf numFmtId="3" fontId="8" fillId="3" borderId="26" xfId="0" applyNumberFormat="1" applyFont="1" applyFill="1" applyBorder="1" applyAlignment="1">
      <alignment horizontal="right" vertical="center" indent="1"/>
    </xf>
    <xf numFmtId="3" fontId="8" fillId="3" borderId="28" xfId="0" applyNumberFormat="1" applyFont="1" applyFill="1" applyBorder="1" applyAlignment="1">
      <alignment horizontal="right" vertical="center" indent="1"/>
    </xf>
    <xf numFmtId="3" fontId="14" fillId="4" borderId="32" xfId="0" applyNumberFormat="1" applyFont="1" applyFill="1" applyBorder="1" applyAlignment="1">
      <alignment horizontal="right" vertical="center" indent="1"/>
    </xf>
    <xf numFmtId="0" fontId="25" fillId="4" borderId="19" xfId="0" applyFont="1" applyFill="1" applyBorder="1" applyAlignment="1">
      <alignment horizontal="center" vertical="center"/>
    </xf>
    <xf numFmtId="0" fontId="13" fillId="3" borderId="30" xfId="0" applyFont="1" applyFill="1" applyBorder="1" applyAlignment="1">
      <alignment horizontal="center" vertical="center" readingOrder="2"/>
    </xf>
    <xf numFmtId="3" fontId="11" fillId="3" borderId="32" xfId="0" applyNumberFormat="1" applyFont="1" applyFill="1" applyBorder="1" applyAlignment="1">
      <alignment horizontal="right" vertical="center" indent="1"/>
    </xf>
    <xf numFmtId="3" fontId="14" fillId="3" borderId="32" xfId="0" applyNumberFormat="1" applyFont="1" applyFill="1" applyBorder="1" applyAlignment="1">
      <alignment horizontal="right" vertical="center" indent="1"/>
    </xf>
    <xf numFmtId="0" fontId="14" fillId="3" borderId="31" xfId="0" applyFont="1" applyFill="1" applyBorder="1" applyAlignment="1">
      <alignment horizontal="center" vertical="center"/>
    </xf>
    <xf numFmtId="0" fontId="14" fillId="3" borderId="0" xfId="17" applyFont="1" applyFill="1" applyAlignment="1">
      <alignment vertical="center"/>
    </xf>
    <xf numFmtId="0" fontId="14" fillId="3" borderId="0" xfId="17" applyFont="1" applyFill="1" applyAlignment="1">
      <alignment horizontal="center" vertical="center"/>
    </xf>
    <xf numFmtId="0" fontId="14" fillId="3" borderId="0" xfId="17" applyFont="1" applyFill="1" applyAlignment="1">
      <alignment horizontal="left" vertical="center"/>
    </xf>
    <xf numFmtId="0" fontId="13" fillId="3" borderId="7" xfId="17" applyFont="1" applyFill="1" applyBorder="1" applyAlignment="1">
      <alignment horizontal="right" vertical="center" readingOrder="2"/>
    </xf>
    <xf numFmtId="0" fontId="14" fillId="3" borderId="7" xfId="17" applyFont="1" applyFill="1" applyBorder="1" applyAlignment="1">
      <alignment vertical="center"/>
    </xf>
    <xf numFmtId="0" fontId="45" fillId="3" borderId="7" xfId="17" applyFont="1" applyFill="1" applyBorder="1" applyAlignment="1">
      <alignment vertical="center"/>
    </xf>
    <xf numFmtId="0" fontId="14" fillId="3" borderId="7" xfId="17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 wrapText="1"/>
    </xf>
    <xf numFmtId="3" fontId="11" fillId="3" borderId="71" xfId="0" applyNumberFormat="1" applyFont="1" applyFill="1" applyBorder="1" applyAlignment="1">
      <alignment horizontal="left" vertical="center" wrapText="1" indent="1"/>
    </xf>
    <xf numFmtId="0" fontId="37" fillId="3" borderId="71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 readingOrder="2"/>
    </xf>
    <xf numFmtId="0" fontId="13" fillId="4" borderId="23" xfId="0" applyFont="1" applyFill="1" applyBorder="1" applyAlignment="1">
      <alignment horizontal="center" vertical="center" wrapText="1" readingOrder="2"/>
    </xf>
    <xf numFmtId="0" fontId="23" fillId="4" borderId="23" xfId="0" applyFont="1" applyFill="1" applyBorder="1" applyAlignment="1">
      <alignment horizontal="center" vertical="center" wrapText="1" readingOrder="2"/>
    </xf>
    <xf numFmtId="3" fontId="28" fillId="4" borderId="27" xfId="0" applyNumberFormat="1" applyFont="1" applyFill="1" applyBorder="1" applyAlignment="1">
      <alignment horizontal="left" vertical="center" wrapText="1" indent="1"/>
    </xf>
    <xf numFmtId="3" fontId="28" fillId="4" borderId="27" xfId="0" applyNumberFormat="1" applyFont="1" applyFill="1" applyBorder="1" applyAlignment="1">
      <alignment horizontal="right" vertical="center" wrapText="1" indent="1"/>
    </xf>
    <xf numFmtId="3" fontId="8" fillId="4" borderId="27" xfId="0" applyNumberFormat="1" applyFont="1" applyFill="1" applyBorder="1" applyAlignment="1">
      <alignment horizontal="right" vertical="center" wrapText="1" indent="1"/>
    </xf>
    <xf numFmtId="3" fontId="33" fillId="4" borderId="27" xfId="0" applyNumberFormat="1" applyFont="1" applyFill="1" applyBorder="1" applyAlignment="1">
      <alignment horizontal="right" vertical="center" wrapText="1" indent="1"/>
    </xf>
    <xf numFmtId="0" fontId="28" fillId="4" borderId="24" xfId="0" applyFont="1" applyFill="1" applyBorder="1" applyAlignment="1">
      <alignment horizontal="center" vertical="center" wrapText="1" readingOrder="1"/>
    </xf>
    <xf numFmtId="0" fontId="13" fillId="3" borderId="30" xfId="0" applyFont="1" applyFill="1" applyBorder="1" applyAlignment="1">
      <alignment horizontal="center" vertical="center" wrapText="1" readingOrder="2"/>
    </xf>
    <xf numFmtId="3" fontId="11" fillId="3" borderId="31" xfId="0" applyNumberFormat="1" applyFont="1" applyFill="1" applyBorder="1" applyAlignment="1">
      <alignment horizontal="left" vertical="center" wrapText="1" indent="1"/>
    </xf>
    <xf numFmtId="3" fontId="11" fillId="3" borderId="32" xfId="0" applyNumberFormat="1" applyFont="1" applyFill="1" applyBorder="1" applyAlignment="1">
      <alignment horizontal="left" vertical="center" wrapText="1" indent="1"/>
    </xf>
    <xf numFmtId="0" fontId="11" fillId="3" borderId="31" xfId="0" applyFont="1" applyFill="1" applyBorder="1" applyAlignment="1">
      <alignment horizontal="center" vertical="center" wrapText="1" readingOrder="1"/>
    </xf>
    <xf numFmtId="0" fontId="14" fillId="3" borderId="43" xfId="0" applyFont="1" applyFill="1" applyBorder="1" applyAlignment="1">
      <alignment horizontal="center" vertical="center" wrapText="1" readingOrder="1"/>
    </xf>
    <xf numFmtId="0" fontId="14" fillId="4" borderId="18" xfId="0" applyFont="1" applyFill="1" applyBorder="1" applyAlignment="1">
      <alignment horizontal="center" vertical="center" wrapText="1" readingOrder="1"/>
    </xf>
    <xf numFmtId="0" fontId="14" fillId="3" borderId="18" xfId="0" applyFont="1" applyFill="1" applyBorder="1" applyAlignment="1">
      <alignment horizontal="center" vertical="center" wrapText="1" readingOrder="1"/>
    </xf>
    <xf numFmtId="0" fontId="14" fillId="4" borderId="24" xfId="0" applyFont="1" applyFill="1" applyBorder="1" applyAlignment="1">
      <alignment horizontal="center" vertical="center" wrapText="1" readingOrder="1"/>
    </xf>
    <xf numFmtId="0" fontId="55" fillId="0" borderId="53" xfId="0" applyFont="1" applyBorder="1" applyAlignment="1">
      <alignment horizontal="right" readingOrder="2"/>
    </xf>
    <xf numFmtId="0" fontId="55" fillId="0" borderId="53" xfId="0" applyFont="1" applyBorder="1"/>
    <xf numFmtId="0" fontId="56" fillId="0" borderId="53" xfId="0" applyFont="1" applyBorder="1"/>
    <xf numFmtId="0" fontId="55" fillId="0" borderId="0" xfId="0" applyFont="1"/>
    <xf numFmtId="3" fontId="8" fillId="3" borderId="19" xfId="0" applyNumberFormat="1" applyFont="1" applyFill="1" applyBorder="1" applyAlignment="1">
      <alignment horizontal="right" vertical="center" indent="1"/>
    </xf>
    <xf numFmtId="0" fontId="14" fillId="3" borderId="54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 readingOrder="2"/>
    </xf>
    <xf numFmtId="3" fontId="8" fillId="4" borderId="0" xfId="0" applyNumberFormat="1" applyFont="1" applyFill="1" applyAlignment="1">
      <alignment horizontal="right" vertical="center" indent="1"/>
    </xf>
    <xf numFmtId="3" fontId="14" fillId="4" borderId="0" xfId="0" applyNumberFormat="1" applyFont="1" applyFill="1" applyAlignment="1">
      <alignment horizontal="right" vertical="center" indent="1"/>
    </xf>
    <xf numFmtId="0" fontId="14" fillId="4" borderId="0" xfId="0" applyFont="1" applyFill="1" applyAlignment="1">
      <alignment horizontal="center" vertical="center"/>
    </xf>
    <xf numFmtId="0" fontId="13" fillId="4" borderId="33" xfId="0" applyFont="1" applyFill="1" applyBorder="1" applyAlignment="1">
      <alignment horizontal="center" vertical="center" wrapText="1" readingOrder="2"/>
    </xf>
    <xf numFmtId="0" fontId="14" fillId="4" borderId="30" xfId="0" applyFont="1" applyFill="1" applyBorder="1" applyAlignment="1">
      <alignment horizontal="center" vertical="center" wrapText="1"/>
    </xf>
    <xf numFmtId="0" fontId="13" fillId="3" borderId="63" xfId="0" applyFont="1" applyFill="1" applyBorder="1" applyAlignment="1">
      <alignment horizontal="center" vertical="center" wrapText="1" readingOrder="2"/>
    </xf>
    <xf numFmtId="0" fontId="13" fillId="3" borderId="20" xfId="0" applyFont="1" applyFill="1" applyBorder="1" applyAlignment="1">
      <alignment horizontal="center" vertical="center" wrapText="1" readingOrder="2"/>
    </xf>
    <xf numFmtId="0" fontId="39" fillId="0" borderId="0" xfId="0" applyFont="1"/>
    <xf numFmtId="0" fontId="13" fillId="3" borderId="0" xfId="0" applyFont="1" applyFill="1" applyAlignment="1">
      <alignment horizontal="right" vertical="center" wrapText="1"/>
    </xf>
    <xf numFmtId="0" fontId="13" fillId="3" borderId="0" xfId="0" applyFont="1" applyFill="1" applyAlignment="1">
      <alignment horizontal="center" vertical="center" wrapText="1"/>
    </xf>
    <xf numFmtId="0" fontId="25" fillId="4" borderId="22" xfId="0" applyFont="1" applyFill="1" applyBorder="1" applyAlignment="1">
      <alignment horizontal="center" vertical="top" wrapText="1"/>
    </xf>
    <xf numFmtId="0" fontId="8" fillId="3" borderId="53" xfId="0" applyFont="1" applyFill="1" applyBorder="1" applyAlignment="1">
      <alignment vertical="center" readingOrder="2"/>
    </xf>
    <xf numFmtId="0" fontId="14" fillId="3" borderId="31" xfId="0" applyFont="1" applyFill="1" applyBorder="1" applyAlignment="1">
      <alignment horizontal="left" vertical="center" wrapText="1" indent="1"/>
    </xf>
    <xf numFmtId="0" fontId="59" fillId="6" borderId="21" xfId="0" applyFont="1" applyFill="1" applyBorder="1" applyAlignment="1">
      <alignment horizontal="left" vertical="center" wrapText="1" indent="1" readingOrder="1"/>
    </xf>
    <xf numFmtId="0" fontId="59" fillId="4" borderId="34" xfId="0" applyFont="1" applyFill="1" applyBorder="1" applyAlignment="1">
      <alignment horizontal="left" vertical="center" wrapText="1" indent="1" readingOrder="1"/>
    </xf>
    <xf numFmtId="0" fontId="8" fillId="3" borderId="25" xfId="0" applyFont="1" applyFill="1" applyBorder="1" applyAlignment="1">
      <alignment horizontal="right" vertical="center" indent="1"/>
    </xf>
    <xf numFmtId="0" fontId="8" fillId="4" borderId="28" xfId="0" applyFont="1" applyFill="1" applyBorder="1" applyAlignment="1">
      <alignment horizontal="right" vertical="center" indent="1"/>
    </xf>
    <xf numFmtId="0" fontId="14" fillId="3" borderId="32" xfId="0" applyFont="1" applyFill="1" applyBorder="1" applyAlignment="1">
      <alignment horizontal="right" vertical="center" indent="1"/>
    </xf>
    <xf numFmtId="165" fontId="8" fillId="3" borderId="25" xfId="89" applyNumberFormat="1" applyFont="1" applyFill="1" applyBorder="1" applyAlignment="1">
      <alignment horizontal="right" vertical="center" indent="1"/>
    </xf>
    <xf numFmtId="165" fontId="14" fillId="3" borderId="32" xfId="0" applyNumberFormat="1" applyFont="1" applyFill="1" applyBorder="1" applyAlignment="1">
      <alignment horizontal="right" vertical="center" indent="1"/>
    </xf>
    <xf numFmtId="0" fontId="8" fillId="4" borderId="19" xfId="0" applyFont="1" applyFill="1" applyBorder="1" applyAlignment="1">
      <alignment horizontal="right" vertical="center" indent="1"/>
    </xf>
    <xf numFmtId="165" fontId="8" fillId="4" borderId="19" xfId="89" applyNumberFormat="1" applyFont="1" applyFill="1" applyBorder="1" applyAlignment="1">
      <alignment horizontal="right" vertical="center" indent="1"/>
    </xf>
    <xf numFmtId="0" fontId="8" fillId="3" borderId="19" xfId="0" applyFont="1" applyFill="1" applyBorder="1" applyAlignment="1">
      <alignment horizontal="right" vertical="center" indent="1"/>
    </xf>
    <xf numFmtId="165" fontId="8" fillId="3" borderId="19" xfId="89" applyNumberFormat="1" applyFont="1" applyFill="1" applyBorder="1" applyAlignment="1">
      <alignment horizontal="right" vertical="center" indent="1"/>
    </xf>
    <xf numFmtId="0" fontId="59" fillId="6" borderId="54" xfId="0" applyFont="1" applyFill="1" applyBorder="1" applyAlignment="1">
      <alignment horizontal="left" vertical="center" wrapText="1" indent="1" readingOrder="1"/>
    </xf>
    <xf numFmtId="0" fontId="14" fillId="4" borderId="30" xfId="0" applyFont="1" applyFill="1" applyBorder="1" applyAlignment="1">
      <alignment horizontal="right" vertical="center" wrapText="1" indent="1"/>
    </xf>
    <xf numFmtId="0" fontId="59" fillId="4" borderId="31" xfId="0" applyFont="1" applyFill="1" applyBorder="1" applyAlignment="1">
      <alignment horizontal="left" vertical="center" wrapText="1" indent="1" readingOrder="1"/>
    </xf>
    <xf numFmtId="0" fontId="14" fillId="3" borderId="20" xfId="0" applyFont="1" applyFill="1" applyBorder="1" applyAlignment="1">
      <alignment horizontal="right" vertical="center" wrapText="1" indent="1" readingOrder="2"/>
    </xf>
    <xf numFmtId="0" fontId="14" fillId="4" borderId="33" xfId="0" applyFont="1" applyFill="1" applyBorder="1" applyAlignment="1">
      <alignment horizontal="right" vertical="center" wrapText="1" indent="1" readingOrder="2"/>
    </xf>
    <xf numFmtId="0" fontId="14" fillId="3" borderId="63" xfId="0" applyFont="1" applyFill="1" applyBorder="1" applyAlignment="1">
      <alignment horizontal="right" vertical="center" wrapText="1" indent="1" readingOrder="2"/>
    </xf>
    <xf numFmtId="0" fontId="16" fillId="3" borderId="30" xfId="0" applyFont="1" applyFill="1" applyBorder="1" applyAlignment="1">
      <alignment horizontal="right" vertical="center" wrapText="1" indent="1" readingOrder="2"/>
    </xf>
    <xf numFmtId="0" fontId="60" fillId="6" borderId="21" xfId="0" applyFont="1" applyFill="1" applyBorder="1" applyAlignment="1">
      <alignment horizontal="center" vertical="center" wrapText="1" readingOrder="1"/>
    </xf>
    <xf numFmtId="0" fontId="60" fillId="4" borderId="34" xfId="0" applyFont="1" applyFill="1" applyBorder="1" applyAlignment="1">
      <alignment horizontal="center" vertical="center" wrapText="1" readingOrder="1"/>
    </xf>
    <xf numFmtId="0" fontId="60" fillId="6" borderId="54" xfId="0" applyFont="1" applyFill="1" applyBorder="1" applyAlignment="1">
      <alignment horizontal="center" vertical="center" wrapText="1" readingOrder="1"/>
    </xf>
    <xf numFmtId="0" fontId="60" fillId="4" borderId="31" xfId="0" applyFont="1" applyFill="1" applyBorder="1" applyAlignment="1">
      <alignment horizontal="center" vertical="center" wrapText="1" readingOrder="1"/>
    </xf>
    <xf numFmtId="0" fontId="14" fillId="4" borderId="32" xfId="0" applyFont="1" applyFill="1" applyBorder="1" applyAlignment="1">
      <alignment horizontal="right" vertical="center" indent="1"/>
    </xf>
    <xf numFmtId="0" fontId="14" fillId="3" borderId="30" xfId="0" applyFont="1" applyFill="1" applyBorder="1" applyAlignment="1">
      <alignment horizontal="center" vertical="center" wrapText="1"/>
    </xf>
    <xf numFmtId="0" fontId="60" fillId="3" borderId="31" xfId="0" applyFont="1" applyFill="1" applyBorder="1" applyAlignment="1">
      <alignment horizontal="center" vertical="center" wrapText="1" readingOrder="1"/>
    </xf>
    <xf numFmtId="0" fontId="14" fillId="3" borderId="20" xfId="0" applyFont="1" applyFill="1" applyBorder="1" applyAlignment="1">
      <alignment horizontal="center" vertical="center" wrapText="1" readingOrder="2"/>
    </xf>
    <xf numFmtId="0" fontId="14" fillId="4" borderId="33" xfId="0" applyFont="1" applyFill="1" applyBorder="1" applyAlignment="1">
      <alignment horizontal="center" vertical="center" wrapText="1" readingOrder="2"/>
    </xf>
    <xf numFmtId="0" fontId="14" fillId="3" borderId="63" xfId="0" applyFont="1" applyFill="1" applyBorder="1" applyAlignment="1">
      <alignment horizontal="center" vertical="center" wrapText="1" readingOrder="2"/>
    </xf>
    <xf numFmtId="0" fontId="13" fillId="3" borderId="0" xfId="62" applyFont="1" applyFill="1" applyAlignment="1">
      <alignment horizontal="right" vertical="center" readingOrder="2"/>
    </xf>
    <xf numFmtId="0" fontId="14" fillId="3" borderId="0" xfId="62" applyFont="1" applyFill="1" applyAlignment="1">
      <alignment vertical="center"/>
    </xf>
    <xf numFmtId="0" fontId="14" fillId="3" borderId="0" xfId="62" applyFont="1" applyFill="1" applyAlignment="1">
      <alignment horizontal="center" vertical="center"/>
    </xf>
    <xf numFmtId="0" fontId="14" fillId="3" borderId="0" xfId="62" applyFont="1" applyFill="1" applyAlignment="1">
      <alignment horizontal="left" vertical="center"/>
    </xf>
    <xf numFmtId="0" fontId="13" fillId="3" borderId="0" xfId="17" applyFont="1" applyFill="1"/>
    <xf numFmtId="0" fontId="14" fillId="3" borderId="0" xfId="17" applyFont="1" applyFill="1"/>
    <xf numFmtId="0" fontId="15" fillId="3" borderId="0" xfId="17" applyFont="1" applyFill="1" applyAlignment="1">
      <alignment horizontal="center" vertical="center"/>
    </xf>
    <xf numFmtId="0" fontId="61" fillId="3" borderId="0" xfId="17" applyFont="1" applyFill="1" applyAlignment="1">
      <alignment vertical="top" wrapText="1" readingOrder="2"/>
    </xf>
    <xf numFmtId="0" fontId="14" fillId="3" borderId="0" xfId="17" applyFont="1" applyFill="1" applyAlignment="1">
      <alignment vertical="top" wrapText="1" readingOrder="1"/>
    </xf>
    <xf numFmtId="0" fontId="62" fillId="3" borderId="0" xfId="17" applyFont="1" applyFill="1" applyAlignment="1">
      <alignment horizontal="right" vertical="top" wrapText="1" indent="1" readingOrder="2"/>
    </xf>
    <xf numFmtId="0" fontId="57" fillId="3" borderId="0" xfId="17" applyFont="1" applyFill="1" applyAlignment="1">
      <alignment horizontal="left" vertical="top" wrapText="1" indent="1" readingOrder="1"/>
    </xf>
    <xf numFmtId="0" fontId="63" fillId="3" borderId="0" xfId="17" applyFont="1" applyFill="1" applyAlignment="1">
      <alignment horizontal="right" wrapText="1" indent="1" readingOrder="2"/>
    </xf>
    <xf numFmtId="0" fontId="58" fillId="3" borderId="0" xfId="17" applyFont="1" applyFill="1" applyAlignment="1">
      <alignment horizontal="left" wrapText="1" indent="1"/>
    </xf>
    <xf numFmtId="0" fontId="64" fillId="3" borderId="0" xfId="0" applyFont="1" applyFill="1" applyAlignment="1">
      <alignment horizontal="right" vertical="center" wrapText="1" indent="2" readingOrder="2"/>
    </xf>
    <xf numFmtId="0" fontId="0" fillId="3" borderId="0" xfId="0" applyFill="1" applyAlignment="1">
      <alignment horizontal="left" vertical="center" wrapText="1" indent="2"/>
    </xf>
    <xf numFmtId="0" fontId="66" fillId="3" borderId="0" xfId="17" applyFont="1" applyFill="1" applyAlignment="1">
      <alignment horizontal="center" vertical="center" wrapText="1" readingOrder="2"/>
    </xf>
    <xf numFmtId="0" fontId="15" fillId="3" borderId="0" xfId="17" applyFont="1" applyFill="1" applyAlignment="1">
      <alignment horizontal="center" vertical="center" wrapText="1" readingOrder="1"/>
    </xf>
    <xf numFmtId="0" fontId="0" fillId="0" borderId="0" xfId="0" applyAlignment="1">
      <alignment wrapText="1"/>
    </xf>
    <xf numFmtId="3" fontId="14" fillId="4" borderId="19" xfId="0" quotePrefix="1" applyNumberFormat="1" applyFont="1" applyFill="1" applyBorder="1" applyAlignment="1">
      <alignment horizontal="right" vertical="center" indent="1"/>
    </xf>
    <xf numFmtId="3" fontId="8" fillId="0" borderId="52" xfId="0" applyNumberFormat="1" applyFont="1" applyBorder="1" applyAlignment="1">
      <alignment horizontal="left" vertical="center" wrapText="1" indent="1"/>
    </xf>
    <xf numFmtId="3" fontId="14" fillId="0" borderId="52" xfId="0" applyNumberFormat="1" applyFont="1" applyBorder="1" applyAlignment="1">
      <alignment horizontal="left" vertical="center" wrapText="1" indent="1"/>
    </xf>
    <xf numFmtId="3" fontId="8" fillId="0" borderId="25" xfId="0" applyNumberFormat="1" applyFont="1" applyBorder="1" applyAlignment="1">
      <alignment horizontal="left" vertical="center" wrapText="1" indent="1"/>
    </xf>
    <xf numFmtId="3" fontId="14" fillId="0" borderId="25" xfId="0" applyNumberFormat="1" applyFont="1" applyBorder="1" applyAlignment="1">
      <alignment horizontal="left" vertical="center" wrapText="1" indent="1"/>
    </xf>
    <xf numFmtId="3" fontId="8" fillId="3" borderId="74" xfId="28" applyNumberFormat="1" applyFont="1" applyFill="1" applyBorder="1">
      <alignment horizontal="right" vertical="center" indent="1"/>
    </xf>
    <xf numFmtId="0" fontId="13" fillId="4" borderId="23" xfId="27" applyFill="1" applyBorder="1" applyAlignment="1">
      <alignment horizontal="center" vertical="center" wrapText="1" readingOrder="2"/>
    </xf>
    <xf numFmtId="3" fontId="8" fillId="4" borderId="27" xfId="28" applyNumberFormat="1" applyFont="1" applyFill="1" applyBorder="1">
      <alignment horizontal="right" vertical="center" indent="1"/>
    </xf>
    <xf numFmtId="3" fontId="14" fillId="3" borderId="26" xfId="0" applyNumberFormat="1" applyFont="1" applyFill="1" applyBorder="1" applyAlignment="1">
      <alignment horizontal="right" vertical="center" indent="1"/>
    </xf>
    <xf numFmtId="3" fontId="14" fillId="4" borderId="26" xfId="0" applyNumberFormat="1" applyFont="1" applyFill="1" applyBorder="1" applyAlignment="1">
      <alignment horizontal="right" vertical="center" indent="1"/>
    </xf>
    <xf numFmtId="3" fontId="8" fillId="3" borderId="25" xfId="0" applyNumberFormat="1" applyFont="1" applyFill="1" applyBorder="1" applyAlignment="1">
      <alignment horizontal="right" vertical="center" indent="1"/>
    </xf>
    <xf numFmtId="3" fontId="14" fillId="3" borderId="25" xfId="0" applyNumberFormat="1" applyFont="1" applyFill="1" applyBorder="1" applyAlignment="1">
      <alignment horizontal="right" vertical="center" indent="1"/>
    </xf>
    <xf numFmtId="0" fontId="14" fillId="4" borderId="76" xfId="0" applyFont="1" applyFill="1" applyBorder="1" applyAlignment="1">
      <alignment horizontal="center" vertical="center"/>
    </xf>
    <xf numFmtId="0" fontId="37" fillId="4" borderId="76" xfId="0" applyFont="1" applyFill="1" applyBorder="1" applyAlignment="1">
      <alignment horizontal="center" vertical="center"/>
    </xf>
    <xf numFmtId="0" fontId="37" fillId="4" borderId="77" xfId="0" applyFont="1" applyFill="1" applyBorder="1" applyAlignment="1">
      <alignment horizontal="center" vertical="center"/>
    </xf>
    <xf numFmtId="0" fontId="13" fillId="0" borderId="23" xfId="0" applyFont="1" applyBorder="1" applyAlignment="1">
      <alignment horizontal="center" vertical="center" wrapText="1" readingOrder="2"/>
    </xf>
    <xf numFmtId="0" fontId="13" fillId="0" borderId="23" xfId="27" applyFill="1" applyBorder="1" applyAlignment="1">
      <alignment horizontal="center" vertical="center" wrapText="1" readingOrder="2"/>
    </xf>
    <xf numFmtId="3" fontId="8" fillId="0" borderId="27" xfId="28" applyNumberFormat="1" applyFont="1" applyBorder="1">
      <alignment horizontal="right" vertical="center" indent="1"/>
    </xf>
    <xf numFmtId="0" fontId="13" fillId="0" borderId="23" xfId="0" applyFont="1" applyBorder="1" applyAlignment="1">
      <alignment horizontal="center" vertical="center" readingOrder="2"/>
    </xf>
    <xf numFmtId="3" fontId="8" fillId="0" borderId="27" xfId="0" applyNumberFormat="1" applyFont="1" applyBorder="1" applyAlignment="1">
      <alignment horizontal="right" vertical="center" indent="1"/>
    </xf>
    <xf numFmtId="3" fontId="14" fillId="0" borderId="27" xfId="0" applyNumberFormat="1" applyFont="1" applyBorder="1" applyAlignment="1">
      <alignment horizontal="right" vertical="center" indent="1"/>
    </xf>
    <xf numFmtId="0" fontId="14" fillId="0" borderId="24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 wrapText="1" readingOrder="2"/>
    </xf>
    <xf numFmtId="3" fontId="28" fillId="0" borderId="27" xfId="0" applyNumberFormat="1" applyFont="1" applyBorder="1" applyAlignment="1">
      <alignment horizontal="left" vertical="center" wrapText="1" indent="1"/>
    </xf>
    <xf numFmtId="3" fontId="14" fillId="0" borderId="27" xfId="0" applyNumberFormat="1" applyFont="1" applyBorder="1" applyAlignment="1">
      <alignment horizontal="left" vertical="center" wrapText="1" indent="1"/>
    </xf>
    <xf numFmtId="3" fontId="28" fillId="0" borderId="27" xfId="0" applyNumberFormat="1" applyFont="1" applyBorder="1" applyAlignment="1">
      <alignment horizontal="right" vertical="center" wrapText="1" indent="1"/>
    </xf>
    <xf numFmtId="3" fontId="8" fillId="0" borderId="27" xfId="0" applyNumberFormat="1" applyFont="1" applyBorder="1" applyAlignment="1">
      <alignment horizontal="right" vertical="center" wrapText="1" indent="1"/>
    </xf>
    <xf numFmtId="3" fontId="33" fillId="0" borderId="27" xfId="0" applyNumberFormat="1" applyFont="1" applyBorder="1" applyAlignment="1">
      <alignment horizontal="right" vertical="center" wrapText="1" indent="1"/>
    </xf>
    <xf numFmtId="0" fontId="28" fillId="0" borderId="24" xfId="0" applyFont="1" applyBorder="1" applyAlignment="1">
      <alignment horizontal="center" vertical="center" wrapText="1" readingOrder="1"/>
    </xf>
    <xf numFmtId="0" fontId="23" fillId="0" borderId="23" xfId="27" applyFont="1" applyFill="1" applyBorder="1" applyAlignment="1">
      <alignment horizontal="center" vertical="center" wrapText="1" readingOrder="2"/>
    </xf>
    <xf numFmtId="3" fontId="28" fillId="0" borderId="27" xfId="75" applyNumberFormat="1" applyFont="1" applyBorder="1" applyAlignment="1">
      <alignment horizontal="right" vertical="center" indent="1"/>
    </xf>
    <xf numFmtId="3" fontId="14" fillId="0" borderId="27" xfId="75" applyNumberFormat="1" applyFont="1" applyBorder="1" applyAlignment="1">
      <alignment horizontal="right" vertical="center" indent="1"/>
    </xf>
    <xf numFmtId="0" fontId="28" fillId="0" borderId="24" xfId="27" applyFont="1" applyFill="1" applyBorder="1" applyAlignment="1">
      <alignment horizontal="center" vertical="center" wrapText="1" readingOrder="1"/>
    </xf>
    <xf numFmtId="0" fontId="8" fillId="0" borderId="26" xfId="0" applyFont="1" applyBorder="1" applyAlignment="1">
      <alignment horizontal="right" vertical="center" wrapText="1" indent="1"/>
    </xf>
    <xf numFmtId="3" fontId="8" fillId="0" borderId="24" xfId="0" applyNumberFormat="1" applyFont="1" applyBorder="1" applyAlignment="1">
      <alignment horizontal="left" vertical="center" wrapText="1" indent="1"/>
    </xf>
    <xf numFmtId="3" fontId="8" fillId="0" borderId="27" xfId="0" applyNumberFormat="1" applyFont="1" applyBorder="1" applyAlignment="1">
      <alignment horizontal="left" vertical="center" wrapText="1" indent="1"/>
    </xf>
    <xf numFmtId="0" fontId="8" fillId="0" borderId="24" xfId="0" applyFont="1" applyBorder="1" applyAlignment="1">
      <alignment horizontal="center" vertical="center" wrapText="1" readingOrder="1"/>
    </xf>
    <xf numFmtId="0" fontId="14" fillId="0" borderId="24" xfId="0" applyFont="1" applyBorder="1" applyAlignment="1">
      <alignment horizontal="center" vertical="center" wrapText="1" readingOrder="1"/>
    </xf>
    <xf numFmtId="0" fontId="58" fillId="0" borderId="53" xfId="0" applyFont="1" applyBorder="1"/>
    <xf numFmtId="0" fontId="22" fillId="0" borderId="53" xfId="0" applyFont="1" applyBorder="1" applyAlignment="1">
      <alignment horizontal="right" readingOrder="2"/>
    </xf>
    <xf numFmtId="0" fontId="14" fillId="0" borderId="53" xfId="0" applyFont="1" applyBorder="1"/>
    <xf numFmtId="3" fontId="8" fillId="4" borderId="26" xfId="91" applyNumberFormat="1" applyFont="1" applyFill="1" applyBorder="1" applyAlignment="1">
      <alignment horizontal="center" vertical="center"/>
    </xf>
    <xf numFmtId="3" fontId="8" fillId="3" borderId="26" xfId="91" applyNumberFormat="1" applyFont="1" applyFill="1" applyBorder="1" applyAlignment="1">
      <alignment horizontal="center" vertical="center"/>
    </xf>
    <xf numFmtId="3" fontId="8" fillId="3" borderId="28" xfId="91" applyNumberFormat="1" applyFont="1" applyFill="1" applyBorder="1" applyAlignment="1">
      <alignment horizontal="center" vertical="center"/>
    </xf>
    <xf numFmtId="3" fontId="8" fillId="3" borderId="52" xfId="91" applyNumberFormat="1" applyFont="1" applyFill="1" applyBorder="1" applyAlignment="1">
      <alignment horizontal="center" vertical="center"/>
    </xf>
    <xf numFmtId="3" fontId="14" fillId="4" borderId="16" xfId="0" applyNumberFormat="1" applyFont="1" applyFill="1" applyBorder="1" applyAlignment="1">
      <alignment horizontal="right" vertical="center" indent="1"/>
    </xf>
    <xf numFmtId="3" fontId="14" fillId="3" borderId="28" xfId="0" applyNumberFormat="1" applyFont="1" applyFill="1" applyBorder="1" applyAlignment="1">
      <alignment horizontal="right" vertical="center" indent="1"/>
    </xf>
    <xf numFmtId="0" fontId="16" fillId="0" borderId="0" xfId="0" applyFont="1" applyAlignment="1">
      <alignment vertical="center"/>
    </xf>
    <xf numFmtId="3" fontId="14" fillId="3" borderId="78" xfId="28" applyNumberFormat="1" applyFont="1" applyFill="1" applyBorder="1">
      <alignment horizontal="right" vertical="center" indent="1"/>
    </xf>
    <xf numFmtId="3" fontId="14" fillId="4" borderId="70" xfId="28" applyNumberFormat="1" applyFont="1" applyFill="1" applyBorder="1">
      <alignment horizontal="right" vertical="center" indent="1"/>
    </xf>
    <xf numFmtId="3" fontId="14" fillId="3" borderId="24" xfId="28" applyNumberFormat="1" applyFont="1" applyFill="1" applyBorder="1">
      <alignment horizontal="right" vertical="center" indent="1"/>
    </xf>
    <xf numFmtId="3" fontId="14" fillId="4" borderId="24" xfId="28" applyNumberFormat="1" applyFont="1" applyFill="1" applyBorder="1">
      <alignment horizontal="right" vertical="center" indent="1"/>
    </xf>
    <xf numFmtId="3" fontId="14" fillId="0" borderId="24" xfId="28" applyNumberFormat="1" applyFont="1" applyBorder="1">
      <alignment horizontal="right" vertical="center" indent="1"/>
    </xf>
    <xf numFmtId="1" fontId="14" fillId="3" borderId="75" xfId="28" applyNumberFormat="1" applyFont="1" applyFill="1" applyBorder="1" applyAlignment="1">
      <alignment horizontal="center" vertical="center"/>
    </xf>
    <xf numFmtId="1" fontId="14" fillId="4" borderId="69" xfId="28" applyNumberFormat="1" applyFont="1" applyFill="1" applyBorder="1" applyAlignment="1">
      <alignment horizontal="center" vertical="center"/>
    </xf>
    <xf numFmtId="1" fontId="14" fillId="3" borderId="23" xfId="28" applyNumberFormat="1" applyFont="1" applyFill="1" applyBorder="1" applyAlignment="1">
      <alignment horizontal="center" vertical="center"/>
    </xf>
    <xf numFmtId="1" fontId="14" fillId="4" borderId="23" xfId="28" applyNumberFormat="1" applyFont="1" applyFill="1" applyBorder="1" applyAlignment="1">
      <alignment horizontal="center" vertical="center"/>
    </xf>
    <xf numFmtId="1" fontId="14" fillId="0" borderId="23" xfId="28" applyNumberFormat="1" applyFont="1" applyBorder="1" applyAlignment="1">
      <alignment horizontal="center" vertical="center"/>
    </xf>
    <xf numFmtId="0" fontId="33" fillId="4" borderId="29" xfId="10" applyFont="1" applyFill="1" applyBorder="1">
      <alignment horizontal="center" vertical="center" wrapText="1"/>
    </xf>
    <xf numFmtId="1" fontId="23" fillId="4" borderId="31" xfId="9" applyFill="1" applyBorder="1" applyAlignment="1">
      <alignment horizontal="center" vertical="center" wrapText="1"/>
    </xf>
    <xf numFmtId="0" fontId="13" fillId="4" borderId="31" xfId="17" applyFont="1" applyFill="1" applyBorder="1" applyAlignment="1">
      <alignment horizontal="center" vertical="center" wrapText="1"/>
    </xf>
    <xf numFmtId="0" fontId="33" fillId="4" borderId="31" xfId="10" applyFont="1" applyFill="1" applyBorder="1">
      <alignment horizontal="center" vertical="center" wrapText="1"/>
    </xf>
    <xf numFmtId="0" fontId="15" fillId="0" borderId="0" xfId="17" applyFont="1" applyAlignment="1">
      <alignment wrapText="1" readingOrder="2"/>
    </xf>
    <xf numFmtId="0" fontId="15" fillId="0" borderId="0" xfId="17" applyFont="1" applyAlignment="1">
      <alignment vertical="center" readingOrder="2"/>
    </xf>
    <xf numFmtId="0" fontId="13" fillId="0" borderId="0" xfId="17" applyFont="1" applyAlignment="1">
      <alignment vertical="center" wrapText="1" readingOrder="2"/>
    </xf>
    <xf numFmtId="0" fontId="13" fillId="0" borderId="0" xfId="17" applyFont="1" applyAlignment="1">
      <alignment vertical="center" readingOrder="1"/>
    </xf>
    <xf numFmtId="1" fontId="23" fillId="4" borderId="44" xfId="9" applyFill="1" applyBorder="1">
      <alignment horizontal="center" vertical="center"/>
    </xf>
    <xf numFmtId="0" fontId="13" fillId="3" borderId="51" xfId="27" applyFill="1" applyBorder="1" applyAlignment="1">
      <alignment horizontal="center" vertical="center" wrapText="1" readingOrder="2"/>
    </xf>
    <xf numFmtId="0" fontId="13" fillId="3" borderId="0" xfId="17" applyFont="1" applyFill="1" applyAlignment="1">
      <alignment vertical="center" readingOrder="2"/>
    </xf>
    <xf numFmtId="0" fontId="13" fillId="3" borderId="0" xfId="0" applyFont="1" applyFill="1" applyAlignment="1">
      <alignment horizontal="right" vertical="center" wrapText="1" indent="1" readingOrder="2"/>
    </xf>
    <xf numFmtId="0" fontId="13" fillId="4" borderId="0" xfId="0" applyFont="1" applyFill="1" applyAlignment="1">
      <alignment horizontal="right" vertical="center" wrapText="1" indent="1" readingOrder="2"/>
    </xf>
    <xf numFmtId="0" fontId="69" fillId="0" borderId="0" xfId="0" applyFont="1" applyAlignment="1">
      <alignment horizontal="left" vertical="center" indent="1"/>
    </xf>
    <xf numFmtId="0" fontId="69" fillId="4" borderId="0" xfId="0" applyFont="1" applyFill="1" applyAlignment="1">
      <alignment horizontal="left" vertical="center" indent="1"/>
    </xf>
    <xf numFmtId="3" fontId="14" fillId="0" borderId="26" xfId="0" applyNumberFormat="1" applyFont="1" applyBorder="1" applyAlignment="1">
      <alignment horizontal="left" vertical="center" wrapText="1" indent="1"/>
    </xf>
    <xf numFmtId="49" fontId="13" fillId="4" borderId="17" xfId="75" applyNumberFormat="1" applyFont="1" applyFill="1" applyBorder="1" applyAlignment="1">
      <alignment horizontal="center" vertical="center" readingOrder="2"/>
    </xf>
    <xf numFmtId="49" fontId="13" fillId="0" borderId="20" xfId="75" applyNumberFormat="1" applyFont="1" applyBorder="1" applyAlignment="1">
      <alignment horizontal="center" vertical="center" readingOrder="2"/>
    </xf>
    <xf numFmtId="0" fontId="14" fillId="4" borderId="29" xfId="0" applyFont="1" applyFill="1" applyBorder="1" applyAlignment="1">
      <alignment horizontal="center"/>
    </xf>
    <xf numFmtId="0" fontId="14" fillId="0" borderId="21" xfId="75" applyFont="1" applyBorder="1" applyAlignment="1">
      <alignment horizontal="center" vertical="center"/>
    </xf>
    <xf numFmtId="0" fontId="14" fillId="4" borderId="18" xfId="75" applyFont="1" applyFill="1" applyBorder="1" applyAlignment="1">
      <alignment horizontal="center" vertical="center"/>
    </xf>
    <xf numFmtId="3" fontId="8" fillId="0" borderId="26" xfId="0" applyNumberFormat="1" applyFont="1" applyBorder="1" applyAlignment="1">
      <alignment horizontal="left" vertical="center" wrapText="1" indent="1"/>
    </xf>
    <xf numFmtId="0" fontId="15" fillId="3" borderId="0" xfId="5" applyFont="1" applyFill="1" applyAlignment="1">
      <alignment vertical="center"/>
    </xf>
    <xf numFmtId="0" fontId="35" fillId="3" borderId="0" xfId="5" applyFont="1" applyFill="1" applyAlignment="1">
      <alignment vertical="center" readingOrder="2"/>
    </xf>
    <xf numFmtId="0" fontId="13" fillId="3" borderId="0" xfId="14" applyFont="1" applyFill="1" applyAlignment="1">
      <alignment vertical="center"/>
    </xf>
    <xf numFmtId="0" fontId="13" fillId="3" borderId="0" xfId="5" applyFont="1" applyFill="1" applyAlignment="1">
      <alignment vertical="center"/>
    </xf>
    <xf numFmtId="0" fontId="8" fillId="0" borderId="0" xfId="14" applyFont="1" applyAlignment="1">
      <alignment vertical="center"/>
    </xf>
    <xf numFmtId="0" fontId="14" fillId="4" borderId="32" xfId="0" applyFont="1" applyFill="1" applyBorder="1" applyAlignment="1">
      <alignment horizontal="center" vertical="center" wrapText="1" readingOrder="1"/>
    </xf>
    <xf numFmtId="0" fontId="14" fillId="4" borderId="31" xfId="14" applyFont="1" applyFill="1" applyBorder="1" applyAlignment="1">
      <alignment horizontal="center" vertical="center"/>
    </xf>
    <xf numFmtId="3" fontId="14" fillId="4" borderId="32" xfId="14" applyNumberFormat="1" applyFont="1" applyFill="1" applyBorder="1" applyAlignment="1">
      <alignment horizontal="right" vertical="center" indent="1"/>
    </xf>
    <xf numFmtId="0" fontId="13" fillId="4" borderId="30" xfId="14" applyFont="1" applyFill="1" applyBorder="1" applyAlignment="1">
      <alignment horizontal="center" vertical="center"/>
    </xf>
    <xf numFmtId="0" fontId="13" fillId="3" borderId="51" xfId="0" applyFont="1" applyFill="1" applyBorder="1" applyAlignment="1">
      <alignment horizontal="right" vertical="center" wrapText="1" indent="1"/>
    </xf>
    <xf numFmtId="0" fontId="13" fillId="4" borderId="17" xfId="0" applyFont="1" applyFill="1" applyBorder="1" applyAlignment="1">
      <alignment horizontal="right" vertical="center" wrapText="1" indent="1"/>
    </xf>
    <xf numFmtId="0" fontId="13" fillId="3" borderId="17" xfId="0" applyFont="1" applyFill="1" applyBorder="1" applyAlignment="1">
      <alignment horizontal="right" vertical="center" wrapText="1" indent="1"/>
    </xf>
    <xf numFmtId="0" fontId="13" fillId="3" borderId="23" xfId="0" applyFont="1" applyFill="1" applyBorder="1" applyAlignment="1">
      <alignment horizontal="right" vertical="center" wrapText="1" indent="1"/>
    </xf>
    <xf numFmtId="0" fontId="11" fillId="3" borderId="43" xfId="10" applyFont="1" applyFill="1" applyBorder="1" applyAlignment="1">
      <alignment horizontal="left" vertical="center" wrapText="1" indent="1" readingOrder="1"/>
    </xf>
    <xf numFmtId="0" fontId="11" fillId="4" borderId="18" xfId="10" applyFont="1" applyFill="1" applyBorder="1" applyAlignment="1">
      <alignment horizontal="left" vertical="center" wrapText="1" indent="1" readingOrder="1"/>
    </xf>
    <xf numFmtId="0" fontId="11" fillId="3" borderId="18" xfId="10" applyFont="1" applyFill="1" applyBorder="1" applyAlignment="1">
      <alignment horizontal="left" vertical="center" wrapText="1" indent="1" readingOrder="1"/>
    </xf>
    <xf numFmtId="0" fontId="8" fillId="4" borderId="18" xfId="10" applyFont="1" applyFill="1" applyBorder="1" applyAlignment="1">
      <alignment horizontal="left" vertical="center" wrapText="1" indent="1" readingOrder="1"/>
    </xf>
    <xf numFmtId="0" fontId="8" fillId="3" borderId="18" xfId="10" applyFont="1" applyFill="1" applyBorder="1" applyAlignment="1">
      <alignment horizontal="left" vertical="center" wrapText="1" indent="1" readingOrder="1"/>
    </xf>
    <xf numFmtId="0" fontId="8" fillId="3" borderId="24" xfId="10" applyFont="1" applyFill="1" applyBorder="1" applyAlignment="1">
      <alignment horizontal="left" vertical="center" wrapText="1" indent="1" readingOrder="1"/>
    </xf>
    <xf numFmtId="0" fontId="11" fillId="3" borderId="0" xfId="14" applyFill="1" applyAlignment="1">
      <alignment vertical="center"/>
    </xf>
    <xf numFmtId="0" fontId="45" fillId="3" borderId="0" xfId="14" applyFont="1" applyFill="1" applyAlignment="1">
      <alignment vertical="center"/>
    </xf>
    <xf numFmtId="3" fontId="8" fillId="3" borderId="52" xfId="14" applyNumberFormat="1" applyFont="1" applyFill="1" applyBorder="1" applyAlignment="1">
      <alignment horizontal="right" vertical="center" indent="1"/>
    </xf>
    <xf numFmtId="3" fontId="8" fillId="4" borderId="26" xfId="14" applyNumberFormat="1" applyFont="1" applyFill="1" applyBorder="1" applyAlignment="1">
      <alignment horizontal="right" vertical="center" indent="1"/>
    </xf>
    <xf numFmtId="3" fontId="8" fillId="3" borderId="26" xfId="14" applyNumberFormat="1" applyFont="1" applyFill="1" applyBorder="1" applyAlignment="1">
      <alignment horizontal="right" vertical="center" indent="1"/>
    </xf>
    <xf numFmtId="3" fontId="8" fillId="3" borderId="27" xfId="14" applyNumberFormat="1" applyFont="1" applyFill="1" applyBorder="1" applyAlignment="1">
      <alignment horizontal="right" vertical="center" indent="1"/>
    </xf>
    <xf numFmtId="3" fontId="14" fillId="3" borderId="26" xfId="0" applyNumberFormat="1" applyFont="1" applyFill="1" applyBorder="1" applyAlignment="1">
      <alignment horizontal="center" vertical="center" wrapText="1"/>
    </xf>
    <xf numFmtId="0" fontId="8" fillId="4" borderId="26" xfId="75" applyFill="1" applyBorder="1" applyAlignment="1">
      <alignment horizontal="center" vertical="center"/>
    </xf>
    <xf numFmtId="3" fontId="14" fillId="4" borderId="26" xfId="0" applyNumberFormat="1" applyFont="1" applyFill="1" applyBorder="1" applyAlignment="1">
      <alignment horizontal="center" vertical="center" wrapText="1"/>
    </xf>
    <xf numFmtId="0" fontId="8" fillId="0" borderId="26" xfId="75" applyBorder="1" applyAlignment="1">
      <alignment horizontal="center" vertical="center"/>
    </xf>
    <xf numFmtId="3" fontId="8" fillId="3" borderId="25" xfId="0" applyNumberFormat="1" applyFont="1" applyFill="1" applyBorder="1" applyAlignment="1">
      <alignment horizontal="center" vertical="center" wrapText="1"/>
    </xf>
    <xf numFmtId="3" fontId="14" fillId="3" borderId="25" xfId="0" applyNumberFormat="1" applyFont="1" applyFill="1" applyBorder="1" applyAlignment="1">
      <alignment horizontal="center" vertical="center" wrapText="1"/>
    </xf>
    <xf numFmtId="0" fontId="14" fillId="4" borderId="29" xfId="16" applyFont="1" applyFill="1" applyBorder="1" applyAlignment="1">
      <alignment horizontal="center" wrapText="1"/>
    </xf>
    <xf numFmtId="0" fontId="8" fillId="3" borderId="21" xfId="0" applyFont="1" applyFill="1" applyBorder="1" applyAlignment="1">
      <alignment vertical="center" wrapText="1" readingOrder="1"/>
    </xf>
    <xf numFmtId="0" fontId="8" fillId="4" borderId="18" xfId="75" applyFill="1" applyBorder="1" applyAlignment="1">
      <alignment vertical="center"/>
    </xf>
    <xf numFmtId="0" fontId="8" fillId="0" borderId="18" xfId="75" applyBorder="1" applyAlignment="1">
      <alignment vertical="center"/>
    </xf>
    <xf numFmtId="0" fontId="13" fillId="3" borderId="20" xfId="0" applyFont="1" applyFill="1" applyBorder="1" applyAlignment="1">
      <alignment horizontal="right" vertical="center" wrapText="1" indent="1" readingOrder="2"/>
    </xf>
    <xf numFmtId="0" fontId="13" fillId="4" borderId="17" xfId="0" applyFont="1" applyFill="1" applyBorder="1" applyAlignment="1">
      <alignment horizontal="right" vertical="center" wrapText="1" indent="1" readingOrder="2"/>
    </xf>
    <xf numFmtId="0" fontId="13" fillId="3" borderId="17" xfId="0" applyFont="1" applyFill="1" applyBorder="1" applyAlignment="1">
      <alignment horizontal="right" vertical="center" wrapText="1" indent="1" readingOrder="2"/>
    </xf>
    <xf numFmtId="0" fontId="13" fillId="4" borderId="33" xfId="0" applyFont="1" applyFill="1" applyBorder="1" applyAlignment="1">
      <alignment horizontal="right" vertical="center" wrapText="1" indent="1" readingOrder="2"/>
    </xf>
    <xf numFmtId="0" fontId="8" fillId="4" borderId="28" xfId="75" applyFill="1" applyBorder="1" applyAlignment="1">
      <alignment horizontal="center" vertical="center"/>
    </xf>
    <xf numFmtId="3" fontId="14" fillId="4" borderId="28" xfId="0" applyNumberFormat="1" applyFont="1" applyFill="1" applyBorder="1" applyAlignment="1">
      <alignment horizontal="center" vertical="center" wrapText="1"/>
    </xf>
    <xf numFmtId="0" fontId="8" fillId="4" borderId="34" xfId="75" applyFill="1" applyBorder="1" applyAlignment="1">
      <alignment vertical="center"/>
    </xf>
    <xf numFmtId="3" fontId="14" fillId="4" borderId="74" xfId="75" applyNumberFormat="1" applyFont="1" applyFill="1" applyBorder="1" applyAlignment="1">
      <alignment horizontal="center" vertical="center"/>
    </xf>
    <xf numFmtId="0" fontId="13" fillId="4" borderId="75" xfId="0" applyFont="1" applyFill="1" applyBorder="1" applyAlignment="1">
      <alignment horizontal="center" vertical="center" wrapText="1" readingOrder="2"/>
    </xf>
    <xf numFmtId="0" fontId="14" fillId="4" borderId="78" xfId="75" applyFont="1" applyFill="1" applyBorder="1" applyAlignment="1">
      <alignment horizontal="center" vertical="center"/>
    </xf>
    <xf numFmtId="0" fontId="70" fillId="3" borderId="0" xfId="4" applyFont="1" applyFill="1" applyAlignment="1">
      <alignment readingOrder="1"/>
    </xf>
    <xf numFmtId="0" fontId="8" fillId="3" borderId="53" xfId="75" applyFill="1" applyBorder="1" applyAlignment="1">
      <alignment vertical="center" wrapText="1" readingOrder="2"/>
    </xf>
    <xf numFmtId="0" fontId="69" fillId="3" borderId="0" xfId="0" applyFont="1" applyFill="1" applyAlignment="1">
      <alignment horizontal="left" vertical="center" wrapText="1" indent="1"/>
    </xf>
    <xf numFmtId="3" fontId="45" fillId="0" borderId="0" xfId="75" applyNumberFormat="1" applyFont="1" applyAlignment="1">
      <alignment vertical="center"/>
    </xf>
    <xf numFmtId="3" fontId="47" fillId="0" borderId="0" xfId="75" applyNumberFormat="1" applyFont="1" applyAlignment="1">
      <alignment vertical="center"/>
    </xf>
    <xf numFmtId="0" fontId="13" fillId="4" borderId="16" xfId="0" applyFont="1" applyFill="1" applyBorder="1" applyAlignment="1">
      <alignment horizontal="center" vertical="center" readingOrder="2"/>
    </xf>
    <xf numFmtId="0" fontId="14" fillId="4" borderId="16" xfId="0" applyFont="1" applyFill="1" applyBorder="1" applyAlignment="1">
      <alignment horizontal="center" vertical="center"/>
    </xf>
    <xf numFmtId="0" fontId="25" fillId="4" borderId="81" xfId="0" applyFont="1" applyFill="1" applyBorder="1" applyAlignment="1">
      <alignment horizontal="left" vertical="center" wrapText="1"/>
    </xf>
    <xf numFmtId="0" fontId="14" fillId="4" borderId="82" xfId="0" applyFont="1" applyFill="1" applyBorder="1" applyAlignment="1">
      <alignment horizontal="right" vertical="center" wrapText="1" indent="1"/>
    </xf>
    <xf numFmtId="0" fontId="37" fillId="0" borderId="26" xfId="0" applyFont="1" applyBorder="1" applyAlignment="1">
      <alignment horizontal="left" vertical="center" wrapText="1" indent="1"/>
    </xf>
    <xf numFmtId="0" fontId="25" fillId="0" borderId="26" xfId="0" applyFont="1" applyBorder="1" applyAlignment="1">
      <alignment horizontal="left" vertical="center" wrapText="1" indent="1"/>
    </xf>
    <xf numFmtId="0" fontId="37" fillId="4" borderId="26" xfId="0" applyFont="1" applyFill="1" applyBorder="1" applyAlignment="1">
      <alignment horizontal="left" vertical="center" wrapText="1" indent="1"/>
    </xf>
    <xf numFmtId="0" fontId="25" fillId="4" borderId="26" xfId="0" applyFont="1" applyFill="1" applyBorder="1" applyAlignment="1">
      <alignment horizontal="left" vertical="center" wrapText="1" indent="1"/>
    </xf>
    <xf numFmtId="0" fontId="8" fillId="3" borderId="26" xfId="0" applyFont="1" applyFill="1" applyBorder="1" applyAlignment="1">
      <alignment horizontal="right" vertical="center" wrapText="1" indent="1"/>
    </xf>
    <xf numFmtId="3" fontId="14" fillId="0" borderId="26" xfId="0" applyNumberFormat="1" applyFont="1" applyBorder="1" applyAlignment="1">
      <alignment vertical="center" wrapText="1"/>
    </xf>
    <xf numFmtId="0" fontId="8" fillId="0" borderId="27" xfId="0" applyFont="1" applyBorder="1" applyAlignment="1">
      <alignment horizontal="right" vertical="center" wrapText="1" indent="1"/>
    </xf>
    <xf numFmtId="0" fontId="37" fillId="0" borderId="27" xfId="0" applyFont="1" applyBorder="1" applyAlignment="1">
      <alignment horizontal="left" vertical="center" wrapText="1" indent="1"/>
    </xf>
    <xf numFmtId="0" fontId="14" fillId="3" borderId="26" xfId="0" applyFont="1" applyFill="1" applyBorder="1" applyAlignment="1">
      <alignment horizontal="center" vertical="center" wrapText="1"/>
    </xf>
    <xf numFmtId="3" fontId="11" fillId="3" borderId="26" xfId="0" applyNumberFormat="1" applyFont="1" applyFill="1" applyBorder="1" applyAlignment="1">
      <alignment horizontal="left" vertical="center" wrapText="1" indent="1"/>
    </xf>
    <xf numFmtId="0" fontId="37" fillId="3" borderId="26" xfId="0" applyFont="1" applyFill="1" applyBorder="1" applyAlignment="1">
      <alignment horizontal="center" vertical="center" wrapText="1"/>
    </xf>
    <xf numFmtId="0" fontId="14" fillId="4" borderId="26" xfId="0" applyFont="1" applyFill="1" applyBorder="1" applyAlignment="1">
      <alignment horizontal="center" vertical="center" wrapText="1"/>
    </xf>
    <xf numFmtId="0" fontId="37" fillId="4" borderId="26" xfId="0" applyFont="1" applyFill="1" applyBorder="1" applyAlignment="1">
      <alignment horizontal="center" vertical="center" wrapText="1"/>
    </xf>
    <xf numFmtId="3" fontId="11" fillId="4" borderId="26" xfId="0" applyNumberFormat="1" applyFont="1" applyFill="1" applyBorder="1" applyAlignment="1">
      <alignment horizontal="left" vertical="center" wrapText="1" indent="1"/>
    </xf>
    <xf numFmtId="0" fontId="14" fillId="0" borderId="26" xfId="0" applyFont="1" applyBorder="1" applyAlignment="1">
      <alignment horizontal="center" vertical="center" wrapText="1"/>
    </xf>
    <xf numFmtId="0" fontId="37" fillId="0" borderId="26" xfId="0" applyFont="1" applyBorder="1" applyAlignment="1">
      <alignment horizontal="center" vertical="center" wrapText="1"/>
    </xf>
    <xf numFmtId="0" fontId="14" fillId="0" borderId="68" xfId="0" applyFont="1" applyBorder="1" applyAlignment="1">
      <alignment horizontal="center" vertical="center" wrapText="1"/>
    </xf>
    <xf numFmtId="3" fontId="11" fillId="0" borderId="68" xfId="0" applyNumberFormat="1" applyFont="1" applyBorder="1" applyAlignment="1">
      <alignment horizontal="left" vertical="center" wrapText="1" indent="1"/>
    </xf>
    <xf numFmtId="0" fontId="37" fillId="0" borderId="68" xfId="0" applyFont="1" applyBorder="1" applyAlignment="1">
      <alignment horizontal="center" vertical="center" wrapText="1"/>
    </xf>
    <xf numFmtId="0" fontId="25" fillId="4" borderId="22" xfId="0" applyFont="1" applyFill="1" applyBorder="1" applyAlignment="1">
      <alignment horizontal="center" vertical="top"/>
    </xf>
    <xf numFmtId="0" fontId="14" fillId="4" borderId="19" xfId="0" applyFont="1" applyFill="1" applyBorder="1" applyAlignment="1">
      <alignment horizontal="center"/>
    </xf>
    <xf numFmtId="0" fontId="14" fillId="3" borderId="83" xfId="0" applyFont="1" applyFill="1" applyBorder="1" applyAlignment="1">
      <alignment horizontal="right" vertical="center" indent="1" readingOrder="2"/>
    </xf>
    <xf numFmtId="3" fontId="8" fillId="3" borderId="71" xfId="0" applyNumberFormat="1" applyFont="1" applyFill="1" applyBorder="1" applyAlignment="1">
      <alignment horizontal="right" vertical="center" indent="1"/>
    </xf>
    <xf numFmtId="3" fontId="14" fillId="3" borderId="71" xfId="0" applyNumberFormat="1" applyFont="1" applyFill="1" applyBorder="1" applyAlignment="1">
      <alignment horizontal="right" vertical="center" indent="1"/>
    </xf>
    <xf numFmtId="0" fontId="67" fillId="0" borderId="84" xfId="0" applyFont="1" applyBorder="1" applyAlignment="1">
      <alignment horizontal="left" vertical="center" indent="1"/>
    </xf>
    <xf numFmtId="0" fontId="14" fillId="4" borderId="69" xfId="0" applyFont="1" applyFill="1" applyBorder="1" applyAlignment="1">
      <alignment horizontal="right" vertical="center" indent="1" readingOrder="2"/>
    </xf>
    <xf numFmtId="3" fontId="8" fillId="4" borderId="68" xfId="0" applyNumberFormat="1" applyFont="1" applyFill="1" applyBorder="1" applyAlignment="1">
      <alignment horizontal="right" vertical="center" indent="1"/>
    </xf>
    <xf numFmtId="3" fontId="14" fillId="4" borderId="68" xfId="0" applyNumberFormat="1" applyFont="1" applyFill="1" applyBorder="1" applyAlignment="1">
      <alignment horizontal="right" vertical="center" indent="1"/>
    </xf>
    <xf numFmtId="0" fontId="67" fillId="4" borderId="70" xfId="0" applyFont="1" applyFill="1" applyBorder="1" applyAlignment="1">
      <alignment horizontal="left" vertical="center" indent="1"/>
    </xf>
    <xf numFmtId="0" fontId="14" fillId="3" borderId="85" xfId="0" applyFont="1" applyFill="1" applyBorder="1" applyAlignment="1">
      <alignment horizontal="center" vertical="center" readingOrder="2"/>
    </xf>
    <xf numFmtId="3" fontId="14" fillId="3" borderId="86" xfId="0" applyNumberFormat="1" applyFont="1" applyFill="1" applyBorder="1" applyAlignment="1">
      <alignment horizontal="right" vertical="center" indent="1"/>
    </xf>
    <xf numFmtId="0" fontId="25" fillId="3" borderId="87" xfId="0" applyFont="1" applyFill="1" applyBorder="1" applyAlignment="1">
      <alignment horizontal="center" vertical="center"/>
    </xf>
    <xf numFmtId="3" fontId="14" fillId="4" borderId="25" xfId="0" applyNumberFormat="1" applyFont="1" applyFill="1" applyBorder="1" applyAlignment="1">
      <alignment horizontal="left" vertical="center" wrapText="1" indent="1"/>
    </xf>
    <xf numFmtId="49" fontId="13" fillId="3" borderId="17" xfId="75" applyNumberFormat="1" applyFont="1" applyFill="1" applyBorder="1" applyAlignment="1">
      <alignment horizontal="center" vertical="center" readingOrder="2"/>
    </xf>
    <xf numFmtId="0" fontId="14" fillId="3" borderId="18" xfId="75" applyFont="1" applyFill="1" applyBorder="1" applyAlignment="1">
      <alignment horizontal="center" vertical="center"/>
    </xf>
    <xf numFmtId="0" fontId="25" fillId="4" borderId="29" xfId="0" applyFont="1" applyFill="1" applyBorder="1" applyAlignment="1">
      <alignment horizontal="center"/>
    </xf>
    <xf numFmtId="49" fontId="13" fillId="3" borderId="33" xfId="75" applyNumberFormat="1" applyFont="1" applyFill="1" applyBorder="1" applyAlignment="1">
      <alignment horizontal="center" vertical="center" readingOrder="2"/>
    </xf>
    <xf numFmtId="3" fontId="8" fillId="3" borderId="28" xfId="0" applyNumberFormat="1" applyFont="1" applyFill="1" applyBorder="1" applyAlignment="1">
      <alignment horizontal="left" vertical="center" wrapText="1" indent="1"/>
    </xf>
    <xf numFmtId="3" fontId="14" fillId="3" borderId="19" xfId="0" applyNumberFormat="1" applyFont="1" applyFill="1" applyBorder="1" applyAlignment="1">
      <alignment horizontal="left" vertical="center" wrapText="1" indent="1"/>
    </xf>
    <xf numFmtId="0" fontId="14" fillId="3" borderId="34" xfId="75" applyFont="1" applyFill="1" applyBorder="1" applyAlignment="1">
      <alignment horizontal="center" vertical="center"/>
    </xf>
    <xf numFmtId="0" fontId="14" fillId="4" borderId="30" xfId="75" applyFont="1" applyFill="1" applyBorder="1" applyAlignment="1">
      <alignment horizontal="center" vertical="center"/>
    </xf>
    <xf numFmtId="3" fontId="14" fillId="4" borderId="32" xfId="0" applyNumberFormat="1" applyFont="1" applyFill="1" applyBorder="1" applyAlignment="1">
      <alignment horizontal="left" vertical="center" wrapText="1" indent="1"/>
    </xf>
    <xf numFmtId="0" fontId="14" fillId="4" borderId="31" xfId="75" applyFont="1" applyFill="1" applyBorder="1" applyAlignment="1">
      <alignment horizontal="center" vertical="center"/>
    </xf>
    <xf numFmtId="0" fontId="33" fillId="4" borderId="29" xfId="24" applyFont="1" applyFill="1" applyBorder="1" applyAlignment="1">
      <alignment horizontal="center" wrapText="1" readingOrder="2"/>
    </xf>
    <xf numFmtId="0" fontId="8" fillId="4" borderId="22" xfId="24" applyFont="1" applyFill="1" applyBorder="1" applyAlignment="1">
      <alignment horizontal="center" vertical="top" wrapText="1" readingOrder="2"/>
    </xf>
    <xf numFmtId="0" fontId="8" fillId="3" borderId="0" xfId="0" applyFont="1" applyFill="1" applyAlignment="1">
      <alignment horizontal="right" vertical="center" readingOrder="2"/>
    </xf>
    <xf numFmtId="0" fontId="28" fillId="3" borderId="0" xfId="0" applyFont="1" applyFill="1" applyAlignment="1">
      <alignment horizontal="left" vertical="center" readingOrder="1"/>
    </xf>
    <xf numFmtId="0" fontId="14" fillId="4" borderId="44" xfId="0" applyFont="1" applyFill="1" applyBorder="1" applyAlignment="1">
      <alignment vertical="center" wrapText="1"/>
    </xf>
    <xf numFmtId="0" fontId="14" fillId="4" borderId="63" xfId="0" applyFont="1" applyFill="1" applyBorder="1" applyAlignment="1">
      <alignment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3" fillId="4" borderId="29" xfId="0" applyFont="1" applyFill="1" applyBorder="1" applyAlignment="1">
      <alignment vertical="center" wrapText="1"/>
    </xf>
    <xf numFmtId="0" fontId="13" fillId="4" borderId="19" xfId="0" applyFont="1" applyFill="1" applyBorder="1" applyAlignment="1">
      <alignment vertical="center" wrapText="1"/>
    </xf>
    <xf numFmtId="0" fontId="13" fillId="4" borderId="22" xfId="0" applyFont="1" applyFill="1" applyBorder="1" applyAlignment="1">
      <alignment horizontal="center" vertical="center" wrapText="1"/>
    </xf>
    <xf numFmtId="0" fontId="23" fillId="4" borderId="29" xfId="10" applyFont="1" applyFill="1" applyBorder="1" applyAlignment="1">
      <alignment horizontal="center" wrapText="1" readingOrder="1"/>
    </xf>
    <xf numFmtId="0" fontId="8" fillId="3" borderId="43" xfId="0" applyFont="1" applyFill="1" applyBorder="1" applyAlignment="1">
      <alignment horizontal="center" vertical="center" wrapText="1" readingOrder="1"/>
    </xf>
    <xf numFmtId="0" fontId="8" fillId="4" borderId="18" xfId="0" applyFont="1" applyFill="1" applyBorder="1" applyAlignment="1">
      <alignment horizontal="center" vertical="center" wrapText="1" readingOrder="1"/>
    </xf>
    <xf numFmtId="0" fontId="8" fillId="3" borderId="18" xfId="0" applyFont="1" applyFill="1" applyBorder="1" applyAlignment="1">
      <alignment horizontal="center" vertical="center" wrapText="1" readingOrder="1"/>
    </xf>
    <xf numFmtId="3" fontId="8" fillId="3" borderId="27" xfId="0" applyNumberFormat="1" applyFont="1" applyFill="1" applyBorder="1" applyAlignment="1">
      <alignment horizontal="left" vertical="center" wrapText="1" indent="1"/>
    </xf>
    <xf numFmtId="3" fontId="14" fillId="3" borderId="27" xfId="0" applyNumberFormat="1" applyFont="1" applyFill="1" applyBorder="1" applyAlignment="1">
      <alignment horizontal="left" vertical="center" wrapText="1" indent="1"/>
    </xf>
    <xf numFmtId="0" fontId="8" fillId="3" borderId="24" xfId="0" applyFont="1" applyFill="1" applyBorder="1" applyAlignment="1">
      <alignment horizontal="center" vertical="center" wrapText="1" readingOrder="1"/>
    </xf>
    <xf numFmtId="3" fontId="8" fillId="0" borderId="0" xfId="75" applyNumberFormat="1" applyAlignment="1">
      <alignment vertical="center"/>
    </xf>
    <xf numFmtId="165" fontId="8" fillId="0" borderId="0" xfId="75" applyNumberFormat="1" applyAlignment="1">
      <alignment vertical="center"/>
    </xf>
    <xf numFmtId="165" fontId="14" fillId="4" borderId="32" xfId="0" applyNumberFormat="1" applyFont="1" applyFill="1" applyBorder="1" applyAlignment="1">
      <alignment horizontal="right" vertical="center" indent="1"/>
    </xf>
    <xf numFmtId="0" fontId="15" fillId="3" borderId="0" xfId="17" applyFont="1" applyFill="1" applyAlignment="1">
      <alignment horizontal="center" wrapText="1" readingOrder="2"/>
    </xf>
    <xf numFmtId="0" fontId="15" fillId="3" borderId="0" xfId="17" applyFont="1" applyFill="1" applyAlignment="1">
      <alignment horizontal="center" vertical="center" readingOrder="2"/>
    </xf>
    <xf numFmtId="0" fontId="13" fillId="3" borderId="0" xfId="17" applyFont="1" applyFill="1" applyAlignment="1">
      <alignment horizontal="center" vertical="center" wrapText="1" readingOrder="2"/>
    </xf>
    <xf numFmtId="0" fontId="13" fillId="3" borderId="0" xfId="17" applyFont="1" applyFill="1" applyAlignment="1">
      <alignment horizontal="center" vertical="center" readingOrder="1"/>
    </xf>
    <xf numFmtId="0" fontId="15" fillId="3" borderId="9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0" fontId="13" fillId="4" borderId="37" xfId="0" applyFont="1" applyFill="1" applyBorder="1" applyAlignment="1">
      <alignment horizontal="right" vertical="center" wrapText="1" indent="1"/>
    </xf>
    <xf numFmtId="0" fontId="13" fillId="4" borderId="38" xfId="0" applyFont="1" applyFill="1" applyBorder="1" applyAlignment="1">
      <alignment horizontal="right" vertical="center" indent="1"/>
    </xf>
    <xf numFmtId="0" fontId="13" fillId="4" borderId="64" xfId="0" applyFont="1" applyFill="1" applyBorder="1" applyAlignment="1">
      <alignment horizontal="right" vertical="center" indent="1"/>
    </xf>
    <xf numFmtId="0" fontId="14" fillId="4" borderId="29" xfId="0" applyFont="1" applyFill="1" applyBorder="1" applyAlignment="1">
      <alignment horizontal="center" vertical="center"/>
    </xf>
    <xf numFmtId="0" fontId="14" fillId="4" borderId="35" xfId="0" applyFont="1" applyFill="1" applyBorder="1" applyAlignment="1">
      <alignment horizontal="left" vertical="center" wrapText="1" indent="1"/>
    </xf>
    <xf numFmtId="0" fontId="14" fillId="4" borderId="36" xfId="0" applyFont="1" applyFill="1" applyBorder="1" applyAlignment="1">
      <alignment horizontal="left" vertical="center" indent="1"/>
    </xf>
    <xf numFmtId="0" fontId="14" fillId="4" borderId="67" xfId="0" applyFont="1" applyFill="1" applyBorder="1" applyAlignment="1">
      <alignment horizontal="left" vertical="center" indent="1"/>
    </xf>
    <xf numFmtId="0" fontId="25" fillId="4" borderId="22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 readingOrder="2"/>
    </xf>
    <xf numFmtId="0" fontId="15" fillId="3" borderId="12" xfId="0" applyFont="1" applyFill="1" applyBorder="1" applyAlignment="1">
      <alignment horizontal="center" vertical="center" readingOrder="2"/>
    </xf>
    <xf numFmtId="0" fontId="15" fillId="3" borderId="8" xfId="0" applyFont="1" applyFill="1" applyBorder="1" applyAlignment="1">
      <alignment horizontal="center" vertical="center" readingOrder="2"/>
    </xf>
    <xf numFmtId="0" fontId="54" fillId="3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6" fillId="4" borderId="37" xfId="0" applyFont="1" applyFill="1" applyBorder="1" applyAlignment="1">
      <alignment horizontal="right" vertical="center" wrapText="1" indent="1"/>
    </xf>
    <xf numFmtId="0" fontId="16" fillId="4" borderId="41" xfId="0" applyFont="1" applyFill="1" applyBorder="1" applyAlignment="1">
      <alignment horizontal="right" vertical="center" wrapText="1" indent="1"/>
    </xf>
    <xf numFmtId="0" fontId="16" fillId="4" borderId="38" xfId="0" applyFont="1" applyFill="1" applyBorder="1" applyAlignment="1">
      <alignment horizontal="right" vertical="center" wrapText="1" indent="1"/>
    </xf>
    <xf numFmtId="0" fontId="16" fillId="4" borderId="42" xfId="0" applyFont="1" applyFill="1" applyBorder="1" applyAlignment="1">
      <alignment horizontal="right" vertical="center" wrapText="1" indent="1"/>
    </xf>
    <xf numFmtId="0" fontId="16" fillId="4" borderId="64" xfId="0" applyFont="1" applyFill="1" applyBorder="1" applyAlignment="1">
      <alignment horizontal="right" vertical="center" wrapText="1" indent="1"/>
    </xf>
    <xf numFmtId="0" fontId="16" fillId="4" borderId="65" xfId="0" applyFont="1" applyFill="1" applyBorder="1" applyAlignment="1">
      <alignment horizontal="right" vertical="center" wrapText="1" indent="1"/>
    </xf>
    <xf numFmtId="0" fontId="14" fillId="4" borderId="29" xfId="0" applyFont="1" applyFill="1" applyBorder="1" applyAlignment="1">
      <alignment horizontal="center" vertical="center" wrapText="1"/>
    </xf>
    <xf numFmtId="0" fontId="22" fillId="4" borderId="39" xfId="0" applyFont="1" applyFill="1" applyBorder="1" applyAlignment="1">
      <alignment horizontal="left" vertical="center" wrapText="1" indent="1"/>
    </xf>
    <xf numFmtId="0" fontId="22" fillId="4" borderId="35" xfId="0" applyFont="1" applyFill="1" applyBorder="1" applyAlignment="1">
      <alignment horizontal="left" vertical="center" wrapText="1" indent="1"/>
    </xf>
    <xf numFmtId="0" fontId="22" fillId="4" borderId="40" xfId="0" applyFont="1" applyFill="1" applyBorder="1" applyAlignment="1">
      <alignment horizontal="left" vertical="center" wrapText="1" indent="1"/>
    </xf>
    <xf numFmtId="0" fontId="22" fillId="4" borderId="36" xfId="0" applyFont="1" applyFill="1" applyBorder="1" applyAlignment="1">
      <alignment horizontal="left" vertical="center" wrapText="1" indent="1"/>
    </xf>
    <xf numFmtId="0" fontId="22" fillId="4" borderId="66" xfId="0" applyFont="1" applyFill="1" applyBorder="1" applyAlignment="1">
      <alignment horizontal="left" vertical="center" wrapText="1" indent="1"/>
    </xf>
    <xf numFmtId="0" fontId="22" fillId="4" borderId="67" xfId="0" applyFont="1" applyFill="1" applyBorder="1" applyAlignment="1">
      <alignment horizontal="left" vertical="center" wrapText="1" indent="1"/>
    </xf>
    <xf numFmtId="0" fontId="54" fillId="3" borderId="0" xfId="0" applyFont="1" applyFill="1" applyAlignment="1">
      <alignment horizontal="center" vertical="center" wrapText="1" readingOrder="2"/>
    </xf>
    <xf numFmtId="0" fontId="13" fillId="0" borderId="17" xfId="0" applyFont="1" applyBorder="1" applyAlignment="1">
      <alignment horizontal="center" vertical="center" wrapText="1" readingOrder="2"/>
    </xf>
    <xf numFmtId="0" fontId="13" fillId="0" borderId="69" xfId="0" applyFont="1" applyBorder="1" applyAlignment="1">
      <alignment horizontal="center" vertical="center" wrapText="1" readingOrder="2"/>
    </xf>
    <xf numFmtId="0" fontId="14" fillId="0" borderId="18" xfId="0" applyFont="1" applyBorder="1" applyAlignment="1">
      <alignment horizontal="center" vertical="center" wrapText="1"/>
    </xf>
    <xf numFmtId="0" fontId="14" fillId="0" borderId="70" xfId="0" applyFont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 readingOrder="2"/>
    </xf>
    <xf numFmtId="0" fontId="14" fillId="4" borderId="18" xfId="0" applyFont="1" applyFill="1" applyBorder="1" applyAlignment="1">
      <alignment horizontal="center" vertical="center" wrapText="1"/>
    </xf>
    <xf numFmtId="0" fontId="14" fillId="4" borderId="31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center" vertical="center" wrapText="1"/>
    </xf>
    <xf numFmtId="0" fontId="14" fillId="4" borderId="30" xfId="0" applyFont="1" applyFill="1" applyBorder="1" applyAlignment="1">
      <alignment horizontal="center" vertical="center" wrapText="1"/>
    </xf>
    <xf numFmtId="0" fontId="13" fillId="3" borderId="83" xfId="0" applyFont="1" applyFill="1" applyBorder="1" applyAlignment="1">
      <alignment horizontal="center" vertical="center" wrapText="1" readingOrder="2"/>
    </xf>
    <xf numFmtId="0" fontId="13" fillId="3" borderId="17" xfId="0" applyFont="1" applyFill="1" applyBorder="1" applyAlignment="1">
      <alignment horizontal="center" vertical="center" wrapText="1" readingOrder="2"/>
    </xf>
    <xf numFmtId="0" fontId="14" fillId="3" borderId="84" xfId="0" applyFont="1" applyFill="1" applyBorder="1" applyAlignment="1">
      <alignment horizontal="center" vertical="center" wrapText="1"/>
    </xf>
    <xf numFmtId="0" fontId="14" fillId="3" borderId="18" xfId="0" applyFont="1" applyFill="1" applyBorder="1" applyAlignment="1">
      <alignment horizontal="center" vertical="center" wrapText="1"/>
    </xf>
    <xf numFmtId="0" fontId="36" fillId="3" borderId="0" xfId="0" applyFont="1" applyFill="1" applyAlignment="1">
      <alignment horizontal="center" vertical="center" wrapText="1"/>
    </xf>
    <xf numFmtId="0" fontId="36" fillId="3" borderId="0" xfId="0" applyFont="1" applyFill="1" applyAlignment="1">
      <alignment horizontal="center" vertical="center" wrapText="1" readingOrder="2"/>
    </xf>
    <xf numFmtId="0" fontId="35" fillId="0" borderId="0" xfId="34" applyFont="1" applyAlignment="1">
      <alignment horizontal="center" readingOrder="1"/>
    </xf>
    <xf numFmtId="0" fontId="13" fillId="0" borderId="0" xfId="4" applyFont="1" applyAlignment="1">
      <alignment horizontal="center" wrapText="1" readingOrder="1"/>
    </xf>
    <xf numFmtId="1" fontId="33" fillId="4" borderId="44" xfId="9" applyFont="1" applyFill="1" applyBorder="1" applyAlignment="1">
      <alignment horizontal="center" vertical="center" readingOrder="1"/>
    </xf>
    <xf numFmtId="1" fontId="33" fillId="4" borderId="63" xfId="9" applyFont="1" applyFill="1" applyBorder="1" applyAlignment="1">
      <alignment horizontal="center" vertical="center" readingOrder="1"/>
    </xf>
    <xf numFmtId="0" fontId="33" fillId="4" borderId="49" xfId="24" applyFont="1" applyFill="1" applyBorder="1" applyAlignment="1">
      <alignment horizontal="center" wrapText="1" readingOrder="1"/>
    </xf>
    <xf numFmtId="0" fontId="33" fillId="4" borderId="53" xfId="24" applyFont="1" applyFill="1" applyBorder="1" applyAlignment="1">
      <alignment horizontal="center" wrapText="1" readingOrder="1"/>
    </xf>
    <xf numFmtId="0" fontId="33" fillId="4" borderId="44" xfId="24" applyFont="1" applyFill="1" applyBorder="1" applyAlignment="1">
      <alignment horizontal="center" wrapText="1" readingOrder="1"/>
    </xf>
    <xf numFmtId="0" fontId="8" fillId="4" borderId="50" xfId="24" applyFont="1" applyFill="1" applyBorder="1" applyAlignment="1">
      <alignment horizontal="center" vertical="top" wrapText="1" readingOrder="1"/>
    </xf>
    <xf numFmtId="0" fontId="8" fillId="4" borderId="7" xfId="24" applyFont="1" applyFill="1" applyBorder="1" applyAlignment="1">
      <alignment horizontal="center" vertical="top" wrapText="1" readingOrder="1"/>
    </xf>
    <xf numFmtId="0" fontId="8" fillId="4" borderId="45" xfId="24" applyFont="1" applyFill="1" applyBorder="1" applyAlignment="1">
      <alignment horizontal="center" vertical="top" wrapText="1" readingOrder="1"/>
    </xf>
    <xf numFmtId="0" fontId="34" fillId="4" borderId="49" xfId="10" applyFont="1" applyFill="1" applyBorder="1" applyAlignment="1">
      <alignment horizontal="center" vertical="center" wrapText="1" readingOrder="1"/>
    </xf>
    <xf numFmtId="0" fontId="34" fillId="4" borderId="54" xfId="10" applyFont="1" applyFill="1" applyBorder="1" applyAlignment="1">
      <alignment horizontal="center" vertical="center" wrapText="1" readingOrder="1"/>
    </xf>
    <xf numFmtId="0" fontId="35" fillId="0" borderId="0" xfId="34" applyFont="1" applyAlignment="1">
      <alignment horizontal="center" readingOrder="2"/>
    </xf>
    <xf numFmtId="0" fontId="35" fillId="0" borderId="0" xfId="34" applyFont="1" applyAlignment="1">
      <alignment horizontal="center" wrapText="1" readingOrder="1"/>
    </xf>
    <xf numFmtId="1" fontId="33" fillId="4" borderId="51" xfId="9" applyFont="1" applyFill="1" applyBorder="1" applyAlignment="1">
      <alignment horizontal="center" vertical="center" readingOrder="1"/>
    </xf>
    <xf numFmtId="1" fontId="33" fillId="4" borderId="33" xfId="9" applyFont="1" applyFill="1" applyBorder="1" applyAlignment="1">
      <alignment horizontal="center" vertical="center" readingOrder="1"/>
    </xf>
    <xf numFmtId="0" fontId="34" fillId="4" borderId="43" xfId="10" applyFont="1" applyFill="1" applyBorder="1" applyAlignment="1">
      <alignment horizontal="center" vertical="center" wrapText="1" readingOrder="1"/>
    </xf>
    <xf numFmtId="0" fontId="34" fillId="4" borderId="34" xfId="10" applyFont="1" applyFill="1" applyBorder="1" applyAlignment="1">
      <alignment horizontal="center" vertical="center" wrapText="1" readingOrder="1"/>
    </xf>
    <xf numFmtId="0" fontId="33" fillId="4" borderId="49" xfId="10" applyFont="1" applyFill="1" applyBorder="1" applyAlignment="1">
      <alignment horizontal="center" vertical="center" wrapText="1" readingOrder="1"/>
    </xf>
    <xf numFmtId="0" fontId="33" fillId="4" borderId="50" xfId="10" applyFont="1" applyFill="1" applyBorder="1" applyAlignment="1">
      <alignment horizontal="center" vertical="center" wrapText="1" readingOrder="1"/>
    </xf>
    <xf numFmtId="0" fontId="33" fillId="4" borderId="53" xfId="10" applyFont="1" applyFill="1" applyBorder="1" applyAlignment="1">
      <alignment horizontal="center" vertical="center" wrapText="1" readingOrder="1"/>
    </xf>
    <xf numFmtId="0" fontId="33" fillId="4" borderId="7" xfId="10" applyFont="1" applyFill="1" applyBorder="1" applyAlignment="1">
      <alignment horizontal="center" vertical="center" wrapText="1" readingOrder="1"/>
    </xf>
    <xf numFmtId="0" fontId="33" fillId="4" borderId="44" xfId="10" applyFont="1" applyFill="1" applyBorder="1" applyAlignment="1">
      <alignment horizontal="center" vertical="center" wrapText="1" readingOrder="1"/>
    </xf>
    <xf numFmtId="0" fontId="33" fillId="4" borderId="45" xfId="10" applyFont="1" applyFill="1" applyBorder="1" applyAlignment="1">
      <alignment horizontal="center" vertical="center" wrapText="1" readingOrder="1"/>
    </xf>
    <xf numFmtId="0" fontId="35" fillId="3" borderId="9" xfId="0" applyFont="1" applyFill="1" applyBorder="1" applyAlignment="1">
      <alignment horizontal="center" vertical="center"/>
    </xf>
    <xf numFmtId="0" fontId="35" fillId="3" borderId="12" xfId="0" applyFont="1" applyFill="1" applyBorder="1" applyAlignment="1">
      <alignment horizontal="center" vertical="center"/>
    </xf>
    <xf numFmtId="0" fontId="35" fillId="3" borderId="8" xfId="0" applyFont="1" applyFill="1" applyBorder="1" applyAlignment="1">
      <alignment horizontal="center" vertical="center"/>
    </xf>
    <xf numFmtId="0" fontId="35" fillId="3" borderId="9" xfId="0" applyFont="1" applyFill="1" applyBorder="1" applyAlignment="1">
      <alignment horizontal="center" vertical="center" readingOrder="2"/>
    </xf>
    <xf numFmtId="0" fontId="35" fillId="3" borderId="12" xfId="0" applyFont="1" applyFill="1" applyBorder="1" applyAlignment="1">
      <alignment horizontal="center" vertical="center" readingOrder="2"/>
    </xf>
    <xf numFmtId="0" fontId="35" fillId="3" borderId="8" xfId="0" applyFont="1" applyFill="1" applyBorder="1" applyAlignment="1">
      <alignment horizontal="center" vertical="center" readingOrder="2"/>
    </xf>
    <xf numFmtId="0" fontId="13" fillId="3" borderId="13" xfId="0" applyFont="1" applyFill="1" applyBorder="1" applyAlignment="1">
      <alignment horizontal="center" vertical="center" wrapText="1"/>
    </xf>
    <xf numFmtId="0" fontId="13" fillId="4" borderId="29" xfId="0" applyFont="1" applyFill="1" applyBorder="1" applyAlignment="1">
      <alignment horizontal="center"/>
    </xf>
    <xf numFmtId="0" fontId="14" fillId="4" borderId="22" xfId="0" applyFont="1" applyFill="1" applyBorder="1" applyAlignment="1">
      <alignment horizontal="center" vertical="top"/>
    </xf>
    <xf numFmtId="0" fontId="13" fillId="4" borderId="88" xfId="0" applyFont="1" applyFill="1" applyBorder="1" applyAlignment="1">
      <alignment horizontal="right" vertical="center" wrapText="1"/>
    </xf>
    <xf numFmtId="0" fontId="13" fillId="4" borderId="89" xfId="0" applyFont="1" applyFill="1" applyBorder="1" applyAlignment="1">
      <alignment horizontal="right" vertical="center" wrapText="1"/>
    </xf>
    <xf numFmtId="0" fontId="13" fillId="4" borderId="90" xfId="0" applyFont="1" applyFill="1" applyBorder="1" applyAlignment="1">
      <alignment horizontal="right" vertical="center" wrapText="1"/>
    </xf>
    <xf numFmtId="0" fontId="14" fillId="4" borderId="55" xfId="0" applyFont="1" applyFill="1" applyBorder="1" applyAlignment="1">
      <alignment horizontal="left" vertical="center" wrapText="1"/>
    </xf>
    <xf numFmtId="0" fontId="14" fillId="4" borderId="91" xfId="0" applyFont="1" applyFill="1" applyBorder="1" applyAlignment="1">
      <alignment horizontal="left" vertical="center" wrapText="1"/>
    </xf>
    <xf numFmtId="0" fontId="14" fillId="4" borderId="56" xfId="0" applyFont="1" applyFill="1" applyBorder="1" applyAlignment="1">
      <alignment horizontal="left" vertical="center" wrapText="1"/>
    </xf>
    <xf numFmtId="0" fontId="50" fillId="0" borderId="0" xfId="0" applyFont="1" applyAlignment="1">
      <alignment horizontal="right" vertical="center" readingOrder="2"/>
    </xf>
    <xf numFmtId="0" fontId="8" fillId="0" borderId="0" xfId="0" applyFont="1" applyAlignment="1">
      <alignment horizontal="left" vertical="center"/>
    </xf>
    <xf numFmtId="0" fontId="13" fillId="0" borderId="23" xfId="0" applyFont="1" applyBorder="1" applyAlignment="1">
      <alignment horizontal="center" vertical="center" wrapText="1" readingOrder="2"/>
    </xf>
    <xf numFmtId="0" fontId="8" fillId="0" borderId="18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8" fillId="0" borderId="43" xfId="0" applyFont="1" applyBorder="1" applyAlignment="1">
      <alignment horizontal="center" vertical="center" wrapText="1"/>
    </xf>
    <xf numFmtId="0" fontId="13" fillId="0" borderId="51" xfId="0" applyFont="1" applyBorder="1" applyAlignment="1">
      <alignment horizontal="center" vertical="center" wrapText="1" readingOrder="2"/>
    </xf>
    <xf numFmtId="0" fontId="69" fillId="0" borderId="53" xfId="0" applyFont="1" applyBorder="1" applyAlignment="1">
      <alignment vertical="center" wrapText="1"/>
    </xf>
    <xf numFmtId="0" fontId="67" fillId="0" borderId="53" xfId="0" applyFont="1" applyBorder="1" applyAlignment="1">
      <alignment vertical="center" wrapText="1"/>
    </xf>
    <xf numFmtId="0" fontId="14" fillId="4" borderId="25" xfId="0" applyFont="1" applyFill="1" applyBorder="1" applyAlignment="1">
      <alignment horizontal="center" vertical="center" wrapText="1"/>
    </xf>
    <xf numFmtId="0" fontId="14" fillId="4" borderId="25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/>
    </xf>
    <xf numFmtId="0" fontId="25" fillId="4" borderId="25" xfId="0" applyFont="1" applyFill="1" applyBorder="1" applyAlignment="1">
      <alignment horizontal="center" vertical="center" wrapText="1"/>
    </xf>
    <xf numFmtId="0" fontId="25" fillId="4" borderId="26" xfId="0" applyFont="1" applyFill="1" applyBorder="1" applyAlignment="1">
      <alignment horizontal="center" vertical="center"/>
    </xf>
    <xf numFmtId="0" fontId="25" fillId="4" borderId="68" xfId="0" applyFont="1" applyFill="1" applyBorder="1" applyAlignment="1">
      <alignment horizontal="center" vertical="center"/>
    </xf>
    <xf numFmtId="0" fontId="37" fillId="4" borderId="76" xfId="0" applyFont="1" applyFill="1" applyBorder="1" applyAlignment="1">
      <alignment horizontal="center" vertical="center" wrapText="1"/>
    </xf>
    <xf numFmtId="0" fontId="37" fillId="4" borderId="19" xfId="0" applyFont="1" applyFill="1" applyBorder="1" applyAlignment="1">
      <alignment horizontal="center" vertical="center" wrapText="1"/>
    </xf>
    <xf numFmtId="0" fontId="37" fillId="4" borderId="77" xfId="0" applyFont="1" applyFill="1" applyBorder="1" applyAlignment="1">
      <alignment horizontal="center" vertical="center" wrapText="1"/>
    </xf>
    <xf numFmtId="0" fontId="35" fillId="3" borderId="9" xfId="0" applyFont="1" applyFill="1" applyBorder="1" applyAlignment="1">
      <alignment horizontal="center" vertical="center" wrapText="1"/>
    </xf>
    <xf numFmtId="0" fontId="35" fillId="3" borderId="12" xfId="0" applyFont="1" applyFill="1" applyBorder="1" applyAlignment="1">
      <alignment horizontal="center" vertical="center" wrapText="1"/>
    </xf>
    <xf numFmtId="0" fontId="35" fillId="3" borderId="8" xfId="0" applyFont="1" applyFill="1" applyBorder="1" applyAlignment="1">
      <alignment horizontal="center" vertical="center" wrapText="1"/>
    </xf>
    <xf numFmtId="0" fontId="14" fillId="4" borderId="58" xfId="0" applyFont="1" applyFill="1" applyBorder="1" applyAlignment="1">
      <alignment horizontal="right" vertical="center" wrapText="1"/>
    </xf>
    <xf numFmtId="0" fontId="14" fillId="4" borderId="57" xfId="0" applyFont="1" applyFill="1" applyBorder="1" applyAlignment="1">
      <alignment horizontal="right" vertical="center" wrapText="1"/>
    </xf>
    <xf numFmtId="0" fontId="14" fillId="4" borderId="59" xfId="0" applyFont="1" applyFill="1" applyBorder="1" applyAlignment="1">
      <alignment horizontal="right" vertical="center" wrapText="1"/>
    </xf>
    <xf numFmtId="0" fontId="25" fillId="4" borderId="60" xfId="0" applyFont="1" applyFill="1" applyBorder="1" applyAlignment="1">
      <alignment horizontal="left" vertical="center" wrapText="1"/>
    </xf>
    <xf numFmtId="0" fontId="25" fillId="4" borderId="61" xfId="0" applyFont="1" applyFill="1" applyBorder="1" applyAlignment="1">
      <alignment horizontal="left" vertical="center" wrapText="1"/>
    </xf>
    <xf numFmtId="0" fontId="25" fillId="4" borderId="62" xfId="0" applyFont="1" applyFill="1" applyBorder="1" applyAlignment="1">
      <alignment horizontal="left" vertical="center" wrapText="1"/>
    </xf>
    <xf numFmtId="0" fontId="14" fillId="4" borderId="52" xfId="0" applyFont="1" applyFill="1" applyBorder="1" applyAlignment="1">
      <alignment horizontal="center" vertical="center" wrapText="1"/>
    </xf>
    <xf numFmtId="0" fontId="14" fillId="4" borderId="52" xfId="0" applyFont="1" applyFill="1" applyBorder="1" applyAlignment="1">
      <alignment horizontal="center" vertical="center"/>
    </xf>
    <xf numFmtId="0" fontId="14" fillId="4" borderId="68" xfId="0" applyFont="1" applyFill="1" applyBorder="1" applyAlignment="1">
      <alignment horizontal="center" vertical="center"/>
    </xf>
    <xf numFmtId="0" fontId="15" fillId="0" borderId="0" xfId="34" applyFont="1" applyAlignment="1">
      <alignment horizontal="center" wrapText="1" readingOrder="1"/>
    </xf>
    <xf numFmtId="0" fontId="13" fillId="0" borderId="0" xfId="4" applyFont="1" applyAlignment="1">
      <alignment horizontal="center" vertical="center" wrapText="1" readingOrder="1"/>
    </xf>
    <xf numFmtId="0" fontId="14" fillId="4" borderId="51" xfId="75" applyFont="1" applyFill="1" applyBorder="1" applyAlignment="1">
      <alignment horizontal="center" vertical="center"/>
    </xf>
    <xf numFmtId="0" fontId="14" fillId="4" borderId="23" xfId="75" applyFont="1" applyFill="1" applyBorder="1" applyAlignment="1">
      <alignment horizontal="center" vertical="center"/>
    </xf>
    <xf numFmtId="0" fontId="34" fillId="4" borderId="24" xfId="10" applyFont="1" applyFill="1" applyBorder="1" applyAlignment="1">
      <alignment horizontal="center" vertical="center" wrapText="1" readingOrder="1"/>
    </xf>
    <xf numFmtId="0" fontId="48" fillId="3" borderId="0" xfId="0" applyFont="1" applyFill="1" applyAlignment="1">
      <alignment horizontal="center" vertical="center" wrapText="1"/>
    </xf>
    <xf numFmtId="0" fontId="49" fillId="3" borderId="0" xfId="0" applyFont="1" applyFill="1" applyAlignment="1">
      <alignment horizontal="center" wrapText="1"/>
    </xf>
    <xf numFmtId="0" fontId="49" fillId="3" borderId="0" xfId="0" applyFont="1" applyFill="1" applyAlignment="1">
      <alignment horizontal="center" vertical="center" wrapText="1" readingOrder="2"/>
    </xf>
    <xf numFmtId="0" fontId="15" fillId="3" borderId="0" xfId="5" applyFont="1" applyFill="1" applyAlignment="1">
      <alignment horizontal="center" vertical="center"/>
    </xf>
    <xf numFmtId="0" fontId="35" fillId="3" borderId="0" xfId="5" applyFont="1" applyFill="1" applyAlignment="1">
      <alignment horizontal="center" vertical="center" readingOrder="2"/>
    </xf>
    <xf numFmtId="0" fontId="13" fillId="3" borderId="0" xfId="14" applyFont="1" applyFill="1" applyAlignment="1">
      <alignment horizontal="center" vertical="center"/>
    </xf>
    <xf numFmtId="0" fontId="13" fillId="3" borderId="0" xfId="5" applyFont="1" applyFill="1" applyAlignment="1">
      <alignment horizontal="center" vertical="center"/>
    </xf>
    <xf numFmtId="0" fontId="13" fillId="3" borderId="0" xfId="75" applyFont="1" applyFill="1" applyAlignment="1">
      <alignment horizontal="center" vertical="center" wrapText="1"/>
    </xf>
    <xf numFmtId="0" fontId="13" fillId="3" borderId="0" xfId="75" applyFont="1" applyFill="1" applyAlignment="1">
      <alignment horizontal="center" vertical="center"/>
    </xf>
    <xf numFmtId="0" fontId="14" fillId="4" borderId="37" xfId="16" applyFont="1" applyFill="1" applyBorder="1" applyAlignment="1">
      <alignment horizontal="right" vertical="center" wrapText="1" indent="1"/>
    </xf>
    <xf numFmtId="0" fontId="14" fillId="4" borderId="79" xfId="16" applyFont="1" applyFill="1" applyBorder="1" applyAlignment="1">
      <alignment horizontal="right" vertical="center" wrapText="1" indent="1"/>
    </xf>
    <xf numFmtId="0" fontId="25" fillId="4" borderId="35" xfId="16" applyFont="1" applyFill="1" applyBorder="1" applyAlignment="1">
      <alignment horizontal="left" vertical="center" wrapText="1"/>
    </xf>
    <xf numFmtId="0" fontId="25" fillId="4" borderId="80" xfId="16" applyFont="1" applyFill="1" applyBorder="1" applyAlignment="1">
      <alignment horizontal="left" vertical="center" wrapText="1"/>
    </xf>
    <xf numFmtId="0" fontId="33" fillId="4" borderId="29" xfId="10" applyFont="1" applyFill="1" applyBorder="1" applyAlignment="1">
      <alignment horizontal="center" vertical="center" wrapText="1" readingOrder="1"/>
    </xf>
    <xf numFmtId="0" fontId="33" fillId="4" borderId="19" xfId="10" applyFont="1" applyFill="1" applyBorder="1" applyAlignment="1">
      <alignment horizontal="center" vertical="center" wrapText="1" readingOrder="1"/>
    </xf>
    <xf numFmtId="0" fontId="14" fillId="4" borderId="29" xfId="10" applyFont="1" applyFill="1" applyBorder="1" applyAlignment="1">
      <alignment horizontal="center" vertical="center" wrapText="1" readingOrder="1"/>
    </xf>
    <xf numFmtId="0" fontId="14" fillId="4" borderId="19" xfId="10" applyFont="1" applyFill="1" applyBorder="1" applyAlignment="1">
      <alignment horizontal="center" vertical="center" wrapText="1" readingOrder="1"/>
    </xf>
    <xf numFmtId="0" fontId="14" fillId="4" borderId="46" xfId="0" applyFont="1" applyFill="1" applyBorder="1" applyAlignment="1">
      <alignment horizontal="right" vertical="center" wrapText="1" indent="1"/>
    </xf>
    <xf numFmtId="0" fontId="14" fillId="4" borderId="92" xfId="0" applyFont="1" applyFill="1" applyBorder="1" applyAlignment="1">
      <alignment horizontal="right" vertical="center" wrapText="1" indent="1"/>
    </xf>
    <xf numFmtId="0" fontId="25" fillId="4" borderId="55" xfId="0" applyFont="1" applyFill="1" applyBorder="1" applyAlignment="1">
      <alignment horizontal="left" vertical="center" wrapText="1" indent="1"/>
    </xf>
    <xf numFmtId="0" fontId="25" fillId="4" borderId="91" xfId="0" applyFont="1" applyFill="1" applyBorder="1" applyAlignment="1">
      <alignment horizontal="left" vertical="center" wrapText="1" indent="1"/>
    </xf>
    <xf numFmtId="0" fontId="8" fillId="4" borderId="50" xfId="10" applyFont="1" applyFill="1" applyBorder="1" applyAlignment="1">
      <alignment horizontal="center" vertical="center" wrapText="1" readingOrder="1"/>
    </xf>
    <xf numFmtId="0" fontId="8" fillId="4" borderId="7" xfId="10" applyFont="1" applyFill="1" applyBorder="1" applyAlignment="1">
      <alignment horizontal="center" vertical="center" wrapText="1" readingOrder="1"/>
    </xf>
    <xf numFmtId="0" fontId="8" fillId="4" borderId="45" xfId="10" applyFont="1" applyFill="1" applyBorder="1" applyAlignment="1">
      <alignment horizontal="center" vertical="center" wrapText="1" readingOrder="1"/>
    </xf>
    <xf numFmtId="0" fontId="8" fillId="3" borderId="53" xfId="75" applyFill="1" applyBorder="1" applyAlignment="1">
      <alignment horizontal="right" vertical="center" wrapText="1" readingOrder="2"/>
    </xf>
    <xf numFmtId="0" fontId="13" fillId="4" borderId="46" xfId="0" applyFont="1" applyFill="1" applyBorder="1" applyAlignment="1">
      <alignment horizontal="right" vertical="center" wrapText="1" indent="1"/>
    </xf>
    <xf numFmtId="0" fontId="13" fillId="4" borderId="47" xfId="0" applyFont="1" applyFill="1" applyBorder="1" applyAlignment="1">
      <alignment horizontal="right" vertical="center" wrapText="1" indent="1"/>
    </xf>
    <xf numFmtId="0" fontId="14" fillId="4" borderId="55" xfId="0" applyFont="1" applyFill="1" applyBorder="1" applyAlignment="1">
      <alignment horizontal="left" vertical="center" wrapText="1" indent="1"/>
    </xf>
    <xf numFmtId="0" fontId="14" fillId="4" borderId="56" xfId="0" applyFont="1" applyFill="1" applyBorder="1" applyAlignment="1">
      <alignment horizontal="left" vertical="center" wrapText="1" indent="1"/>
    </xf>
    <xf numFmtId="0" fontId="51" fillId="3" borderId="53" xfId="75" applyFont="1" applyFill="1" applyBorder="1" applyAlignment="1">
      <alignment horizontal="left" vertical="center" wrapText="1" readingOrder="2"/>
    </xf>
    <xf numFmtId="0" fontId="14" fillId="4" borderId="37" xfId="0" applyFont="1" applyFill="1" applyBorder="1" applyAlignment="1">
      <alignment horizontal="right" vertical="center" wrapText="1" indent="1"/>
    </xf>
    <xf numFmtId="0" fontId="14" fillId="4" borderId="38" xfId="0" applyFont="1" applyFill="1" applyBorder="1" applyAlignment="1">
      <alignment horizontal="right" vertical="center" indent="1"/>
    </xf>
    <xf numFmtId="0" fontId="14" fillId="4" borderId="64" xfId="0" applyFont="1" applyFill="1" applyBorder="1" applyAlignment="1">
      <alignment horizontal="right" vertical="center" indent="1"/>
    </xf>
    <xf numFmtId="0" fontId="14" fillId="4" borderId="49" xfId="0" applyFont="1" applyFill="1" applyBorder="1" applyAlignment="1">
      <alignment horizontal="center" vertical="center"/>
    </xf>
    <xf numFmtId="0" fontId="14" fillId="4" borderId="53" xfId="0" applyFont="1" applyFill="1" applyBorder="1" applyAlignment="1">
      <alignment horizontal="center" vertical="center"/>
    </xf>
    <xf numFmtId="0" fontId="25" fillId="4" borderId="35" xfId="0" applyFont="1" applyFill="1" applyBorder="1" applyAlignment="1">
      <alignment horizontal="left" vertical="center" wrapText="1" indent="1"/>
    </xf>
    <xf numFmtId="0" fontId="25" fillId="4" borderId="36" xfId="0" applyFont="1" applyFill="1" applyBorder="1" applyAlignment="1">
      <alignment horizontal="left" vertical="center" indent="1"/>
    </xf>
    <xf numFmtId="0" fontId="25" fillId="4" borderId="67" xfId="0" applyFont="1" applyFill="1" applyBorder="1" applyAlignment="1">
      <alignment horizontal="left" vertical="center" indent="1"/>
    </xf>
    <xf numFmtId="0" fontId="25" fillId="4" borderId="50" xfId="0" applyFont="1" applyFill="1" applyBorder="1" applyAlignment="1">
      <alignment horizontal="center" vertical="center"/>
    </xf>
    <xf numFmtId="0" fontId="25" fillId="4" borderId="7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37" fillId="3" borderId="53" xfId="0" applyFont="1" applyFill="1" applyBorder="1" applyAlignment="1">
      <alignment horizontal="left" vertical="center" wrapText="1" readingOrder="1"/>
    </xf>
    <xf numFmtId="0" fontId="51" fillId="3" borderId="53" xfId="0" applyFont="1" applyFill="1" applyBorder="1" applyAlignment="1">
      <alignment horizontal="right" vertical="center" wrapText="1" readingOrder="2"/>
    </xf>
    <xf numFmtId="0" fontId="15" fillId="3" borderId="0" xfId="0" applyFont="1" applyFill="1" applyAlignment="1">
      <alignment horizontal="center" vertical="center" wrapText="1" readingOrder="2"/>
    </xf>
    <xf numFmtId="0" fontId="16" fillId="4" borderId="51" xfId="0" applyFont="1" applyFill="1" applyBorder="1" applyAlignment="1">
      <alignment horizontal="center" vertical="center"/>
    </xf>
    <xf numFmtId="0" fontId="16" fillId="4" borderId="23" xfId="0" applyFont="1" applyFill="1" applyBorder="1" applyAlignment="1">
      <alignment horizontal="center" vertical="center"/>
    </xf>
    <xf numFmtId="0" fontId="14" fillId="4" borderId="43" xfId="0" applyFont="1" applyFill="1" applyBorder="1" applyAlignment="1">
      <alignment horizontal="center" vertical="center"/>
    </xf>
    <xf numFmtId="0" fontId="14" fillId="4" borderId="24" xfId="0" applyFont="1" applyFill="1" applyBorder="1" applyAlignment="1">
      <alignment horizontal="center" vertical="center"/>
    </xf>
    <xf numFmtId="0" fontId="16" fillId="4" borderId="44" xfId="0" applyFont="1" applyFill="1" applyBorder="1" applyAlignment="1">
      <alignment horizontal="center" vertical="center" wrapText="1"/>
    </xf>
    <xf numFmtId="0" fontId="16" fillId="4" borderId="45" xfId="0" applyFont="1" applyFill="1" applyBorder="1" applyAlignment="1">
      <alignment horizontal="center" vertical="center" wrapText="1"/>
    </xf>
    <xf numFmtId="0" fontId="14" fillId="4" borderId="49" xfId="0" applyFont="1" applyFill="1" applyBorder="1" applyAlignment="1">
      <alignment horizontal="center" vertical="center" wrapText="1"/>
    </xf>
    <xf numFmtId="0" fontId="14" fillId="4" borderId="50" xfId="0" applyFont="1" applyFill="1" applyBorder="1" applyAlignment="1">
      <alignment horizontal="center" vertical="center" wrapText="1"/>
    </xf>
  </cellXfs>
  <cellStyles count="99">
    <cellStyle name="Comma 2" xfId="1" xr:uid="{00000000-0005-0000-0000-000000000000}"/>
    <cellStyle name="Comma 2 2" xfId="38" xr:uid="{00000000-0005-0000-0000-000001000000}"/>
    <cellStyle name="Comma 2 2 2" xfId="73" xr:uid="{00000000-0005-0000-0000-000002000000}"/>
    <cellStyle name="Comma 2 3" xfId="63" xr:uid="{00000000-0005-0000-0000-000003000000}"/>
    <cellStyle name="Comma 3" xfId="39" xr:uid="{00000000-0005-0000-0000-000004000000}"/>
    <cellStyle name="Comma 4" xfId="40" xr:uid="{00000000-0005-0000-0000-000005000000}"/>
    <cellStyle name="Comma 4 2" xfId="74" xr:uid="{00000000-0005-0000-0000-000006000000}"/>
    <cellStyle name="H1" xfId="2" xr:uid="{00000000-0005-0000-0000-000007000000}"/>
    <cellStyle name="H1 2" xfId="3" xr:uid="{00000000-0005-0000-0000-000008000000}"/>
    <cellStyle name="H1 2 2" xfId="34" xr:uid="{00000000-0005-0000-0000-000009000000}"/>
    <cellStyle name="H1_خدمات الانقاذ والإغاثة" xfId="41" xr:uid="{00000000-0005-0000-0000-00000A000000}"/>
    <cellStyle name="H2" xfId="4" xr:uid="{00000000-0005-0000-0000-00000B000000}"/>
    <cellStyle name="H2 2" xfId="5" xr:uid="{00000000-0005-0000-0000-00000C000000}"/>
    <cellStyle name="H2 2 2" xfId="42" xr:uid="{00000000-0005-0000-0000-00000D000000}"/>
    <cellStyle name="H2_خدمات الانقاذ والإغاثة" xfId="43" xr:uid="{00000000-0005-0000-0000-00000E000000}"/>
    <cellStyle name="had" xfId="6" xr:uid="{00000000-0005-0000-0000-00000F000000}"/>
    <cellStyle name="had 2" xfId="7" xr:uid="{00000000-0005-0000-0000-000010000000}"/>
    <cellStyle name="had0" xfId="8" xr:uid="{00000000-0005-0000-0000-000011000000}"/>
    <cellStyle name="Had1" xfId="9" xr:uid="{00000000-0005-0000-0000-000012000000}"/>
    <cellStyle name="Had2" xfId="10" xr:uid="{00000000-0005-0000-0000-000013000000}"/>
    <cellStyle name="Had3" xfId="11" xr:uid="{00000000-0005-0000-0000-000014000000}"/>
    <cellStyle name="inxa" xfId="12" xr:uid="{00000000-0005-0000-0000-000015000000}"/>
    <cellStyle name="inxa 2" xfId="35" xr:uid="{00000000-0005-0000-0000-000016000000}"/>
    <cellStyle name="inxa 2 2" xfId="71" xr:uid="{00000000-0005-0000-0000-000017000000}"/>
    <cellStyle name="inxa 3" xfId="64" xr:uid="{00000000-0005-0000-0000-000018000000}"/>
    <cellStyle name="inxe" xfId="13" xr:uid="{00000000-0005-0000-0000-000019000000}"/>
    <cellStyle name="Normal" xfId="0" builtinId="0"/>
    <cellStyle name="Normal 2" xfId="14" xr:uid="{00000000-0005-0000-0000-00001B000000}"/>
    <cellStyle name="Normal 2 2" xfId="44" xr:uid="{00000000-0005-0000-0000-00001C000000}"/>
    <cellStyle name="Normal 2 2 2" xfId="75" xr:uid="{00000000-0005-0000-0000-00001D000000}"/>
    <cellStyle name="Normal 2 3" xfId="45" xr:uid="{00000000-0005-0000-0000-00001E000000}"/>
    <cellStyle name="Normal 2 3 2" xfId="76" xr:uid="{00000000-0005-0000-0000-00001F000000}"/>
    <cellStyle name="Normal 2 4" xfId="46" xr:uid="{00000000-0005-0000-0000-000020000000}"/>
    <cellStyle name="Normal 2 4 2" xfId="77" xr:uid="{00000000-0005-0000-0000-000021000000}"/>
    <cellStyle name="Normal 2 4 3" xfId="86" xr:uid="{00000000-0005-0000-0000-000022000000}"/>
    <cellStyle name="Normal 2 4 4" xfId="94" xr:uid="{00000000-0005-0000-0000-000023000000}"/>
    <cellStyle name="Normal 2 5" xfId="61" xr:uid="{00000000-0005-0000-0000-000024000000}"/>
    <cellStyle name="Normal 3" xfId="15" xr:uid="{00000000-0005-0000-0000-000025000000}"/>
    <cellStyle name="Normal 3 2" xfId="16" xr:uid="{00000000-0005-0000-0000-000026000000}"/>
    <cellStyle name="Normal 3 3" xfId="33" xr:uid="{00000000-0005-0000-0000-000027000000}"/>
    <cellStyle name="Normal 3 3 2" xfId="70" xr:uid="{00000000-0005-0000-0000-000028000000}"/>
    <cellStyle name="Normal 3 4" xfId="65" xr:uid="{00000000-0005-0000-0000-000029000000}"/>
    <cellStyle name="Normal 4" xfId="17" xr:uid="{00000000-0005-0000-0000-00002A000000}"/>
    <cellStyle name="Normal 4 2" xfId="32" xr:uid="{00000000-0005-0000-0000-00002B000000}"/>
    <cellStyle name="Normal 4 2 2" xfId="37" xr:uid="{00000000-0005-0000-0000-00002C000000}"/>
    <cellStyle name="Normal 4 2 2 2" xfId="72" xr:uid="{00000000-0005-0000-0000-00002D000000}"/>
    <cellStyle name="Normal 4 2 2 3" xfId="85" xr:uid="{00000000-0005-0000-0000-00002E000000}"/>
    <cellStyle name="Normal 4 2 2 4" xfId="93" xr:uid="{00000000-0005-0000-0000-00002F000000}"/>
    <cellStyle name="Normal 4 2 3" xfId="47" xr:uid="{00000000-0005-0000-0000-000030000000}"/>
    <cellStyle name="Normal 4 2 3 2" xfId="78" xr:uid="{00000000-0005-0000-0000-000031000000}"/>
    <cellStyle name="Normal 4 2 3 3" xfId="87" xr:uid="{00000000-0005-0000-0000-000032000000}"/>
    <cellStyle name="Normal 4 2 3 4" xfId="95" xr:uid="{00000000-0005-0000-0000-000033000000}"/>
    <cellStyle name="Normal 4 2 4" xfId="69" xr:uid="{00000000-0005-0000-0000-000034000000}"/>
    <cellStyle name="Normal 4 2 5" xfId="84" xr:uid="{00000000-0005-0000-0000-000035000000}"/>
    <cellStyle name="Normal 4 2 6" xfId="92" xr:uid="{00000000-0005-0000-0000-000036000000}"/>
    <cellStyle name="Normal 4 2 7" xfId="98" xr:uid="{00000000-0005-0000-0000-000037000000}"/>
    <cellStyle name="Normal 4 3" xfId="36" xr:uid="{00000000-0005-0000-0000-000038000000}"/>
    <cellStyle name="Normal 4 3 2" xfId="62" xr:uid="{00000000-0005-0000-0000-000039000000}"/>
    <cellStyle name="Normal 4 4" xfId="97" xr:uid="{00000000-0005-0000-0000-00003A000000}"/>
    <cellStyle name="Normal 5" xfId="48" xr:uid="{00000000-0005-0000-0000-00003B000000}"/>
    <cellStyle name="Normal 5 2" xfId="79" xr:uid="{00000000-0005-0000-0000-00003C000000}"/>
    <cellStyle name="Normal 6" xfId="49" xr:uid="{00000000-0005-0000-0000-00003D000000}"/>
    <cellStyle name="Normal 6 2" xfId="50" xr:uid="{00000000-0005-0000-0000-00003E000000}"/>
    <cellStyle name="Normal 6 2 2" xfId="81" xr:uid="{00000000-0005-0000-0000-00003F000000}"/>
    <cellStyle name="Normal 6 3" xfId="80" xr:uid="{00000000-0005-0000-0000-000040000000}"/>
    <cellStyle name="Normal 7" xfId="51" xr:uid="{00000000-0005-0000-0000-000041000000}"/>
    <cellStyle name="Normal 7 2" xfId="82" xr:uid="{00000000-0005-0000-0000-000042000000}"/>
    <cellStyle name="Normal 7 3" xfId="88" xr:uid="{00000000-0005-0000-0000-000043000000}"/>
    <cellStyle name="Normal 7 4" xfId="96" xr:uid="{00000000-0005-0000-0000-000044000000}"/>
    <cellStyle name="Normal 8" xfId="91" xr:uid="{00000000-0005-0000-0000-000045000000}"/>
    <cellStyle name="Normal 9" xfId="90" xr:uid="{00000000-0005-0000-0000-000046000000}"/>
    <cellStyle name="NotA" xfId="18" xr:uid="{00000000-0005-0000-0000-000047000000}"/>
    <cellStyle name="Note 2" xfId="52" xr:uid="{00000000-0005-0000-0000-000048000000}"/>
    <cellStyle name="Per cent" xfId="89" builtinId="5"/>
    <cellStyle name="T1" xfId="19" xr:uid="{00000000-0005-0000-0000-00004A000000}"/>
    <cellStyle name="T1 2" xfId="20" xr:uid="{00000000-0005-0000-0000-00004B000000}"/>
    <cellStyle name="T2" xfId="21" xr:uid="{00000000-0005-0000-0000-00004C000000}"/>
    <cellStyle name="T2 2" xfId="22" xr:uid="{00000000-0005-0000-0000-00004D000000}"/>
    <cellStyle name="T2 2 2" xfId="53" xr:uid="{00000000-0005-0000-0000-00004E000000}"/>
    <cellStyle name="T2 2 2 2" xfId="83" xr:uid="{00000000-0005-0000-0000-00004F000000}"/>
    <cellStyle name="T2 2 3" xfId="67" xr:uid="{00000000-0005-0000-0000-000050000000}"/>
    <cellStyle name="T2 3" xfId="23" xr:uid="{00000000-0005-0000-0000-000051000000}"/>
    <cellStyle name="T2 3 2" xfId="68" xr:uid="{00000000-0005-0000-0000-000052000000}"/>
    <cellStyle name="T2 4" xfId="66" xr:uid="{00000000-0005-0000-0000-000053000000}"/>
    <cellStyle name="Total 2" xfId="54" xr:uid="{00000000-0005-0000-0000-000054000000}"/>
    <cellStyle name="Total_births &amp; deaths 2008" xfId="24" xr:uid="{00000000-0005-0000-0000-000055000000}"/>
    <cellStyle name="Total1" xfId="25" xr:uid="{00000000-0005-0000-0000-000056000000}"/>
    <cellStyle name="Total1 2" xfId="55" xr:uid="{00000000-0005-0000-0000-000057000000}"/>
    <cellStyle name="TXT1" xfId="26" xr:uid="{00000000-0005-0000-0000-000058000000}"/>
    <cellStyle name="TXT1 2" xfId="27" xr:uid="{00000000-0005-0000-0000-000059000000}"/>
    <cellStyle name="TXT1 2 2" xfId="56" xr:uid="{00000000-0005-0000-0000-00005A000000}"/>
    <cellStyle name="TXT1 3" xfId="57" xr:uid="{00000000-0005-0000-0000-00005B000000}"/>
    <cellStyle name="TXT1_JUDICIAL2007" xfId="58" xr:uid="{00000000-0005-0000-0000-00005C000000}"/>
    <cellStyle name="TXT2" xfId="28" xr:uid="{00000000-0005-0000-0000-00005D000000}"/>
    <cellStyle name="TXT2 2" xfId="59" xr:uid="{00000000-0005-0000-0000-00005E000000}"/>
    <cellStyle name="TXT3" xfId="29" xr:uid="{00000000-0005-0000-0000-00005F000000}"/>
    <cellStyle name="TXT3 2" xfId="60" xr:uid="{00000000-0005-0000-0000-000060000000}"/>
    <cellStyle name="TXT4" xfId="30" xr:uid="{00000000-0005-0000-0000-000061000000}"/>
    <cellStyle name="TXT5" xfId="31" xr:uid="{00000000-0005-0000-0000-000062000000}"/>
  </cellStyles>
  <dxfs count="0"/>
  <tableStyles count="0" defaultTableStyle="TableStyleMedium9" defaultPivotStyle="PivotStyleLight16"/>
  <colors>
    <mruColors>
      <color rgb="FF993366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0.xml"/><Relationship Id="rId18" Type="http://schemas.openxmlformats.org/officeDocument/2006/relationships/worksheet" Target="worksheets/sheet15.xml"/><Relationship Id="rId26" Type="http://schemas.openxmlformats.org/officeDocument/2006/relationships/worksheet" Target="worksheets/sheet2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8.xml"/><Relationship Id="rId34" Type="http://schemas.openxmlformats.org/officeDocument/2006/relationships/customXml" Target="../customXml/item3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4.xml"/><Relationship Id="rId25" Type="http://schemas.openxmlformats.org/officeDocument/2006/relationships/worksheet" Target="worksheets/sheet22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7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24" Type="http://schemas.openxmlformats.org/officeDocument/2006/relationships/worksheet" Target="worksheets/sheet21.xml"/><Relationship Id="rId32" Type="http://schemas.openxmlformats.org/officeDocument/2006/relationships/customXml" Target="../customXml/item1.xml"/><Relationship Id="rId5" Type="http://schemas.openxmlformats.org/officeDocument/2006/relationships/chartsheet" Target="chartsheets/sheet1.xml"/><Relationship Id="rId15" Type="http://schemas.openxmlformats.org/officeDocument/2006/relationships/worksheet" Target="worksheets/sheet12.xml"/><Relationship Id="rId23" Type="http://schemas.openxmlformats.org/officeDocument/2006/relationships/worksheet" Target="worksheets/sheet20.xml"/><Relationship Id="rId28" Type="http://schemas.openxmlformats.org/officeDocument/2006/relationships/theme" Target="theme/theme1.xml"/><Relationship Id="rId10" Type="http://schemas.openxmlformats.org/officeDocument/2006/relationships/chartsheet" Target="chartsheets/sheet3.xml"/><Relationship Id="rId19" Type="http://schemas.openxmlformats.org/officeDocument/2006/relationships/worksheet" Target="worksheets/sheet16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1.xml"/><Relationship Id="rId22" Type="http://schemas.openxmlformats.org/officeDocument/2006/relationships/worksheet" Target="worksheets/sheet19.xml"/><Relationship Id="rId27" Type="http://schemas.openxmlformats.org/officeDocument/2006/relationships/worksheet" Target="worksheets/sheet24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>
                <a:cs typeface="+mn-cs"/>
              </a:defRPr>
            </a:pPr>
            <a:r>
              <a:rPr lang="ar-QA" sz="1400">
                <a:cs typeface="+mn-cs"/>
              </a:rPr>
              <a:t>خدمات الرعاية الوالدية المقدمة من مركز الاستشارات العائلية حسب الجنسية </a:t>
            </a:r>
            <a:endParaRPr lang="en-US" sz="1400">
              <a:cs typeface="+mn-cs"/>
            </a:endParaRPr>
          </a:p>
          <a:p>
            <a:pPr algn="ctr" rtl="0">
              <a:defRPr>
                <a:cs typeface="+mn-cs"/>
              </a:defRPr>
            </a:pPr>
            <a:r>
              <a:rPr lang="en-US" sz="120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PARENTAL CARE SERVICES RENDERED BY FAMILY CONSULTING  CENTER 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 rtl="0">
              <a:defRPr>
                <a:cs typeface="+mn-cs"/>
              </a:defRPr>
            </a:pP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BY NATIONALITY 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 rtl="0">
              <a:defRPr>
                <a:cs typeface="+mn-cs"/>
              </a:defRPr>
            </a:pPr>
            <a:r>
              <a:rPr lang="en-US" sz="120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 </a:t>
            </a:r>
            <a:r>
              <a:rPr lang="en-US" sz="1200">
                <a:latin typeface="Arial" pitchFamily="34" charset="0"/>
                <a:cs typeface="Arial" pitchFamily="34" charset="0"/>
              </a:rPr>
              <a:t>2009 - 2015</a:t>
            </a:r>
          </a:p>
        </c:rich>
      </c:tx>
      <c:layout>
        <c:manualLayout>
          <c:xMode val="edge"/>
          <c:yMode val="edge"/>
          <c:x val="0.22422357363527459"/>
          <c:y val="2.50887467191601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22885327542726"/>
          <c:y val="0.21974096681271243"/>
          <c:w val="0.76301272320717461"/>
          <c:h val="0.72370133579523621"/>
        </c:manualLayout>
      </c:layout>
      <c:lineChart>
        <c:grouping val="standard"/>
        <c:varyColors val="0"/>
        <c:ser>
          <c:idx val="0"/>
          <c:order val="0"/>
          <c:tx>
            <c:strRef>
              <c:f>'202'!$A$17</c:f>
              <c:strCache>
                <c:ptCount val="1"/>
                <c:pt idx="0">
                  <c:v>قطريون 
Qataris</c:v>
                </c:pt>
              </c:strCache>
            </c:strRef>
          </c:tx>
          <c:spPr>
            <a:ln>
              <a:solidFill>
                <a:srgbClr val="990033"/>
              </a:solidFill>
            </a:ln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AA2-4C94-B8C5-D87957CE6B3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A2-4C94-B8C5-D87957CE6B3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AA2-4C94-B8C5-D87957CE6B3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A2-4C94-B8C5-D87957CE6B3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AA2-4C94-B8C5-D87957CE6B3B}"/>
                </c:ext>
              </c:extLst>
            </c:dLbl>
            <c:dLbl>
              <c:idx val="6"/>
              <c:layout>
                <c:manualLayout>
                  <c:x val="-5.2433736929465395E-3"/>
                  <c:y val="-2.23958333333333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AA2-4C94-B8C5-D87957CE6B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'202'!$A$10:$A$16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'202'!$D$10:$D$16</c:f>
              <c:numCache>
                <c:formatCode>#,##0</c:formatCode>
                <c:ptCount val="7"/>
                <c:pt idx="0">
                  <c:v>291</c:v>
                </c:pt>
                <c:pt idx="1">
                  <c:v>412</c:v>
                </c:pt>
                <c:pt idx="2">
                  <c:v>492</c:v>
                </c:pt>
                <c:pt idx="3">
                  <c:v>556</c:v>
                </c:pt>
                <c:pt idx="4">
                  <c:v>524</c:v>
                </c:pt>
                <c:pt idx="5">
                  <c:v>652</c:v>
                </c:pt>
                <c:pt idx="6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A2-4C94-B8C5-D87957CE6B3B}"/>
            </c:ext>
          </c:extLst>
        </c:ser>
        <c:ser>
          <c:idx val="1"/>
          <c:order val="1"/>
          <c:tx>
            <c:strRef>
              <c:f>'202'!$A$18</c:f>
              <c:strCache>
                <c:ptCount val="1"/>
                <c:pt idx="0">
                  <c:v>غير قطريين
Non-Qataris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AA2-4C94-B8C5-D87957CE6B3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AA2-4C94-B8C5-D87957CE6B3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AA2-4C94-B8C5-D87957CE6B3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AA2-4C94-B8C5-D87957CE6B3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AA2-4C94-B8C5-D87957CE6B3B}"/>
                </c:ext>
              </c:extLst>
            </c:dLbl>
            <c:dLbl>
              <c:idx val="6"/>
              <c:layout>
                <c:manualLayout>
                  <c:x val="-1.0705221289765853E-2"/>
                  <c:y val="-5.729166666666589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AA2-4C94-B8C5-D87957CE6B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'202'!$A$10:$A$16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'202'!$G$10:$G$16</c:f>
              <c:numCache>
                <c:formatCode>#,##0</c:formatCode>
                <c:ptCount val="7"/>
                <c:pt idx="0">
                  <c:v>107</c:v>
                </c:pt>
                <c:pt idx="1">
                  <c:v>155</c:v>
                </c:pt>
                <c:pt idx="2">
                  <c:v>214</c:v>
                </c:pt>
                <c:pt idx="3">
                  <c:v>418</c:v>
                </c:pt>
                <c:pt idx="4">
                  <c:v>342</c:v>
                </c:pt>
                <c:pt idx="5">
                  <c:v>358</c:v>
                </c:pt>
                <c:pt idx="6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AA2-4C94-B8C5-D87957CE6B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3260416"/>
        <c:axId val="113261952"/>
      </c:lineChart>
      <c:catAx>
        <c:axId val="113260416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3261952"/>
        <c:crosses val="autoZero"/>
        <c:auto val="1"/>
        <c:lblAlgn val="ctr"/>
        <c:lblOffset val="100"/>
        <c:noMultiLvlLbl val="0"/>
      </c:catAx>
      <c:valAx>
        <c:axId val="113261952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3260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711927888336783"/>
          <c:y val="0.52030312618426189"/>
          <c:w val="0.11467956064166224"/>
          <c:h val="0.1531520467585952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200">
                <a:cs typeface="+mn-cs"/>
              </a:defRPr>
            </a:pPr>
            <a:r>
              <a:rPr lang="ar-QA" sz="1400" b="1" i="0" baseline="0"/>
              <a:t>الخدمات المقدمة من مركز الاستشارات العائلية للمراجعين للمركز عبر الهاتف حسب نوع الاستشارة</a:t>
            </a:r>
            <a:endParaRPr lang="en-US" sz="1400" b="1" i="0" baseline="0"/>
          </a:p>
          <a:p>
            <a:pPr algn="ctr">
              <a:defRPr sz="1200">
                <a:cs typeface="+mn-cs"/>
              </a:defRPr>
            </a:pP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SERVICES RENDERED BY FAMILY CONSULTING CENTRE THROUGH PHONE CALLS BY TYPE OF CONSULTANCY 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>
              <a:defRPr sz="1200">
                <a:cs typeface="+mn-cs"/>
              </a:defRPr>
            </a:pPr>
            <a:r>
              <a:rPr lang="en-US" sz="1200" b="1" i="0" baseline="0">
                <a:latin typeface="Arial" pitchFamily="34" charset="0"/>
                <a:cs typeface="Arial" pitchFamily="34" charset="0"/>
              </a:rPr>
              <a:t>2009 - 2015</a:t>
            </a:r>
            <a:endParaRPr lang="en-US" sz="12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2209844538663471"/>
          <c:y val="2.71671205418571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22885327542726"/>
          <c:y val="0.22810388589290914"/>
          <c:w val="0.71380576035735543"/>
          <c:h val="0.71533841671503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'203'!$E$31:$E$32</c:f>
              <c:strCache>
                <c:ptCount val="2"/>
                <c:pt idx="0">
                  <c:v>النفسية والتربوية
Psychological and Educational</c:v>
                </c:pt>
              </c:strCache>
            </c:strRef>
          </c:tx>
          <c:spPr>
            <a:ln>
              <a:noFill/>
            </a:ln>
          </c:spPr>
          <c:invertIfNegative val="0"/>
          <c:cat>
            <c:numRef>
              <c:f>'203'!$D$33:$D$39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'203'!$E$33:$E$39</c:f>
              <c:numCache>
                <c:formatCode>#,##0</c:formatCode>
                <c:ptCount val="7"/>
                <c:pt idx="0">
                  <c:v>672</c:v>
                </c:pt>
                <c:pt idx="1">
                  <c:v>593</c:v>
                </c:pt>
                <c:pt idx="2">
                  <c:v>482</c:v>
                </c:pt>
                <c:pt idx="3">
                  <c:v>387</c:v>
                </c:pt>
                <c:pt idx="4">
                  <c:v>823</c:v>
                </c:pt>
                <c:pt idx="5">
                  <c:v>1045</c:v>
                </c:pt>
                <c:pt idx="6">
                  <c:v>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A-452C-BD1E-959E9FA4C56B}"/>
            </c:ext>
          </c:extLst>
        </c:ser>
        <c:ser>
          <c:idx val="1"/>
          <c:order val="1"/>
          <c:tx>
            <c:strRef>
              <c:f>'203'!$F$31:$F$32</c:f>
              <c:strCache>
                <c:ptCount val="2"/>
                <c:pt idx="0">
                  <c:v>الاجتماعية
Social</c:v>
                </c:pt>
              </c:strCache>
            </c:strRef>
          </c:tx>
          <c:spPr>
            <a:ln>
              <a:noFill/>
            </a:ln>
          </c:spPr>
          <c:invertIfNegative val="0"/>
          <c:cat>
            <c:numRef>
              <c:f>'203'!$D$33:$D$39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'203'!$F$33:$F$39</c:f>
              <c:numCache>
                <c:formatCode>#,##0</c:formatCode>
                <c:ptCount val="7"/>
                <c:pt idx="0">
                  <c:v>1500</c:v>
                </c:pt>
                <c:pt idx="1">
                  <c:v>1127</c:v>
                </c:pt>
                <c:pt idx="2">
                  <c:v>792</c:v>
                </c:pt>
                <c:pt idx="3">
                  <c:v>888</c:v>
                </c:pt>
                <c:pt idx="4">
                  <c:v>1282</c:v>
                </c:pt>
                <c:pt idx="5">
                  <c:v>1400</c:v>
                </c:pt>
                <c:pt idx="6">
                  <c:v>1228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8A-452C-BD1E-959E9FA4C56B}"/>
            </c:ext>
          </c:extLst>
        </c:ser>
        <c:ser>
          <c:idx val="2"/>
          <c:order val="2"/>
          <c:tx>
            <c:strRef>
              <c:f>'203'!$G$31:$G$32</c:f>
              <c:strCache>
                <c:ptCount val="2"/>
                <c:pt idx="0">
                  <c:v>القانونية
Legal</c:v>
                </c:pt>
              </c:strCache>
            </c:strRef>
          </c:tx>
          <c:spPr>
            <a:ln>
              <a:noFill/>
            </a:ln>
          </c:spPr>
          <c:invertIfNegative val="0"/>
          <c:cat>
            <c:numRef>
              <c:f>'203'!$D$33:$D$39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'203'!$G$33:$G$39</c:f>
              <c:numCache>
                <c:formatCode>#,##0</c:formatCode>
                <c:ptCount val="7"/>
                <c:pt idx="0">
                  <c:v>250</c:v>
                </c:pt>
                <c:pt idx="1">
                  <c:v>258</c:v>
                </c:pt>
                <c:pt idx="2">
                  <c:v>21</c:v>
                </c:pt>
                <c:pt idx="3">
                  <c:v>116</c:v>
                </c:pt>
                <c:pt idx="4">
                  <c:v>80</c:v>
                </c:pt>
                <c:pt idx="5">
                  <c:v>109</c:v>
                </c:pt>
                <c:pt idx="6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8A-452C-BD1E-959E9FA4C56B}"/>
            </c:ext>
          </c:extLst>
        </c:ser>
        <c:ser>
          <c:idx val="3"/>
          <c:order val="3"/>
          <c:tx>
            <c:strRef>
              <c:f>'203'!$H$31:$H$32</c:f>
              <c:strCache>
                <c:ptCount val="2"/>
                <c:pt idx="0">
                  <c:v>الشرعية
Shariaa</c:v>
                </c:pt>
              </c:strCache>
            </c:strRef>
          </c:tx>
          <c:spPr>
            <a:ln>
              <a:noFill/>
            </a:ln>
          </c:spPr>
          <c:invertIfNegative val="0"/>
          <c:cat>
            <c:numRef>
              <c:f>'203'!$D$33:$D$39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'203'!$H$33:$H$39</c:f>
              <c:numCache>
                <c:formatCode>#,##0</c:formatCode>
                <c:ptCount val="7"/>
                <c:pt idx="0">
                  <c:v>22</c:v>
                </c:pt>
                <c:pt idx="1">
                  <c:v>29</c:v>
                </c:pt>
                <c:pt idx="2">
                  <c:v>191</c:v>
                </c:pt>
                <c:pt idx="3">
                  <c:v>19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8A-452C-BD1E-959E9FA4C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871104"/>
        <c:axId val="115876992"/>
      </c:barChart>
      <c:catAx>
        <c:axId val="115871104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5876992"/>
        <c:crosses val="autoZero"/>
        <c:auto val="1"/>
        <c:lblAlgn val="ctr"/>
        <c:lblOffset val="100"/>
        <c:noMultiLvlLbl val="0"/>
      </c:catAx>
      <c:valAx>
        <c:axId val="115876992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5871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61057532109371"/>
          <c:y val="0.3091394194092818"/>
          <c:w val="0.1649492302963381"/>
          <c:h val="0.35015597898630585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QA" sz="1400"/>
              <a:t> المستفيدون من الخدمات المقدمة من دار الإنماء الاجتماعي  حسب نوع الخدمة والجنسية </a:t>
            </a:r>
            <a:endParaRPr lang="en-US" sz="1400"/>
          </a:p>
          <a:p>
            <a:pPr>
              <a:defRPr/>
            </a:pPr>
            <a:r>
              <a:rPr lang="en-US" sz="1200"/>
              <a:t>BENEFICIARIES OF SERVICES RENDERED BY SOCIAL DEVELOPMENT CENTER BY TYPE OF SERVICES AND NATIONALITY</a:t>
            </a:r>
          </a:p>
          <a:p>
            <a:pPr>
              <a:defRPr/>
            </a:pPr>
            <a:r>
              <a:rPr lang="en-US" sz="1200"/>
              <a:t>2015</a:t>
            </a:r>
          </a:p>
        </c:rich>
      </c:tx>
      <c:layout>
        <c:manualLayout>
          <c:xMode val="edge"/>
          <c:yMode val="edge"/>
          <c:x val="0.14555651818827506"/>
          <c:y val="2.29558727034120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878644519486433E-2"/>
          <c:y val="0.20526919291338583"/>
          <c:w val="0.8883296229325347"/>
          <c:h val="0.682963910761154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'205'!$F$19</c:f>
              <c:strCache>
                <c:ptCount val="1"/>
                <c:pt idx="0">
                  <c:v> قطريون
Qatari </c:v>
                </c:pt>
              </c:strCache>
            </c:strRef>
          </c:tx>
          <c:spPr>
            <a:solidFill>
              <a:srgbClr val="993366"/>
            </a:solidFill>
          </c:spPr>
          <c:invertIfNegative val="0"/>
          <c:cat>
            <c:strRef>
              <c:f>'205'!$D$20:$D$25</c:f>
              <c:strCache>
                <c:ptCount val="6"/>
                <c:pt idx="0">
                  <c:v>الخدمات  المادية 
 FinancialServices</c:v>
                </c:pt>
                <c:pt idx="1">
                  <c:v>الخدمات التعليمية
Educational Services</c:v>
                </c:pt>
                <c:pt idx="2">
                  <c:v>الخدمات التدريبية
  Trannig Services</c:v>
                </c:pt>
                <c:pt idx="3">
                  <c:v>الخدمات العينية
 Services in Kind</c:v>
                </c:pt>
                <c:pt idx="4">
                  <c:v>الخدمات الطبية
Medical Services</c:v>
                </c:pt>
                <c:pt idx="5">
                  <c:v>مرضى الكلى الخدمات الطبية للكلى
Kidney Patients</c:v>
                </c:pt>
              </c:strCache>
            </c:strRef>
          </c:cat>
          <c:val>
            <c:numRef>
              <c:f>'205'!$F$20:$F$25</c:f>
              <c:numCache>
                <c:formatCode>#,##0</c:formatCode>
                <c:ptCount val="6"/>
                <c:pt idx="0">
                  <c:v>1314</c:v>
                </c:pt>
                <c:pt idx="1">
                  <c:v>711</c:v>
                </c:pt>
                <c:pt idx="2">
                  <c:v>370</c:v>
                </c:pt>
                <c:pt idx="3">
                  <c:v>506</c:v>
                </c:pt>
                <c:pt idx="4">
                  <c:v>0</c:v>
                </c:pt>
                <c:pt idx="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0-420D-B650-D670AC968571}"/>
            </c:ext>
          </c:extLst>
        </c:ser>
        <c:ser>
          <c:idx val="1"/>
          <c:order val="1"/>
          <c:tx>
            <c:strRef>
              <c:f>'205'!$G$19</c:f>
              <c:strCache>
                <c:ptCount val="1"/>
                <c:pt idx="0">
                  <c:v> غير قطريين
Non-Qatari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'205'!$D$20:$D$25</c:f>
              <c:strCache>
                <c:ptCount val="6"/>
                <c:pt idx="0">
                  <c:v>الخدمات  المادية 
 FinancialServices</c:v>
                </c:pt>
                <c:pt idx="1">
                  <c:v>الخدمات التعليمية
Educational Services</c:v>
                </c:pt>
                <c:pt idx="2">
                  <c:v>الخدمات التدريبية
  Trannig Services</c:v>
                </c:pt>
                <c:pt idx="3">
                  <c:v>الخدمات العينية
 Services in Kind</c:v>
                </c:pt>
                <c:pt idx="4">
                  <c:v>الخدمات الطبية
Medical Services</c:v>
                </c:pt>
                <c:pt idx="5">
                  <c:v>مرضى الكلى الخدمات الطبية للكلى
Kidney Patients</c:v>
                </c:pt>
              </c:strCache>
            </c:strRef>
          </c:cat>
          <c:val>
            <c:numRef>
              <c:f>'205'!$G$20:$G$25</c:f>
              <c:numCache>
                <c:formatCode>#,##0</c:formatCode>
                <c:ptCount val="6"/>
                <c:pt idx="0">
                  <c:v>1839</c:v>
                </c:pt>
                <c:pt idx="1">
                  <c:v>1125</c:v>
                </c:pt>
                <c:pt idx="2">
                  <c:v>172</c:v>
                </c:pt>
                <c:pt idx="3">
                  <c:v>746</c:v>
                </c:pt>
                <c:pt idx="4">
                  <c:v>140</c:v>
                </c:pt>
                <c:pt idx="5">
                  <c:v>1513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0-420D-B650-D670AC968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641344"/>
        <c:axId val="115667712"/>
      </c:barChart>
      <c:catAx>
        <c:axId val="115641344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crossAx val="115667712"/>
        <c:crosses val="autoZero"/>
        <c:auto val="1"/>
        <c:lblAlgn val="ctr"/>
        <c:lblOffset val="100"/>
        <c:noMultiLvlLbl val="0"/>
      </c:catAx>
      <c:valAx>
        <c:axId val="115667712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none"/>
        <c:minorTickMark val="none"/>
        <c:tickLblPos val="nextTo"/>
        <c:crossAx val="115641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181858236670457"/>
          <c:y val="0.19269799868766405"/>
          <c:w val="0.28633843543010223"/>
          <c:h val="0.11554937664041995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85" workbookViewId="0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&amp;C&amp;"Arial,Regular"&amp;10Graph No. (45)&amp;"-,Regular"&amp;11 شكل رقم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85" workbookViewId="0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&amp;CGraph No. (46) شكل رقم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tabSelected="1" zoomScale="85" workbookViewId="0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&amp;CGraph No. (47) شكل رقم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</xdr:col>
      <xdr:colOff>0</xdr:colOff>
      <xdr:row>7</xdr:row>
      <xdr:rowOff>152399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55448000" y="19050"/>
          <a:ext cx="609600" cy="126682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  <a:tabLst>
              <a:tab pos="1838325" algn="l"/>
              <a:tab pos="2743200" algn="ctr"/>
            </a:tabLst>
          </a:pPr>
          <a:r>
            <a:rPr lang="en-US" sz="4800" b="1">
              <a:solidFill>
                <a:srgbClr val="0000FF"/>
              </a:solidFill>
              <a:effectLst/>
              <a:latin typeface="AGA Arabesque Desktop"/>
              <a:ea typeface="Calibri"/>
              <a:cs typeface="Arial"/>
            </a:rPr>
            <a:t>)+</a:t>
          </a:r>
          <a:endParaRPr lang="en-US" sz="1100">
            <a:effectLst/>
            <a:latin typeface="Calibri"/>
            <a:ea typeface="Calibri"/>
            <a:cs typeface="Arial"/>
          </a:endParaRPr>
        </a:p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QA" sz="2800" b="1">
              <a:solidFill>
                <a:srgbClr val="0000FF"/>
              </a:solidFill>
              <a:effectLst/>
              <a:latin typeface="+mn-lt"/>
              <a:ea typeface="Calibri"/>
              <a:cs typeface="+mn-cs"/>
            </a:rPr>
            <a:t>خدمات المجتمع المدني</a:t>
          </a: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800" b="1">
            <a:solidFill>
              <a:srgbClr val="0000FF"/>
            </a:solidFill>
            <a:effectLst/>
            <a:latin typeface="Arial Rounded MT Bold" pitchFamily="34" charset="0"/>
            <a:ea typeface="+mn-ea"/>
            <a:cs typeface="+mn-cs"/>
          </a:endParaRP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+mn-ea"/>
              <a:cs typeface="+mn-cs"/>
            </a:rPr>
            <a:t>CHAPTER X</a:t>
          </a: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+mn-ea"/>
              <a:cs typeface="+mn-cs"/>
            </a:rPr>
            <a:t>SERVICES OF CIVIL SOCIETY</a:t>
          </a:r>
          <a:endParaRPr lang="en-US" sz="1800">
            <a:solidFill>
              <a:srgbClr val="0000FF"/>
            </a:solidFill>
            <a:effectLst/>
            <a:latin typeface="Arial Rounded MT Bold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9525</xdr:colOff>
      <xdr:row>7</xdr:row>
      <xdr:rowOff>66675</xdr:rowOff>
    </xdr:to>
    <xdr:pic>
      <xdr:nvPicPr>
        <xdr:cNvPr id="15384" name="Picture 5" descr="ORNA430.WMF">
          <a:extLst>
            <a:ext uri="{FF2B5EF4-FFF2-40B4-BE49-F238E27FC236}">
              <a16:creationId xmlns:a16="http://schemas.microsoft.com/office/drawing/2014/main" id="{00000000-0008-0000-0000-0000183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-5400000">
          <a:off x="156486225" y="-1047750"/>
          <a:ext cx="2657475" cy="475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433334</xdr:colOff>
      <xdr:row>0</xdr:row>
      <xdr:rowOff>0</xdr:rowOff>
    </xdr:from>
    <xdr:to>
      <xdr:col>6</xdr:col>
      <xdr:colOff>119544</xdr:colOff>
      <xdr:row>1</xdr:row>
      <xdr:rowOff>0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52280456" y="0"/>
          <a:ext cx="334381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46888" tIns="155448" rIns="246888" bIns="0" anchor="t" upright="1"/>
        <a:lstStyle/>
        <a:p>
          <a:pPr algn="ctr" rtl="0">
            <a:defRPr sz="1000"/>
          </a:pPr>
          <a:endParaRPr lang="ar-QA" sz="2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2000" b="1" i="0" u="none" strike="noStrike" baseline="0">
              <a:solidFill>
                <a:srgbClr val="0000FF"/>
              </a:solidFill>
              <a:latin typeface="Arial"/>
              <a:cs typeface="Arial"/>
            </a:rPr>
            <a:t>JUDICIAL AND SECURITY SERVICES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503349</xdr:colOff>
      <xdr:row>0</xdr:row>
      <xdr:rowOff>217600</xdr:rowOff>
    </xdr:from>
    <xdr:to>
      <xdr:col>18</xdr:col>
      <xdr:colOff>1121630</xdr:colOff>
      <xdr:row>2</xdr:row>
      <xdr:rowOff>261368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02939753" y="217600"/>
          <a:ext cx="618281" cy="55923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209552</xdr:colOff>
      <xdr:row>1</xdr:row>
      <xdr:rowOff>9525</xdr:rowOff>
    </xdr:from>
    <xdr:to>
      <xdr:col>20</xdr:col>
      <xdr:colOff>827833</xdr:colOff>
      <xdr:row>3</xdr:row>
      <xdr:rowOff>44957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4990417" y="285750"/>
          <a:ext cx="618281" cy="54025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78471" cy="60810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0.00307</cdr:x>
      <cdr:y>0.01254</cdr:y>
    </cdr:from>
    <cdr:to>
      <cdr:x>0.06951</cdr:x>
      <cdr:y>0.10144</cdr:y>
    </cdr:to>
    <cdr:pic>
      <cdr:nvPicPr>
        <cdr:cNvPr id="2" name="Picture 1" descr="Ministry of Development Planning and Statistics.jpg">
          <a:extLst xmlns:a="http://schemas.openxmlformats.org/drawingml/2006/main">
            <a:ext uri="{FF2B5EF4-FFF2-40B4-BE49-F238E27FC236}">
              <a16:creationId xmlns:a16="http://schemas.microsoft.com/office/drawing/2014/main" id="{319E954E-FD5F-D13A-AB84-F4306B03FAF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28575" y="76200"/>
          <a:ext cx="618281" cy="540257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1000125</xdr:colOff>
      <xdr:row>0</xdr:row>
      <xdr:rowOff>323850</xdr:rowOff>
    </xdr:from>
    <xdr:to>
      <xdr:col>4</xdr:col>
      <xdr:colOff>1618406</xdr:colOff>
      <xdr:row>1</xdr:row>
      <xdr:rowOff>273557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4800819" y="323850"/>
          <a:ext cx="618281" cy="54025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145791</xdr:colOff>
      <xdr:row>1</xdr:row>
      <xdr:rowOff>38877</xdr:rowOff>
    </xdr:from>
    <xdr:to>
      <xdr:col>12</xdr:col>
      <xdr:colOff>764072</xdr:colOff>
      <xdr:row>2</xdr:row>
      <xdr:rowOff>287553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24424780" y="330459"/>
          <a:ext cx="618281" cy="54025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1362075</xdr:colOff>
      <xdr:row>0</xdr:row>
      <xdr:rowOff>180975</xdr:rowOff>
    </xdr:from>
    <xdr:to>
      <xdr:col>16</xdr:col>
      <xdr:colOff>1362919</xdr:colOff>
      <xdr:row>1</xdr:row>
      <xdr:rowOff>187832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153094" y="180975"/>
          <a:ext cx="618281" cy="540257"/>
        </a:xfrm>
        <a:prstGeom prst="rect">
          <a:avLst/>
        </a:prstGeom>
      </xdr:spPr>
    </xdr:pic>
    <xdr:clientData/>
  </xdr:twoCellAnchor>
  <xdr:twoCellAnchor editAs="oneCell">
    <xdr:from>
      <xdr:col>16</xdr:col>
      <xdr:colOff>963706</xdr:colOff>
      <xdr:row>0</xdr:row>
      <xdr:rowOff>168088</xdr:rowOff>
    </xdr:from>
    <xdr:to>
      <xdr:col>16</xdr:col>
      <xdr:colOff>1581987</xdr:colOff>
      <xdr:row>1</xdr:row>
      <xdr:rowOff>181669</xdr:rowOff>
    </xdr:to>
    <xdr:pic>
      <xdr:nvPicPr>
        <xdr:cNvPr id="3" name="Picture 2" descr="Ministry of Development Planning and Statistics.jp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01807042" y="168088"/>
          <a:ext cx="618281" cy="54025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1000125</xdr:colOff>
      <xdr:row>0</xdr:row>
      <xdr:rowOff>323850</xdr:rowOff>
    </xdr:from>
    <xdr:to>
      <xdr:col>4</xdr:col>
      <xdr:colOff>1618406</xdr:colOff>
      <xdr:row>1</xdr:row>
      <xdr:rowOff>273557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4800819" y="323850"/>
          <a:ext cx="618281" cy="54025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1000125</xdr:colOff>
      <xdr:row>0</xdr:row>
      <xdr:rowOff>323850</xdr:rowOff>
    </xdr:from>
    <xdr:to>
      <xdr:col>4</xdr:col>
      <xdr:colOff>1618406</xdr:colOff>
      <xdr:row>2</xdr:row>
      <xdr:rowOff>111632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4800819" y="323850"/>
          <a:ext cx="618281" cy="54025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857250</xdr:colOff>
      <xdr:row>0</xdr:row>
      <xdr:rowOff>228600</xdr:rowOff>
    </xdr:from>
    <xdr:to>
      <xdr:col>3</xdr:col>
      <xdr:colOff>1475531</xdr:colOff>
      <xdr:row>1</xdr:row>
      <xdr:rowOff>187832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5353619" y="228600"/>
          <a:ext cx="618281" cy="5402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2867025</xdr:colOff>
      <xdr:row>0</xdr:row>
      <xdr:rowOff>537933</xdr:rowOff>
    </xdr:from>
    <xdr:to>
      <xdr:col>2</xdr:col>
      <xdr:colOff>347977</xdr:colOff>
      <xdr:row>1</xdr:row>
      <xdr:rowOff>597407</xdr:rowOff>
    </xdr:to>
    <xdr:pic>
      <xdr:nvPicPr>
        <xdr:cNvPr id="3" name="Picture 2" descr="Ministry of Development Planning and Statistics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76499573" y="537933"/>
          <a:ext cx="776602" cy="67859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410441</xdr:colOff>
      <xdr:row>0</xdr:row>
      <xdr:rowOff>151534</xdr:rowOff>
    </xdr:from>
    <xdr:to>
      <xdr:col>8</xdr:col>
      <xdr:colOff>1028722</xdr:colOff>
      <xdr:row>3</xdr:row>
      <xdr:rowOff>7723</xdr:rowOff>
    </xdr:to>
    <xdr:pic>
      <xdr:nvPicPr>
        <xdr:cNvPr id="4" name="Picture 3" descr="Ministry of Development Planning and Statistics.jpg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3285828" y="151534"/>
          <a:ext cx="618281" cy="54198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1800225</xdr:colOff>
      <xdr:row>0</xdr:row>
      <xdr:rowOff>133350</xdr:rowOff>
    </xdr:from>
    <xdr:to>
      <xdr:col>4</xdr:col>
      <xdr:colOff>2418506</xdr:colOff>
      <xdr:row>2</xdr:row>
      <xdr:rowOff>187832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4772594" y="133350"/>
          <a:ext cx="618281" cy="540257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744682</xdr:colOff>
      <xdr:row>0</xdr:row>
      <xdr:rowOff>207818</xdr:rowOff>
    </xdr:from>
    <xdr:to>
      <xdr:col>13</xdr:col>
      <xdr:colOff>1362963</xdr:colOff>
      <xdr:row>3</xdr:row>
      <xdr:rowOff>64007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9274937" y="207818"/>
          <a:ext cx="618281" cy="54198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599774</xdr:colOff>
      <xdr:row>0</xdr:row>
      <xdr:rowOff>141550</xdr:rowOff>
    </xdr:from>
    <xdr:to>
      <xdr:col>7</xdr:col>
      <xdr:colOff>1218055</xdr:colOff>
      <xdr:row>2</xdr:row>
      <xdr:rowOff>193718</xdr:rowOff>
    </xdr:to>
    <xdr:pic>
      <xdr:nvPicPr>
        <xdr:cNvPr id="5" name="Picture 4" descr="Ministry of Development Planning and Statistics.jpg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27566971" y="141550"/>
          <a:ext cx="618281" cy="538137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790575</xdr:colOff>
      <xdr:row>0</xdr:row>
      <xdr:rowOff>114300</xdr:rowOff>
    </xdr:from>
    <xdr:to>
      <xdr:col>10</xdr:col>
      <xdr:colOff>1408856</xdr:colOff>
      <xdr:row>2</xdr:row>
      <xdr:rowOff>119037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086419" y="114300"/>
          <a:ext cx="618281" cy="538137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1057275</xdr:colOff>
      <xdr:row>0</xdr:row>
      <xdr:rowOff>142875</xdr:rowOff>
    </xdr:from>
    <xdr:to>
      <xdr:col>10</xdr:col>
      <xdr:colOff>1675556</xdr:colOff>
      <xdr:row>2</xdr:row>
      <xdr:rowOff>147612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067369" y="142875"/>
          <a:ext cx="618281" cy="538137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824948</xdr:colOff>
      <xdr:row>0</xdr:row>
      <xdr:rowOff>155714</xdr:rowOff>
    </xdr:from>
    <xdr:to>
      <xdr:col>6</xdr:col>
      <xdr:colOff>1443229</xdr:colOff>
      <xdr:row>1</xdr:row>
      <xdr:rowOff>205177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37774249" y="155714"/>
          <a:ext cx="618281" cy="538137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824948</xdr:colOff>
      <xdr:row>0</xdr:row>
      <xdr:rowOff>155714</xdr:rowOff>
    </xdr:from>
    <xdr:to>
      <xdr:col>6</xdr:col>
      <xdr:colOff>1443229</xdr:colOff>
      <xdr:row>1</xdr:row>
      <xdr:rowOff>210975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3519021" y="155714"/>
          <a:ext cx="618281" cy="540622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824948</xdr:colOff>
      <xdr:row>0</xdr:row>
      <xdr:rowOff>155714</xdr:rowOff>
    </xdr:from>
    <xdr:to>
      <xdr:col>6</xdr:col>
      <xdr:colOff>1443229</xdr:colOff>
      <xdr:row>1</xdr:row>
      <xdr:rowOff>210975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3519021" y="155714"/>
          <a:ext cx="618281" cy="531511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824948</xdr:colOff>
      <xdr:row>0</xdr:row>
      <xdr:rowOff>155714</xdr:rowOff>
    </xdr:from>
    <xdr:to>
      <xdr:col>6</xdr:col>
      <xdr:colOff>1443229</xdr:colOff>
      <xdr:row>1</xdr:row>
      <xdr:rowOff>210975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3519021" y="155714"/>
          <a:ext cx="618281" cy="5315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333375</xdr:colOff>
      <xdr:row>0</xdr:row>
      <xdr:rowOff>152400</xdr:rowOff>
    </xdr:from>
    <xdr:to>
      <xdr:col>5</xdr:col>
      <xdr:colOff>951656</xdr:colOff>
      <xdr:row>2</xdr:row>
      <xdr:rowOff>206882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72771694" y="152400"/>
          <a:ext cx="618281" cy="540257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824948</xdr:colOff>
      <xdr:row>0</xdr:row>
      <xdr:rowOff>155714</xdr:rowOff>
    </xdr:from>
    <xdr:to>
      <xdr:col>6</xdr:col>
      <xdr:colOff>1443229</xdr:colOff>
      <xdr:row>1</xdr:row>
      <xdr:rowOff>210975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3519021" y="155714"/>
          <a:ext cx="618281" cy="5315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670638</xdr:colOff>
      <xdr:row>0</xdr:row>
      <xdr:rowOff>165229</xdr:rowOff>
    </xdr:from>
    <xdr:to>
      <xdr:col>10</xdr:col>
      <xdr:colOff>1288919</xdr:colOff>
      <xdr:row>1</xdr:row>
      <xdr:rowOff>219517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25766055" y="165229"/>
          <a:ext cx="618281" cy="5402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78471" cy="60847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0.01231</cdr:x>
      <cdr:y>0.01408</cdr:y>
    </cdr:from>
    <cdr:to>
      <cdr:x>0.07888</cdr:x>
      <cdr:y>0.10285</cdr:y>
    </cdr:to>
    <cdr:pic>
      <cdr:nvPicPr>
        <cdr:cNvPr id="2" name="Picture 1" descr="Ministry of Development Planning and Statistics.jpg">
          <a:extLst xmlns:a="http://schemas.openxmlformats.org/drawingml/2006/main">
            <a:ext uri="{FF2B5EF4-FFF2-40B4-BE49-F238E27FC236}">
              <a16:creationId xmlns:a16="http://schemas.microsoft.com/office/drawing/2014/main" id="{CA49EA1E-60B9-C021-021C-5D7E4C9B456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114300" y="85725"/>
          <a:ext cx="618281" cy="540257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527248</xdr:colOff>
      <xdr:row>0</xdr:row>
      <xdr:rowOff>156700</xdr:rowOff>
    </xdr:from>
    <xdr:to>
      <xdr:col>18</xdr:col>
      <xdr:colOff>1145529</xdr:colOff>
      <xdr:row>2</xdr:row>
      <xdr:rowOff>267704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03061529" y="156700"/>
          <a:ext cx="618281" cy="55923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78471" cy="60847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0.0041</cdr:x>
      <cdr:y>0.02973</cdr:y>
    </cdr:from>
    <cdr:to>
      <cdr:x>0.07068</cdr:x>
      <cdr:y>0.1185</cdr:y>
    </cdr:to>
    <cdr:pic>
      <cdr:nvPicPr>
        <cdr:cNvPr id="2" name="Picture 1" descr="Ministry of Development Planning and Statistics.jpg">
          <a:extLst xmlns:a="http://schemas.openxmlformats.org/drawingml/2006/main">
            <a:ext uri="{FF2B5EF4-FFF2-40B4-BE49-F238E27FC236}">
              <a16:creationId xmlns:a16="http://schemas.microsoft.com/office/drawing/2014/main" id="{8665CDED-87B5-B3C1-18DA-FFC5AEB0AF4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38100" y="180975"/>
          <a:ext cx="618281" cy="540257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0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3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5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6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0"/>
  <sheetViews>
    <sheetView rightToLeft="1" view="pageBreakPreview" zoomScaleNormal="100" zoomScaleSheetLayoutView="100" workbookViewId="0">
      <selection activeCell="A3" sqref="A3:E3"/>
    </sheetView>
  </sheetViews>
  <sheetFormatPr defaultColWidth="9.1796875" defaultRowHeight="12.5" x14ac:dyDescent="0.25"/>
  <cols>
    <col min="1" max="1" width="71.1796875" style="15" customWidth="1"/>
    <col min="2" max="16384" width="9.1796875" style="15"/>
  </cols>
  <sheetData>
    <row r="2" spans="1:1" ht="66" customHeight="1" x14ac:dyDescent="0.25">
      <c r="A2" s="20"/>
    </row>
    <row r="3" spans="1:1" ht="35" x14ac:dyDescent="0.25">
      <c r="A3" s="19" t="s">
        <v>21</v>
      </c>
    </row>
    <row r="4" spans="1:1" ht="26" x14ac:dyDescent="0.25">
      <c r="A4" s="18"/>
    </row>
    <row r="5" spans="1:1" ht="20" x14ac:dyDescent="0.25">
      <c r="A5" s="17"/>
    </row>
    <row r="7" spans="1:1" ht="30.75" customHeight="1" x14ac:dyDescent="0.25"/>
    <row r="27" spans="4:4" ht="6.75" customHeight="1" x14ac:dyDescent="0.25"/>
    <row r="30" spans="4:4" x14ac:dyDescent="0.25">
      <c r="D30" s="16"/>
    </row>
  </sheetData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19"/>
  <sheetViews>
    <sheetView rightToLeft="1" view="pageBreakPreview" zoomScaleNormal="100" zoomScaleSheetLayoutView="100" workbookViewId="0">
      <selection activeCell="Q6" sqref="Q6:Q11"/>
    </sheetView>
  </sheetViews>
  <sheetFormatPr defaultColWidth="9.1796875" defaultRowHeight="14.5" x14ac:dyDescent="0.35"/>
  <cols>
    <col min="1" max="1" width="23.1796875" customWidth="1"/>
    <col min="2" max="2" width="5.54296875" bestFit="1" customWidth="1"/>
    <col min="3" max="3" width="7.1796875" bestFit="1" customWidth="1"/>
    <col min="4" max="4" width="5.54296875" bestFit="1" customWidth="1"/>
    <col min="5" max="5" width="7.1796875" customWidth="1"/>
    <col min="6" max="6" width="7" bestFit="1" customWidth="1"/>
    <col min="7" max="7" width="5.54296875" bestFit="1" customWidth="1"/>
    <col min="8" max="8" width="7.1796875" bestFit="1" customWidth="1"/>
    <col min="9" max="9" width="5.54296875" bestFit="1" customWidth="1"/>
    <col min="10" max="10" width="7.1796875" bestFit="1" customWidth="1"/>
    <col min="11" max="11" width="7" bestFit="1" customWidth="1"/>
    <col min="12" max="12" width="5.54296875" bestFit="1" customWidth="1"/>
    <col min="13" max="13" width="7.1796875" bestFit="1" customWidth="1"/>
    <col min="14" max="14" width="5.54296875" bestFit="1" customWidth="1"/>
    <col min="15" max="15" width="7.1796875" bestFit="1" customWidth="1"/>
    <col min="16" max="16" width="7" bestFit="1" customWidth="1"/>
    <col min="17" max="17" width="27.7265625" customWidth="1"/>
  </cols>
  <sheetData>
    <row r="1" spans="1:17" ht="41.25" customHeight="1" thickBot="1" x14ac:dyDescent="0.4">
      <c r="A1" s="577" t="s">
        <v>219</v>
      </c>
      <c r="B1" s="578"/>
      <c r="C1" s="578"/>
      <c r="D1" s="578"/>
      <c r="E1" s="578"/>
      <c r="F1" s="578"/>
      <c r="G1" s="578"/>
      <c r="H1" s="578"/>
      <c r="I1" s="578"/>
      <c r="J1" s="578"/>
      <c r="K1" s="578"/>
      <c r="L1" s="578"/>
      <c r="M1" s="578"/>
      <c r="N1" s="578"/>
      <c r="O1" s="578"/>
      <c r="P1" s="578"/>
      <c r="Q1" s="579"/>
    </row>
    <row r="2" spans="1:17" ht="20.5" thickBot="1" x14ac:dyDescent="0.4">
      <c r="A2" s="546">
        <v>2015</v>
      </c>
      <c r="B2" s="547"/>
      <c r="C2" s="547"/>
      <c r="D2" s="547"/>
      <c r="E2" s="547"/>
      <c r="F2" s="547"/>
      <c r="G2" s="547"/>
      <c r="H2" s="547"/>
      <c r="I2" s="547"/>
      <c r="J2" s="547"/>
      <c r="K2" s="547"/>
      <c r="L2" s="547"/>
      <c r="M2" s="547"/>
      <c r="N2" s="547"/>
      <c r="O2" s="547"/>
      <c r="P2" s="547"/>
      <c r="Q2" s="548"/>
    </row>
    <row r="3" spans="1:17" ht="35.25" customHeight="1" x14ac:dyDescent="0.35">
      <c r="A3" s="471" t="s">
        <v>220</v>
      </c>
      <c r="B3" s="472"/>
      <c r="C3" s="472"/>
      <c r="D3" s="472"/>
      <c r="E3" s="472"/>
      <c r="F3" s="472"/>
      <c r="G3" s="472"/>
      <c r="H3" s="472"/>
      <c r="I3" s="472"/>
      <c r="J3" s="472"/>
      <c r="K3" s="472"/>
      <c r="L3" s="472"/>
      <c r="M3" s="472"/>
      <c r="N3" s="472"/>
      <c r="O3" s="472"/>
      <c r="P3" s="472"/>
      <c r="Q3" s="473"/>
    </row>
    <row r="4" spans="1:17" ht="15.75" customHeight="1" x14ac:dyDescent="0.35">
      <c r="A4" s="474">
        <v>2015</v>
      </c>
      <c r="B4" s="475"/>
      <c r="C4" s="475"/>
      <c r="D4" s="475"/>
      <c r="E4" s="475"/>
      <c r="F4" s="475"/>
      <c r="G4" s="475"/>
      <c r="H4" s="475"/>
      <c r="I4" s="475"/>
      <c r="J4" s="475"/>
      <c r="K4" s="475"/>
      <c r="L4" s="475"/>
      <c r="M4" s="475"/>
      <c r="N4" s="475"/>
      <c r="O4" s="475"/>
      <c r="P4" s="475"/>
      <c r="Q4" s="476"/>
    </row>
    <row r="5" spans="1:17" ht="15.75" customHeight="1" x14ac:dyDescent="0.35">
      <c r="A5" s="249" t="s">
        <v>365</v>
      </c>
      <c r="B5" s="250"/>
      <c r="C5" s="250"/>
      <c r="D5" s="250"/>
      <c r="E5" s="250"/>
      <c r="F5" s="250"/>
      <c r="G5" s="250"/>
      <c r="H5" s="250"/>
      <c r="I5" s="250"/>
      <c r="J5" s="250"/>
      <c r="K5" s="251"/>
      <c r="L5" s="251"/>
      <c r="M5" s="251"/>
      <c r="N5" s="251"/>
      <c r="O5" s="251"/>
      <c r="P5" s="251"/>
      <c r="Q5" s="252" t="s">
        <v>366</v>
      </c>
    </row>
    <row r="6" spans="1:17" ht="15.75" customHeight="1" thickBot="1" x14ac:dyDescent="0.4">
      <c r="A6" s="580" t="s">
        <v>256</v>
      </c>
      <c r="B6" s="586" t="s">
        <v>192</v>
      </c>
      <c r="C6" s="587"/>
      <c r="D6" s="587"/>
      <c r="E6" s="587"/>
      <c r="F6" s="587"/>
      <c r="G6" s="586" t="s">
        <v>191</v>
      </c>
      <c r="H6" s="587"/>
      <c r="I6" s="587"/>
      <c r="J6" s="587"/>
      <c r="K6" s="587"/>
      <c r="L6" s="586" t="s">
        <v>29</v>
      </c>
      <c r="M6" s="587"/>
      <c r="N6" s="587"/>
      <c r="O6" s="587"/>
      <c r="P6" s="587"/>
      <c r="Q6" s="583" t="s">
        <v>193</v>
      </c>
    </row>
    <row r="7" spans="1:17" ht="15.75" customHeight="1" x14ac:dyDescent="0.35">
      <c r="A7" s="581"/>
      <c r="B7" s="588"/>
      <c r="C7" s="588"/>
      <c r="D7" s="588"/>
      <c r="E7" s="588"/>
      <c r="F7" s="588"/>
      <c r="G7" s="588"/>
      <c r="H7" s="588"/>
      <c r="I7" s="588"/>
      <c r="J7" s="588"/>
      <c r="K7" s="588"/>
      <c r="L7" s="588"/>
      <c r="M7" s="588"/>
      <c r="N7" s="588"/>
      <c r="O7" s="588"/>
      <c r="P7" s="588"/>
      <c r="Q7" s="584"/>
    </row>
    <row r="8" spans="1:17" ht="15.75" customHeight="1" thickBot="1" x14ac:dyDescent="0.4">
      <c r="A8" s="581"/>
      <c r="B8" s="568" t="s">
        <v>190</v>
      </c>
      <c r="C8" s="569"/>
      <c r="D8" s="569"/>
      <c r="E8" s="571" t="s">
        <v>221</v>
      </c>
      <c r="F8" s="574" t="s">
        <v>29</v>
      </c>
      <c r="G8" s="568" t="s">
        <v>190</v>
      </c>
      <c r="H8" s="569"/>
      <c r="I8" s="569"/>
      <c r="J8" s="571" t="s">
        <v>221</v>
      </c>
      <c r="K8" s="574" t="s">
        <v>29</v>
      </c>
      <c r="L8" s="568" t="s">
        <v>190</v>
      </c>
      <c r="M8" s="569"/>
      <c r="N8" s="569"/>
      <c r="O8" s="571" t="s">
        <v>221</v>
      </c>
      <c r="P8" s="574" t="s">
        <v>29</v>
      </c>
      <c r="Q8" s="584"/>
    </row>
    <row r="9" spans="1:17" ht="15.75" customHeight="1" thickBot="1" x14ac:dyDescent="0.4">
      <c r="A9" s="581"/>
      <c r="B9" s="570"/>
      <c r="C9" s="570"/>
      <c r="D9" s="570"/>
      <c r="E9" s="572"/>
      <c r="F9" s="575"/>
      <c r="G9" s="570"/>
      <c r="H9" s="570"/>
      <c r="I9" s="570"/>
      <c r="J9" s="572"/>
      <c r="K9" s="575"/>
      <c r="L9" s="570"/>
      <c r="M9" s="570"/>
      <c r="N9" s="570"/>
      <c r="O9" s="572"/>
      <c r="P9" s="575"/>
      <c r="Q9" s="584"/>
    </row>
    <row r="10" spans="1:17" ht="15.75" customHeight="1" thickBot="1" x14ac:dyDescent="0.4">
      <c r="A10" s="581"/>
      <c r="B10" s="279" t="s">
        <v>6</v>
      </c>
      <c r="C10" s="279" t="s">
        <v>7</v>
      </c>
      <c r="D10" s="280" t="s">
        <v>8</v>
      </c>
      <c r="E10" s="572"/>
      <c r="F10" s="575"/>
      <c r="G10" s="279" t="s">
        <v>6</v>
      </c>
      <c r="H10" s="279" t="s">
        <v>7</v>
      </c>
      <c r="I10" s="280" t="s">
        <v>8</v>
      </c>
      <c r="J10" s="572"/>
      <c r="K10" s="575"/>
      <c r="L10" s="279" t="s">
        <v>6</v>
      </c>
      <c r="M10" s="279" t="s">
        <v>7</v>
      </c>
      <c r="N10" s="280" t="s">
        <v>8</v>
      </c>
      <c r="O10" s="572"/>
      <c r="P10" s="575"/>
      <c r="Q10" s="584"/>
    </row>
    <row r="11" spans="1:17" ht="15.75" customHeight="1" x14ac:dyDescent="0.35">
      <c r="A11" s="582"/>
      <c r="B11" s="281" t="s">
        <v>15</v>
      </c>
      <c r="C11" s="281" t="s">
        <v>16</v>
      </c>
      <c r="D11" s="281" t="s">
        <v>5</v>
      </c>
      <c r="E11" s="573"/>
      <c r="F11" s="576"/>
      <c r="G11" s="281" t="s">
        <v>15</v>
      </c>
      <c r="H11" s="281" t="s">
        <v>16</v>
      </c>
      <c r="I11" s="281" t="s">
        <v>5</v>
      </c>
      <c r="J11" s="573"/>
      <c r="K11" s="576"/>
      <c r="L11" s="281" t="s">
        <v>15</v>
      </c>
      <c r="M11" s="281" t="s">
        <v>16</v>
      </c>
      <c r="N11" s="281" t="s">
        <v>5</v>
      </c>
      <c r="O11" s="573"/>
      <c r="P11" s="576"/>
      <c r="Q11" s="585"/>
    </row>
    <row r="12" spans="1:17" ht="49.5" customHeight="1" thickBot="1" x14ac:dyDescent="0.4">
      <c r="A12" s="336" t="s">
        <v>172</v>
      </c>
      <c r="B12" s="277">
        <v>13</v>
      </c>
      <c r="C12" s="277">
        <v>13</v>
      </c>
      <c r="D12" s="277">
        <f>SUM(B12:C12)</f>
        <v>26</v>
      </c>
      <c r="E12" s="278">
        <v>7</v>
      </c>
      <c r="F12" s="278">
        <f>D12+E12</f>
        <v>33</v>
      </c>
      <c r="G12" s="277">
        <v>5</v>
      </c>
      <c r="H12" s="277">
        <v>8</v>
      </c>
      <c r="I12" s="278">
        <f>SUM(G12:H12)</f>
        <v>13</v>
      </c>
      <c r="J12" s="277">
        <v>18</v>
      </c>
      <c r="K12" s="278">
        <f>I12+J12</f>
        <v>31</v>
      </c>
      <c r="L12" s="278">
        <f t="shared" ref="L12:M16" si="0">SUM(B12,G12)</f>
        <v>18</v>
      </c>
      <c r="M12" s="278">
        <f t="shared" si="0"/>
        <v>21</v>
      </c>
      <c r="N12" s="278">
        <f>SUM(L12:M12)</f>
        <v>39</v>
      </c>
      <c r="O12" s="278">
        <f>SUM(E12,J12)</f>
        <v>25</v>
      </c>
      <c r="P12" s="278">
        <f>N12+O12</f>
        <v>64</v>
      </c>
      <c r="Q12" s="338" t="s">
        <v>177</v>
      </c>
    </row>
    <row r="13" spans="1:17" ht="49.5" customHeight="1" thickBot="1" x14ac:dyDescent="0.4">
      <c r="A13" s="337" t="s">
        <v>173</v>
      </c>
      <c r="B13" s="120">
        <v>81</v>
      </c>
      <c r="C13" s="120">
        <v>121</v>
      </c>
      <c r="D13" s="120">
        <f t="shared" ref="D13:D16" si="1">SUM(B13:C13)</f>
        <v>202</v>
      </c>
      <c r="E13" s="276">
        <v>133</v>
      </c>
      <c r="F13" s="276">
        <f t="shared" ref="F13:F16" si="2">D13+E13</f>
        <v>335</v>
      </c>
      <c r="G13" s="120">
        <v>100</v>
      </c>
      <c r="H13" s="120">
        <v>161</v>
      </c>
      <c r="I13" s="276">
        <f t="shared" ref="I13:I16" si="3">SUM(G13:H13)</f>
        <v>261</v>
      </c>
      <c r="J13" s="120">
        <v>274</v>
      </c>
      <c r="K13" s="276">
        <f t="shared" ref="K13:K16" si="4">I13+J13</f>
        <v>535</v>
      </c>
      <c r="L13" s="276">
        <f t="shared" si="0"/>
        <v>181</v>
      </c>
      <c r="M13" s="276">
        <f t="shared" si="0"/>
        <v>282</v>
      </c>
      <c r="N13" s="276">
        <f t="shared" ref="N13:N16" si="5">SUM(L13:M13)</f>
        <v>463</v>
      </c>
      <c r="O13" s="276">
        <f>SUM(E13,J13)</f>
        <v>407</v>
      </c>
      <c r="P13" s="276">
        <f t="shared" ref="P13:P16" si="6">N13+O13</f>
        <v>870</v>
      </c>
      <c r="Q13" s="339" t="s">
        <v>178</v>
      </c>
    </row>
    <row r="14" spans="1:17" ht="49.5" customHeight="1" thickBot="1" x14ac:dyDescent="0.4">
      <c r="A14" s="336" t="s">
        <v>176</v>
      </c>
      <c r="B14" s="167">
        <v>0</v>
      </c>
      <c r="C14" s="167">
        <v>11</v>
      </c>
      <c r="D14" s="167">
        <f t="shared" si="1"/>
        <v>11</v>
      </c>
      <c r="E14" s="275">
        <v>18</v>
      </c>
      <c r="F14" s="275">
        <f t="shared" si="2"/>
        <v>29</v>
      </c>
      <c r="G14" s="167">
        <v>2</v>
      </c>
      <c r="H14" s="167">
        <v>1</v>
      </c>
      <c r="I14" s="275">
        <f t="shared" si="3"/>
        <v>3</v>
      </c>
      <c r="J14" s="167">
        <v>13</v>
      </c>
      <c r="K14" s="275">
        <f t="shared" si="4"/>
        <v>16</v>
      </c>
      <c r="L14" s="275">
        <f t="shared" si="0"/>
        <v>2</v>
      </c>
      <c r="M14" s="275">
        <f t="shared" si="0"/>
        <v>12</v>
      </c>
      <c r="N14" s="275">
        <f t="shared" si="5"/>
        <v>14</v>
      </c>
      <c r="O14" s="275">
        <f>SUM(E14,J14)</f>
        <v>31</v>
      </c>
      <c r="P14" s="275">
        <f t="shared" si="6"/>
        <v>45</v>
      </c>
      <c r="Q14" s="338" t="s">
        <v>179</v>
      </c>
    </row>
    <row r="15" spans="1:17" ht="49.5" customHeight="1" thickBot="1" x14ac:dyDescent="0.4">
      <c r="A15" s="337" t="s">
        <v>174</v>
      </c>
      <c r="B15" s="120">
        <v>20</v>
      </c>
      <c r="C15" s="120">
        <v>25</v>
      </c>
      <c r="D15" s="120">
        <f t="shared" si="1"/>
        <v>45</v>
      </c>
      <c r="E15" s="276">
        <v>49</v>
      </c>
      <c r="F15" s="276">
        <f t="shared" si="2"/>
        <v>94</v>
      </c>
      <c r="G15" s="120">
        <v>16</v>
      </c>
      <c r="H15" s="120">
        <v>16</v>
      </c>
      <c r="I15" s="276">
        <f t="shared" si="3"/>
        <v>32</v>
      </c>
      <c r="J15" s="120">
        <v>65</v>
      </c>
      <c r="K15" s="276">
        <f t="shared" si="4"/>
        <v>97</v>
      </c>
      <c r="L15" s="276">
        <f t="shared" si="0"/>
        <v>36</v>
      </c>
      <c r="M15" s="276">
        <f t="shared" si="0"/>
        <v>41</v>
      </c>
      <c r="N15" s="276">
        <f t="shared" si="5"/>
        <v>77</v>
      </c>
      <c r="O15" s="276">
        <f>SUM(E15,J15)</f>
        <v>114</v>
      </c>
      <c r="P15" s="276">
        <f t="shared" si="6"/>
        <v>191</v>
      </c>
      <c r="Q15" s="339" t="s">
        <v>180</v>
      </c>
    </row>
    <row r="16" spans="1:17" ht="49.5" customHeight="1" x14ac:dyDescent="0.35">
      <c r="A16" s="336" t="s">
        <v>175</v>
      </c>
      <c r="B16" s="168">
        <v>9</v>
      </c>
      <c r="C16" s="168">
        <v>20</v>
      </c>
      <c r="D16" s="168">
        <f t="shared" si="1"/>
        <v>29</v>
      </c>
      <c r="E16" s="313">
        <v>30</v>
      </c>
      <c r="F16" s="313">
        <f t="shared" si="2"/>
        <v>59</v>
      </c>
      <c r="G16" s="168">
        <v>9</v>
      </c>
      <c r="H16" s="168">
        <v>10</v>
      </c>
      <c r="I16" s="313">
        <f t="shared" si="3"/>
        <v>19</v>
      </c>
      <c r="J16" s="168">
        <v>26</v>
      </c>
      <c r="K16" s="313">
        <f t="shared" si="4"/>
        <v>45</v>
      </c>
      <c r="L16" s="313">
        <f t="shared" si="0"/>
        <v>18</v>
      </c>
      <c r="M16" s="313">
        <f t="shared" si="0"/>
        <v>30</v>
      </c>
      <c r="N16" s="313">
        <f t="shared" si="5"/>
        <v>48</v>
      </c>
      <c r="O16" s="313">
        <f>SUM(E16,J16)</f>
        <v>56</v>
      </c>
      <c r="P16" s="313">
        <f t="shared" si="6"/>
        <v>104</v>
      </c>
      <c r="Q16" s="338" t="s">
        <v>181</v>
      </c>
    </row>
    <row r="17" spans="1:17" ht="39" customHeight="1" x14ac:dyDescent="0.35">
      <c r="A17" s="397" t="s">
        <v>2</v>
      </c>
      <c r="B17" s="312">
        <f t="shared" ref="B17:P17" si="7">SUM(B12:B16)</f>
        <v>123</v>
      </c>
      <c r="C17" s="312">
        <f t="shared" si="7"/>
        <v>190</v>
      </c>
      <c r="D17" s="312">
        <f t="shared" si="7"/>
        <v>313</v>
      </c>
      <c r="E17" s="312">
        <f t="shared" si="7"/>
        <v>237</v>
      </c>
      <c r="F17" s="312">
        <f t="shared" si="7"/>
        <v>550</v>
      </c>
      <c r="G17" s="312">
        <f t="shared" si="7"/>
        <v>132</v>
      </c>
      <c r="H17" s="312">
        <f t="shared" si="7"/>
        <v>196</v>
      </c>
      <c r="I17" s="312">
        <f t="shared" si="7"/>
        <v>328</v>
      </c>
      <c r="J17" s="312">
        <f t="shared" si="7"/>
        <v>396</v>
      </c>
      <c r="K17" s="312">
        <f t="shared" si="7"/>
        <v>724</v>
      </c>
      <c r="L17" s="312">
        <f t="shared" si="7"/>
        <v>255</v>
      </c>
      <c r="M17" s="312">
        <f t="shared" si="7"/>
        <v>386</v>
      </c>
      <c r="N17" s="312">
        <f t="shared" si="7"/>
        <v>641</v>
      </c>
      <c r="O17" s="312">
        <f t="shared" si="7"/>
        <v>633</v>
      </c>
      <c r="P17" s="312">
        <f t="shared" si="7"/>
        <v>1274</v>
      </c>
      <c r="Q17" s="398" t="s">
        <v>5</v>
      </c>
    </row>
    <row r="18" spans="1:17" x14ac:dyDescent="0.35">
      <c r="A18" s="566"/>
      <c r="B18" s="566"/>
      <c r="C18" s="566"/>
      <c r="D18" s="566"/>
      <c r="E18" s="566"/>
      <c r="F18" s="566"/>
      <c r="G18" s="566"/>
      <c r="H18" s="566"/>
      <c r="I18" s="567"/>
      <c r="J18" s="567"/>
      <c r="K18" s="567"/>
      <c r="L18" s="567"/>
      <c r="M18" s="567"/>
      <c r="N18" s="567"/>
      <c r="O18" s="567"/>
      <c r="P18" s="567"/>
      <c r="Q18" s="567"/>
    </row>
    <row r="19" spans="1:17" ht="28.5" customHeight="1" x14ac:dyDescent="0.35">
      <c r="B19" s="266"/>
      <c r="C19" s="266"/>
      <c r="D19" s="266"/>
      <c r="E19" s="266"/>
      <c r="F19" s="266"/>
      <c r="G19" s="266"/>
      <c r="H19" s="266"/>
      <c r="I19" s="266"/>
      <c r="J19" s="266"/>
      <c r="K19" s="266"/>
      <c r="L19" s="266"/>
      <c r="M19" s="266"/>
      <c r="N19" s="266"/>
      <c r="O19" s="266"/>
      <c r="P19" s="266"/>
      <c r="Q19" s="266"/>
    </row>
  </sheetData>
  <mergeCells count="20">
    <mergeCell ref="A1:Q1"/>
    <mergeCell ref="A2:Q2"/>
    <mergeCell ref="A3:Q3"/>
    <mergeCell ref="A4:Q4"/>
    <mergeCell ref="A6:A11"/>
    <mergeCell ref="Q6:Q11"/>
    <mergeCell ref="B6:F7"/>
    <mergeCell ref="L8:N9"/>
    <mergeCell ref="G6:K7"/>
    <mergeCell ref="L6:P7"/>
    <mergeCell ref="A18:H18"/>
    <mergeCell ref="I18:Q18"/>
    <mergeCell ref="B8:D9"/>
    <mergeCell ref="G8:I9"/>
    <mergeCell ref="E8:E11"/>
    <mergeCell ref="F8:F11"/>
    <mergeCell ref="J8:J11"/>
    <mergeCell ref="K8:K11"/>
    <mergeCell ref="O8:O11"/>
    <mergeCell ref="P8:P11"/>
  </mergeCells>
  <printOptions horizontalCentered="1" verticalCentered="1"/>
  <pageMargins left="0" right="0" top="0" bottom="0" header="0" footer="0"/>
  <pageSetup paperSize="9" scale="9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0"/>
  <sheetViews>
    <sheetView showGridLines="0" rightToLeft="1" view="pageBreakPreview" zoomScaleNormal="100" zoomScaleSheetLayoutView="100" workbookViewId="0">
      <selection activeCell="A6" sqref="A6:A7"/>
    </sheetView>
  </sheetViews>
  <sheetFormatPr defaultColWidth="8.7265625" defaultRowHeight="15.5" x14ac:dyDescent="0.35"/>
  <cols>
    <col min="1" max="1" width="24" style="82" customWidth="1"/>
    <col min="2" max="3" width="13.1796875" style="82" customWidth="1"/>
    <col min="4" max="4" width="13.1796875" style="79" customWidth="1"/>
    <col min="5" max="5" width="26.1796875" style="77" customWidth="1"/>
    <col min="6" max="250" width="9.1796875" style="82" customWidth="1"/>
    <col min="251" max="251" width="22.7265625" style="82" customWidth="1"/>
    <col min="252" max="252" width="10.7265625" style="82" customWidth="1"/>
    <col min="253" max="16384" width="8.7265625" style="82"/>
  </cols>
  <sheetData>
    <row r="1" spans="1:6" s="80" customFormat="1" ht="46.5" customHeight="1" x14ac:dyDescent="0.4">
      <c r="A1" s="532" t="s">
        <v>313</v>
      </c>
      <c r="B1" s="532"/>
      <c r="C1" s="532"/>
      <c r="D1" s="532"/>
      <c r="E1" s="532"/>
    </row>
    <row r="2" spans="1:6" s="80" customFormat="1" ht="22" customHeight="1" x14ac:dyDescent="0.4">
      <c r="A2" s="531">
        <v>2015</v>
      </c>
      <c r="B2" s="531"/>
      <c r="C2" s="531"/>
      <c r="D2" s="531"/>
      <c r="E2" s="531"/>
    </row>
    <row r="3" spans="1:6" s="80" customFormat="1" ht="42" customHeight="1" x14ac:dyDescent="0.35">
      <c r="A3" s="520" t="s">
        <v>311</v>
      </c>
      <c r="B3" s="520"/>
      <c r="C3" s="520"/>
      <c r="D3" s="520"/>
      <c r="E3" s="520"/>
    </row>
    <row r="4" spans="1:6" s="80" customFormat="1" ht="18" customHeight="1" x14ac:dyDescent="0.35">
      <c r="A4" s="520">
        <v>2015</v>
      </c>
      <c r="B4" s="520"/>
      <c r="C4" s="520"/>
      <c r="D4" s="520"/>
      <c r="E4" s="520"/>
    </row>
    <row r="5" spans="1:6" s="80" customFormat="1" x14ac:dyDescent="0.35">
      <c r="A5" s="92" t="s">
        <v>367</v>
      </c>
      <c r="B5" s="3"/>
      <c r="C5" s="3"/>
      <c r="D5" s="27"/>
      <c r="E5" s="93" t="s">
        <v>368</v>
      </c>
      <c r="F5" s="3"/>
    </row>
    <row r="6" spans="1:6" s="76" customFormat="1" ht="27.75" customHeight="1" thickBot="1" x14ac:dyDescent="0.4">
      <c r="A6" s="533" t="s">
        <v>306</v>
      </c>
      <c r="B6" s="537" t="s">
        <v>316</v>
      </c>
      <c r="C6" s="539" t="s">
        <v>315</v>
      </c>
      <c r="D6" s="541" t="s">
        <v>61</v>
      </c>
      <c r="E6" s="535" t="s">
        <v>314</v>
      </c>
    </row>
    <row r="7" spans="1:6" s="76" customFormat="1" ht="27.75" customHeight="1" x14ac:dyDescent="0.35">
      <c r="A7" s="534"/>
      <c r="B7" s="538"/>
      <c r="C7" s="540"/>
      <c r="D7" s="542"/>
      <c r="E7" s="536"/>
    </row>
    <row r="8" spans="1:6" ht="32.25" customHeight="1" thickBot="1" x14ac:dyDescent="0.4">
      <c r="A8" s="422" t="s">
        <v>172</v>
      </c>
      <c r="B8" s="423">
        <v>158</v>
      </c>
      <c r="C8" s="423">
        <v>2</v>
      </c>
      <c r="D8" s="424">
        <f>B8+C8</f>
        <v>160</v>
      </c>
      <c r="E8" s="425" t="s">
        <v>177</v>
      </c>
    </row>
    <row r="9" spans="1:6" ht="32.25" customHeight="1" x14ac:dyDescent="0.35">
      <c r="A9" s="426" t="s">
        <v>312</v>
      </c>
      <c r="B9" s="427">
        <v>50</v>
      </c>
      <c r="C9" s="427">
        <v>0</v>
      </c>
      <c r="D9" s="428">
        <f>B9+C9</f>
        <v>50</v>
      </c>
      <c r="E9" s="429" t="s">
        <v>182</v>
      </c>
    </row>
    <row r="10" spans="1:6" ht="32.25" customHeight="1" x14ac:dyDescent="0.35">
      <c r="A10" s="430" t="s">
        <v>2</v>
      </c>
      <c r="B10" s="431">
        <f>SUM(B8:B9)</f>
        <v>208</v>
      </c>
      <c r="C10" s="431">
        <f t="shared" ref="C10:D10" si="0">SUM(C8:C9)</f>
        <v>2</v>
      </c>
      <c r="D10" s="431">
        <f t="shared" si="0"/>
        <v>210</v>
      </c>
      <c r="E10" s="432" t="s">
        <v>5</v>
      </c>
    </row>
  </sheetData>
  <mergeCells count="9">
    <mergeCell ref="A1:E1"/>
    <mergeCell ref="A2:E2"/>
    <mergeCell ref="A3:E3"/>
    <mergeCell ref="A4:E4"/>
    <mergeCell ref="A6:A7"/>
    <mergeCell ref="B6:B7"/>
    <mergeCell ref="C6:C7"/>
    <mergeCell ref="D6:D7"/>
    <mergeCell ref="E6:E7"/>
  </mergeCells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3"/>
  <sheetViews>
    <sheetView showGridLines="0" rightToLeft="1" view="pageBreakPreview" zoomScaleNormal="100" zoomScaleSheetLayoutView="100" workbookViewId="0">
      <selection activeCell="A6" sqref="A6:A7"/>
    </sheetView>
  </sheetViews>
  <sheetFormatPr defaultColWidth="8.7265625" defaultRowHeight="15.5" x14ac:dyDescent="0.35"/>
  <cols>
    <col min="1" max="1" width="24" style="82" customWidth="1"/>
    <col min="2" max="3" width="13.1796875" style="82" customWidth="1"/>
    <col min="4" max="4" width="13.1796875" style="79" customWidth="1"/>
    <col min="5" max="5" width="26.1796875" style="77" customWidth="1"/>
    <col min="6" max="250" width="9.1796875" style="82" customWidth="1"/>
    <col min="251" max="251" width="22.7265625" style="82" customWidth="1"/>
    <col min="252" max="252" width="10.7265625" style="82" customWidth="1"/>
    <col min="253" max="16384" width="8.7265625" style="82"/>
  </cols>
  <sheetData>
    <row r="1" spans="1:6" s="80" customFormat="1" ht="39" customHeight="1" x14ac:dyDescent="0.4">
      <c r="A1" s="589" t="s">
        <v>310</v>
      </c>
      <c r="B1" s="589"/>
      <c r="C1" s="589"/>
      <c r="D1" s="589"/>
      <c r="E1" s="589"/>
    </row>
    <row r="2" spans="1:6" s="80" customFormat="1" ht="20" x14ac:dyDescent="0.4">
      <c r="A2" s="531">
        <v>2015</v>
      </c>
      <c r="B2" s="531"/>
      <c r="C2" s="531"/>
      <c r="D2" s="531"/>
      <c r="E2" s="531"/>
    </row>
    <row r="3" spans="1:6" s="80" customFormat="1" ht="36.75" customHeight="1" x14ac:dyDescent="0.25">
      <c r="A3" s="590" t="s">
        <v>317</v>
      </c>
      <c r="B3" s="590"/>
      <c r="C3" s="590"/>
      <c r="D3" s="590"/>
      <c r="E3" s="590"/>
    </row>
    <row r="4" spans="1:6" s="80" customFormat="1" ht="18" customHeight="1" x14ac:dyDescent="0.35">
      <c r="A4" s="520">
        <v>2015</v>
      </c>
      <c r="B4" s="520"/>
      <c r="C4" s="520"/>
      <c r="D4" s="520"/>
      <c r="E4" s="520"/>
    </row>
    <row r="5" spans="1:6" s="80" customFormat="1" x14ac:dyDescent="0.35">
      <c r="A5" s="92" t="s">
        <v>369</v>
      </c>
      <c r="B5" s="3"/>
      <c r="C5" s="3"/>
      <c r="D5" s="27"/>
      <c r="E5" s="93" t="s">
        <v>370</v>
      </c>
      <c r="F5" s="3"/>
    </row>
    <row r="6" spans="1:6" s="76" customFormat="1" ht="27.75" customHeight="1" thickBot="1" x14ac:dyDescent="0.35">
      <c r="A6" s="591" t="s">
        <v>309</v>
      </c>
      <c r="B6" s="343" t="s">
        <v>6</v>
      </c>
      <c r="C6" s="343" t="s">
        <v>7</v>
      </c>
      <c r="D6" s="436" t="s">
        <v>8</v>
      </c>
      <c r="E6" s="535" t="s">
        <v>308</v>
      </c>
    </row>
    <row r="7" spans="1:6" s="76" customFormat="1" ht="27.75" customHeight="1" x14ac:dyDescent="0.35">
      <c r="A7" s="592"/>
      <c r="B7" s="420" t="s">
        <v>15</v>
      </c>
      <c r="C7" s="420" t="s">
        <v>16</v>
      </c>
      <c r="D7" s="420" t="s">
        <v>5</v>
      </c>
      <c r="E7" s="593"/>
    </row>
    <row r="8" spans="1:6" ht="27.75" customHeight="1" thickBot="1" x14ac:dyDescent="0.4">
      <c r="A8" s="342" t="s">
        <v>307</v>
      </c>
      <c r="B8" s="270">
        <v>16</v>
      </c>
      <c r="C8" s="270">
        <v>0</v>
      </c>
      <c r="D8" s="271">
        <f>B8+C8</f>
        <v>16</v>
      </c>
      <c r="E8" s="344">
        <v>-19</v>
      </c>
    </row>
    <row r="9" spans="1:6" ht="27.75" customHeight="1" thickBot="1" x14ac:dyDescent="0.4">
      <c r="A9" s="341" t="s">
        <v>305</v>
      </c>
      <c r="B9" s="115">
        <v>80</v>
      </c>
      <c r="C9" s="115">
        <v>0</v>
      </c>
      <c r="D9" s="433">
        <f t="shared" ref="D9:D12" si="0">B9+C9</f>
        <v>80</v>
      </c>
      <c r="E9" s="345" t="s">
        <v>208</v>
      </c>
    </row>
    <row r="10" spans="1:6" ht="27.75" customHeight="1" thickBot="1" x14ac:dyDescent="0.4">
      <c r="A10" s="434" t="s">
        <v>209</v>
      </c>
      <c r="B10" s="94">
        <v>50</v>
      </c>
      <c r="C10" s="94">
        <v>0</v>
      </c>
      <c r="D10" s="151">
        <f t="shared" si="0"/>
        <v>50</v>
      </c>
      <c r="E10" s="435" t="s">
        <v>210</v>
      </c>
    </row>
    <row r="11" spans="1:6" ht="27.75" customHeight="1" thickBot="1" x14ac:dyDescent="0.4">
      <c r="A11" s="341" t="s">
        <v>211</v>
      </c>
      <c r="B11" s="115">
        <v>40</v>
      </c>
      <c r="C11" s="115">
        <v>1</v>
      </c>
      <c r="D11" s="433">
        <f t="shared" si="0"/>
        <v>41</v>
      </c>
      <c r="E11" s="345" t="s">
        <v>212</v>
      </c>
    </row>
    <row r="12" spans="1:6" ht="27.75" customHeight="1" x14ac:dyDescent="0.35">
      <c r="A12" s="437" t="s">
        <v>213</v>
      </c>
      <c r="B12" s="438">
        <v>22</v>
      </c>
      <c r="C12" s="438">
        <v>1</v>
      </c>
      <c r="D12" s="439">
        <f t="shared" si="0"/>
        <v>23</v>
      </c>
      <c r="E12" s="440" t="s">
        <v>214</v>
      </c>
    </row>
    <row r="13" spans="1:6" ht="27.75" customHeight="1" x14ac:dyDescent="0.35">
      <c r="A13" s="441" t="s">
        <v>8</v>
      </c>
      <c r="B13" s="442">
        <f>SUM(B8:B12)</f>
        <v>208</v>
      </c>
      <c r="C13" s="442">
        <f>SUM(C8:C12)</f>
        <v>2</v>
      </c>
      <c r="D13" s="442">
        <f>SUM(D8:D12)</f>
        <v>210</v>
      </c>
      <c r="E13" s="443" t="s">
        <v>5</v>
      </c>
    </row>
  </sheetData>
  <mergeCells count="6">
    <mergeCell ref="A1:E1"/>
    <mergeCell ref="A2:E2"/>
    <mergeCell ref="A3:E3"/>
    <mergeCell ref="A4:E4"/>
    <mergeCell ref="A6:A7"/>
    <mergeCell ref="E6:E7"/>
  </mergeCells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8"/>
  <dimension ref="A1:I13"/>
  <sheetViews>
    <sheetView rightToLeft="1" view="pageBreakPreview" zoomScaleNormal="100" zoomScaleSheetLayoutView="100" workbookViewId="0">
      <selection activeCell="D6" sqref="D6"/>
    </sheetView>
  </sheetViews>
  <sheetFormatPr defaultColWidth="9.1796875" defaultRowHeight="14" x14ac:dyDescent="0.35"/>
  <cols>
    <col min="1" max="1" width="22" style="1" customWidth="1"/>
    <col min="2" max="3" width="15.7265625" style="1" customWidth="1"/>
    <col min="4" max="4" width="23.7265625" style="1" customWidth="1"/>
    <col min="5" max="16384" width="9.1796875" style="1"/>
  </cols>
  <sheetData>
    <row r="1" spans="1:9" ht="45.75" customHeight="1" x14ac:dyDescent="0.4">
      <c r="A1" s="595" t="s">
        <v>222</v>
      </c>
      <c r="B1" s="595"/>
      <c r="C1" s="595"/>
      <c r="D1" s="595"/>
      <c r="E1" s="2"/>
      <c r="F1" s="2"/>
      <c r="G1" s="2"/>
      <c r="H1" s="2"/>
      <c r="I1" s="2"/>
    </row>
    <row r="2" spans="1:9" ht="20" x14ac:dyDescent="0.35">
      <c r="A2" s="596" t="s">
        <v>195</v>
      </c>
      <c r="B2" s="596"/>
      <c r="C2" s="596"/>
      <c r="D2" s="596"/>
      <c r="E2" s="2"/>
      <c r="F2" s="2"/>
      <c r="G2" s="2"/>
      <c r="H2" s="2"/>
      <c r="I2" s="2"/>
    </row>
    <row r="3" spans="1:9" ht="54" customHeight="1" x14ac:dyDescent="0.35">
      <c r="A3" s="594" t="s">
        <v>334</v>
      </c>
      <c r="B3" s="594"/>
      <c r="C3" s="594"/>
      <c r="D3" s="594"/>
      <c r="E3" s="2"/>
      <c r="F3" s="2"/>
      <c r="G3" s="2"/>
      <c r="H3" s="2"/>
      <c r="I3" s="2"/>
    </row>
    <row r="4" spans="1:9" ht="15.5" x14ac:dyDescent="0.35">
      <c r="A4" s="594" t="s">
        <v>195</v>
      </c>
      <c r="B4" s="594"/>
      <c r="C4" s="594"/>
      <c r="D4" s="594"/>
      <c r="E4" s="2"/>
      <c r="F4" s="2"/>
      <c r="G4" s="2"/>
      <c r="H4" s="2"/>
    </row>
    <row r="5" spans="1:9" s="4" customFormat="1" ht="15.5" x14ac:dyDescent="0.35">
      <c r="A5" s="178" t="s">
        <v>371</v>
      </c>
      <c r="B5" s="121"/>
      <c r="C5" s="121"/>
      <c r="D5" s="125" t="s">
        <v>372</v>
      </c>
      <c r="E5" s="3"/>
      <c r="F5" s="3"/>
      <c r="G5" s="3"/>
    </row>
    <row r="6" spans="1:9" ht="44.25" customHeight="1" x14ac:dyDescent="0.35">
      <c r="A6" s="62" t="s">
        <v>0</v>
      </c>
      <c r="B6" s="63" t="s">
        <v>22</v>
      </c>
      <c r="C6" s="53" t="s">
        <v>23</v>
      </c>
      <c r="D6" s="63" t="s">
        <v>60</v>
      </c>
    </row>
    <row r="7" spans="1:9" ht="27" customHeight="1" thickBot="1" x14ac:dyDescent="0.4">
      <c r="A7" s="193">
        <v>2009</v>
      </c>
      <c r="B7" s="194">
        <v>6571</v>
      </c>
      <c r="C7" s="195">
        <v>3295</v>
      </c>
      <c r="D7" s="196">
        <v>2009</v>
      </c>
    </row>
    <row r="8" spans="1:9" ht="27" customHeight="1" thickBot="1" x14ac:dyDescent="0.4">
      <c r="A8" s="186">
        <v>2010</v>
      </c>
      <c r="B8" s="101">
        <v>7684</v>
      </c>
      <c r="C8" s="102">
        <v>3861</v>
      </c>
      <c r="D8" s="103">
        <v>2010</v>
      </c>
    </row>
    <row r="9" spans="1:9" ht="27" customHeight="1" thickBot="1" x14ac:dyDescent="0.4">
      <c r="A9" s="54">
        <v>2011</v>
      </c>
      <c r="B9" s="64">
        <v>8022</v>
      </c>
      <c r="C9" s="51">
        <v>4249</v>
      </c>
      <c r="D9" s="65">
        <v>2011</v>
      </c>
    </row>
    <row r="10" spans="1:9" ht="27" customHeight="1" thickBot="1" x14ac:dyDescent="0.4">
      <c r="A10" s="186">
        <v>2012</v>
      </c>
      <c r="B10" s="101">
        <v>8221</v>
      </c>
      <c r="C10" s="102">
        <v>4633</v>
      </c>
      <c r="D10" s="103">
        <v>2012</v>
      </c>
    </row>
    <row r="11" spans="1:9" ht="27" customHeight="1" thickBot="1" x14ac:dyDescent="0.4">
      <c r="A11" s="54">
        <v>2013</v>
      </c>
      <c r="B11" s="64">
        <v>8565</v>
      </c>
      <c r="C11" s="51">
        <v>4951</v>
      </c>
      <c r="D11" s="65">
        <v>2013</v>
      </c>
    </row>
    <row r="12" spans="1:9" ht="27" customHeight="1" thickBot="1" x14ac:dyDescent="0.4">
      <c r="A12" s="186">
        <v>2014</v>
      </c>
      <c r="B12" s="101">
        <v>8708</v>
      </c>
      <c r="C12" s="102">
        <v>5266</v>
      </c>
      <c r="D12" s="103">
        <v>2014</v>
      </c>
    </row>
    <row r="13" spans="1:9" ht="30" customHeight="1" x14ac:dyDescent="0.35">
      <c r="A13" s="282">
        <v>2015</v>
      </c>
      <c r="B13" s="301">
        <v>9737</v>
      </c>
      <c r="C13" s="302">
        <v>4686</v>
      </c>
      <c r="D13" s="303">
        <v>2015</v>
      </c>
    </row>
  </sheetData>
  <mergeCells count="4">
    <mergeCell ref="A3:D3"/>
    <mergeCell ref="A1:D1"/>
    <mergeCell ref="A4:D4"/>
    <mergeCell ref="A2:D2"/>
  </mergeCells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9"/>
  <sheetViews>
    <sheetView rightToLeft="1" view="pageBreakPreview" zoomScaleNormal="100" zoomScaleSheetLayoutView="100" workbookViewId="0">
      <selection activeCell="A3" sqref="A3:I3"/>
    </sheetView>
  </sheetViews>
  <sheetFormatPr defaultColWidth="9.1796875" defaultRowHeight="13" x14ac:dyDescent="0.35"/>
  <cols>
    <col min="1" max="1" width="18.453125" style="9" customWidth="1"/>
    <col min="2" max="3" width="9.54296875" style="9" customWidth="1"/>
    <col min="4" max="6" width="9.54296875" style="28" customWidth="1"/>
    <col min="7" max="8" width="9.54296875" style="9" customWidth="1"/>
    <col min="9" max="9" width="18" style="9" customWidth="1"/>
    <col min="10" max="10" width="10" style="9" bestFit="1" customWidth="1"/>
    <col min="11" max="11" width="8.26953125" style="9" bestFit="1" customWidth="1"/>
    <col min="12" max="12" width="6.54296875" style="9" bestFit="1" customWidth="1"/>
    <col min="13" max="13" width="14.81640625" style="9" customWidth="1"/>
    <col min="14" max="14" width="19.7265625" style="9" customWidth="1"/>
    <col min="15" max="16384" width="9.1796875" style="9"/>
  </cols>
  <sheetData>
    <row r="1" spans="1:14" ht="18" x14ac:dyDescent="0.35">
      <c r="A1" s="597" t="s">
        <v>78</v>
      </c>
      <c r="B1" s="597"/>
      <c r="C1" s="597"/>
      <c r="D1" s="597"/>
      <c r="E1" s="597"/>
      <c r="F1" s="597"/>
      <c r="G1" s="597"/>
      <c r="H1" s="597"/>
      <c r="I1" s="597"/>
      <c r="J1" s="347"/>
      <c r="K1" s="347"/>
      <c r="L1" s="347"/>
      <c r="M1" s="347"/>
      <c r="N1" s="347"/>
    </row>
    <row r="2" spans="1:14" ht="20" x14ac:dyDescent="0.35">
      <c r="A2" s="598" t="s">
        <v>195</v>
      </c>
      <c r="B2" s="598"/>
      <c r="C2" s="598"/>
      <c r="D2" s="598"/>
      <c r="E2" s="598"/>
      <c r="F2" s="598"/>
      <c r="G2" s="598"/>
      <c r="H2" s="598"/>
      <c r="I2" s="598"/>
      <c r="J2" s="348"/>
      <c r="K2" s="348"/>
      <c r="L2" s="348"/>
      <c r="M2" s="348"/>
      <c r="N2" s="348"/>
    </row>
    <row r="3" spans="1:14" ht="15.5" x14ac:dyDescent="0.35">
      <c r="A3" s="599" t="s">
        <v>282</v>
      </c>
      <c r="B3" s="599"/>
      <c r="C3" s="599"/>
      <c r="D3" s="599"/>
      <c r="E3" s="599"/>
      <c r="F3" s="599"/>
      <c r="G3" s="599"/>
      <c r="H3" s="599"/>
      <c r="I3" s="599"/>
      <c r="J3" s="349"/>
      <c r="K3" s="349"/>
      <c r="L3" s="349"/>
      <c r="M3" s="349"/>
      <c r="N3" s="349"/>
    </row>
    <row r="4" spans="1:14" ht="15.5" x14ac:dyDescent="0.35">
      <c r="A4" s="600" t="s">
        <v>195</v>
      </c>
      <c r="B4" s="600"/>
      <c r="C4" s="600"/>
      <c r="D4" s="600"/>
      <c r="E4" s="600"/>
      <c r="F4" s="600"/>
      <c r="G4" s="600"/>
      <c r="H4" s="600"/>
      <c r="I4" s="600"/>
      <c r="J4" s="350"/>
      <c r="K4" s="350"/>
      <c r="L4" s="350"/>
      <c r="M4" s="350"/>
      <c r="N4" s="350"/>
    </row>
    <row r="5" spans="1:14" ht="15.5" x14ac:dyDescent="0.35">
      <c r="A5" s="122" t="s">
        <v>374</v>
      </c>
      <c r="B5" s="366"/>
      <c r="C5" s="366"/>
      <c r="D5" s="367"/>
      <c r="E5" s="367"/>
      <c r="F5" s="367"/>
      <c r="G5" s="366"/>
      <c r="H5" s="366"/>
      <c r="I5" s="177" t="s">
        <v>373</v>
      </c>
    </row>
    <row r="6" spans="1:14" ht="42.75" customHeight="1" x14ac:dyDescent="0.35">
      <c r="A6" s="400" t="s">
        <v>257</v>
      </c>
      <c r="B6" s="352">
        <v>2009</v>
      </c>
      <c r="C6" s="352">
        <v>2010</v>
      </c>
      <c r="D6" s="352">
        <v>2011</v>
      </c>
      <c r="E6" s="352">
        <v>2012</v>
      </c>
      <c r="F6" s="352">
        <v>2013</v>
      </c>
      <c r="G6" s="352">
        <v>2014</v>
      </c>
      <c r="H6" s="352">
        <v>2015</v>
      </c>
      <c r="I6" s="399" t="s">
        <v>275</v>
      </c>
    </row>
    <row r="7" spans="1:14" ht="25.5" customHeight="1" thickBot="1" x14ac:dyDescent="0.4">
      <c r="A7" s="356" t="s">
        <v>36</v>
      </c>
      <c r="B7" s="368">
        <v>7744</v>
      </c>
      <c r="C7" s="368">
        <v>8256</v>
      </c>
      <c r="D7" s="368">
        <v>150</v>
      </c>
      <c r="E7" s="368">
        <v>2</v>
      </c>
      <c r="F7" s="368">
        <v>0</v>
      </c>
      <c r="G7" s="368">
        <v>0</v>
      </c>
      <c r="H7" s="368">
        <v>1965</v>
      </c>
      <c r="I7" s="360" t="s">
        <v>63</v>
      </c>
    </row>
    <row r="8" spans="1:14" ht="25.5" customHeight="1" thickBot="1" x14ac:dyDescent="0.4">
      <c r="A8" s="357" t="s">
        <v>37</v>
      </c>
      <c r="B8" s="369">
        <v>2550</v>
      </c>
      <c r="C8" s="369">
        <v>2644</v>
      </c>
      <c r="D8" s="369">
        <v>11279</v>
      </c>
      <c r="E8" s="369">
        <v>12178</v>
      </c>
      <c r="F8" s="369">
        <v>12612</v>
      </c>
      <c r="G8" s="369">
        <v>13562</v>
      </c>
      <c r="H8" s="369">
        <v>8276</v>
      </c>
      <c r="I8" s="361" t="s">
        <v>64</v>
      </c>
    </row>
    <row r="9" spans="1:14" ht="25.5" customHeight="1" thickBot="1" x14ac:dyDescent="0.4">
      <c r="A9" s="358" t="s">
        <v>38</v>
      </c>
      <c r="B9" s="370">
        <v>229</v>
      </c>
      <c r="C9" s="370">
        <v>236</v>
      </c>
      <c r="D9" s="370">
        <v>254</v>
      </c>
      <c r="E9" s="370">
        <v>271</v>
      </c>
      <c r="F9" s="370">
        <v>280</v>
      </c>
      <c r="G9" s="370">
        <v>333</v>
      </c>
      <c r="H9" s="370">
        <v>315</v>
      </c>
      <c r="I9" s="362" t="s">
        <v>65</v>
      </c>
    </row>
    <row r="10" spans="1:14" ht="25.5" customHeight="1" thickBot="1" x14ac:dyDescent="0.4">
      <c r="A10" s="357" t="s">
        <v>223</v>
      </c>
      <c r="B10" s="369">
        <f>0</f>
        <v>0</v>
      </c>
      <c r="C10" s="369">
        <f>0</f>
        <v>0</v>
      </c>
      <c r="D10" s="369">
        <f>0</f>
        <v>0</v>
      </c>
      <c r="E10" s="369">
        <f>0</f>
        <v>0</v>
      </c>
      <c r="F10" s="369">
        <f>0</f>
        <v>0</v>
      </c>
      <c r="G10" s="369">
        <f>0</f>
        <v>0</v>
      </c>
      <c r="H10" s="369">
        <v>1074</v>
      </c>
      <c r="I10" s="363" t="s">
        <v>224</v>
      </c>
    </row>
    <row r="11" spans="1:14" ht="25.5" customHeight="1" thickBot="1" x14ac:dyDescent="0.4">
      <c r="A11" s="358" t="s">
        <v>225</v>
      </c>
      <c r="B11" s="370">
        <f>0</f>
        <v>0</v>
      </c>
      <c r="C11" s="370">
        <f>0</f>
        <v>0</v>
      </c>
      <c r="D11" s="370">
        <f>0</f>
        <v>0</v>
      </c>
      <c r="E11" s="370">
        <f>0</f>
        <v>0</v>
      </c>
      <c r="F11" s="370">
        <f>0</f>
        <v>0</v>
      </c>
      <c r="G11" s="370">
        <f>0</f>
        <v>0</v>
      </c>
      <c r="H11" s="370">
        <v>621</v>
      </c>
      <c r="I11" s="364" t="s">
        <v>226</v>
      </c>
    </row>
    <row r="12" spans="1:14" ht="25.5" customHeight="1" thickBot="1" x14ac:dyDescent="0.4">
      <c r="A12" s="357" t="s">
        <v>39</v>
      </c>
      <c r="B12" s="369">
        <v>65</v>
      </c>
      <c r="C12" s="369">
        <v>63</v>
      </c>
      <c r="D12" s="369">
        <v>65</v>
      </c>
      <c r="E12" s="369">
        <v>78</v>
      </c>
      <c r="F12" s="369">
        <v>76</v>
      </c>
      <c r="G12" s="369">
        <v>79</v>
      </c>
      <c r="H12" s="369">
        <v>125</v>
      </c>
      <c r="I12" s="361" t="s">
        <v>66</v>
      </c>
    </row>
    <row r="13" spans="1:14" ht="25.5" customHeight="1" thickBot="1" x14ac:dyDescent="0.4">
      <c r="A13" s="358" t="s">
        <v>227</v>
      </c>
      <c r="B13" s="370">
        <f>0</f>
        <v>0</v>
      </c>
      <c r="C13" s="370">
        <f>0</f>
        <v>0</v>
      </c>
      <c r="D13" s="370">
        <f>0</f>
        <v>0</v>
      </c>
      <c r="E13" s="370">
        <f>0</f>
        <v>0</v>
      </c>
      <c r="F13" s="370">
        <f>0</f>
        <v>0</v>
      </c>
      <c r="G13" s="370">
        <f>0</f>
        <v>0</v>
      </c>
      <c r="H13" s="370">
        <v>46</v>
      </c>
      <c r="I13" s="364" t="s">
        <v>228</v>
      </c>
    </row>
    <row r="14" spans="1:14" ht="25.5" customHeight="1" thickBot="1" x14ac:dyDescent="0.4">
      <c r="A14" s="357" t="s">
        <v>229</v>
      </c>
      <c r="B14" s="369">
        <f>0</f>
        <v>0</v>
      </c>
      <c r="C14" s="369">
        <f>0</f>
        <v>0</v>
      </c>
      <c r="D14" s="369">
        <f>0</f>
        <v>0</v>
      </c>
      <c r="E14" s="369">
        <f>0</f>
        <v>0</v>
      </c>
      <c r="F14" s="369">
        <f>0</f>
        <v>0</v>
      </c>
      <c r="G14" s="369">
        <f>0</f>
        <v>0</v>
      </c>
      <c r="H14" s="369">
        <v>20</v>
      </c>
      <c r="I14" s="363" t="s">
        <v>230</v>
      </c>
    </row>
    <row r="15" spans="1:14" ht="25.5" customHeight="1" thickBot="1" x14ac:dyDescent="0.4">
      <c r="A15" s="358" t="s">
        <v>231</v>
      </c>
      <c r="B15" s="370">
        <f>0</f>
        <v>0</v>
      </c>
      <c r="C15" s="370">
        <f>0</f>
        <v>0</v>
      </c>
      <c r="D15" s="370">
        <f>0</f>
        <v>0</v>
      </c>
      <c r="E15" s="370">
        <f>0</f>
        <v>0</v>
      </c>
      <c r="F15" s="370">
        <f>0</f>
        <v>0</v>
      </c>
      <c r="G15" s="370">
        <f>0</f>
        <v>0</v>
      </c>
      <c r="H15" s="370">
        <v>3</v>
      </c>
      <c r="I15" s="364" t="s">
        <v>232</v>
      </c>
    </row>
    <row r="16" spans="1:14" ht="25.5" customHeight="1" thickBot="1" x14ac:dyDescent="0.4">
      <c r="A16" s="357" t="s">
        <v>233</v>
      </c>
      <c r="B16" s="369">
        <f>0</f>
        <v>0</v>
      </c>
      <c r="C16" s="369">
        <f>0</f>
        <v>0</v>
      </c>
      <c r="D16" s="369">
        <f>0</f>
        <v>0</v>
      </c>
      <c r="E16" s="369">
        <f>0</f>
        <v>0</v>
      </c>
      <c r="F16" s="369">
        <f>0</f>
        <v>0</v>
      </c>
      <c r="G16" s="369">
        <f>0</f>
        <v>0</v>
      </c>
      <c r="H16" s="369">
        <v>2</v>
      </c>
      <c r="I16" s="363" t="s">
        <v>234</v>
      </c>
    </row>
    <row r="17" spans="1:9" ht="25.5" customHeight="1" x14ac:dyDescent="0.35">
      <c r="A17" s="359" t="s">
        <v>235</v>
      </c>
      <c r="B17" s="371">
        <f>0</f>
        <v>0</v>
      </c>
      <c r="C17" s="371">
        <f>0</f>
        <v>0</v>
      </c>
      <c r="D17" s="371">
        <f>0</f>
        <v>0</v>
      </c>
      <c r="E17" s="371">
        <f>0</f>
        <v>0</v>
      </c>
      <c r="F17" s="371">
        <f>0</f>
        <v>0</v>
      </c>
      <c r="G17" s="371">
        <f>0</f>
        <v>0</v>
      </c>
      <c r="H17" s="371">
        <v>1553</v>
      </c>
      <c r="I17" s="365" t="s">
        <v>236</v>
      </c>
    </row>
    <row r="18" spans="1:9" ht="25.5" customHeight="1" x14ac:dyDescent="0.35">
      <c r="A18" s="355" t="s">
        <v>2</v>
      </c>
      <c r="B18" s="354">
        <f>SUM(B7:B17)</f>
        <v>10588</v>
      </c>
      <c r="C18" s="354">
        <f t="shared" ref="C18:H18" si="0">SUM(C7:C17)</f>
        <v>11199</v>
      </c>
      <c r="D18" s="354">
        <f t="shared" si="0"/>
        <v>11748</v>
      </c>
      <c r="E18" s="354">
        <f t="shared" si="0"/>
        <v>12529</v>
      </c>
      <c r="F18" s="354">
        <f t="shared" si="0"/>
        <v>12968</v>
      </c>
      <c r="G18" s="354">
        <f t="shared" si="0"/>
        <v>13974</v>
      </c>
      <c r="H18" s="354">
        <f t="shared" si="0"/>
        <v>14000</v>
      </c>
      <c r="I18" s="353" t="s">
        <v>5</v>
      </c>
    </row>
    <row r="19" spans="1:9" x14ac:dyDescent="0.35">
      <c r="A19" s="351" t="s">
        <v>276</v>
      </c>
      <c r="I19" s="351" t="s">
        <v>281</v>
      </c>
    </row>
  </sheetData>
  <mergeCells count="4">
    <mergeCell ref="A1:I1"/>
    <mergeCell ref="A2:I2"/>
    <mergeCell ref="A3:I3"/>
    <mergeCell ref="A4:I4"/>
  </mergeCells>
  <printOptions horizontalCentered="1" verticalCentered="1"/>
  <pageMargins left="0" right="0" top="0" bottom="0" header="0" footer="0"/>
  <pageSetup paperSize="9" scale="90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20"/>
  <sheetViews>
    <sheetView rightToLeft="1" view="pageBreakPreview" zoomScaleNormal="100" zoomScaleSheetLayoutView="100" workbookViewId="0">
      <selection activeCell="E6" sqref="E6:E7"/>
    </sheetView>
  </sheetViews>
  <sheetFormatPr defaultColWidth="9.1796875" defaultRowHeight="14.5" x14ac:dyDescent="0.35"/>
  <cols>
    <col min="1" max="1" width="27.81640625" customWidth="1"/>
    <col min="5" max="5" width="38.26953125" customWidth="1"/>
  </cols>
  <sheetData>
    <row r="1" spans="1:5" ht="18" x14ac:dyDescent="0.35">
      <c r="A1" s="597" t="s">
        <v>197</v>
      </c>
      <c r="B1" s="597"/>
      <c r="C1" s="597"/>
      <c r="D1" s="597"/>
      <c r="E1" s="597"/>
    </row>
    <row r="2" spans="1:5" ht="20" x14ac:dyDescent="0.35">
      <c r="A2" s="598">
        <v>2015</v>
      </c>
      <c r="B2" s="598"/>
      <c r="C2" s="598"/>
      <c r="D2" s="598"/>
      <c r="E2" s="598"/>
    </row>
    <row r="3" spans="1:5" ht="35.25" customHeight="1" x14ac:dyDescent="0.35">
      <c r="A3" s="601" t="s">
        <v>283</v>
      </c>
      <c r="B3" s="602"/>
      <c r="C3" s="602"/>
      <c r="D3" s="602"/>
      <c r="E3" s="602"/>
    </row>
    <row r="4" spans="1:5" ht="15.5" x14ac:dyDescent="0.35">
      <c r="A4" s="600">
        <v>2015</v>
      </c>
      <c r="B4" s="600"/>
      <c r="C4" s="600"/>
      <c r="D4" s="600"/>
      <c r="E4" s="600"/>
    </row>
    <row r="5" spans="1:5" ht="15.5" x14ac:dyDescent="0.35">
      <c r="A5" s="122" t="s">
        <v>375</v>
      </c>
      <c r="B5" s="123"/>
      <c r="C5" s="123"/>
      <c r="D5" s="123"/>
      <c r="E5" s="392" t="s">
        <v>376</v>
      </c>
    </row>
    <row r="6" spans="1:5" ht="25.5" customHeight="1" thickBot="1" x14ac:dyDescent="0.4">
      <c r="A6" s="603" t="s">
        <v>259</v>
      </c>
      <c r="B6" s="378" t="s">
        <v>198</v>
      </c>
      <c r="C6" s="378" t="s">
        <v>7</v>
      </c>
      <c r="D6" s="378" t="s">
        <v>2</v>
      </c>
      <c r="E6" s="605" t="s">
        <v>258</v>
      </c>
    </row>
    <row r="7" spans="1:5" ht="25.5" customHeight="1" x14ac:dyDescent="0.35">
      <c r="A7" s="604"/>
      <c r="B7" s="104" t="s">
        <v>15</v>
      </c>
      <c r="C7" s="104" t="s">
        <v>16</v>
      </c>
      <c r="D7" s="104" t="s">
        <v>5</v>
      </c>
      <c r="E7" s="606"/>
    </row>
    <row r="8" spans="1:5" ht="22.5" customHeight="1" thickBot="1" x14ac:dyDescent="0.4">
      <c r="A8" s="382" t="s">
        <v>199</v>
      </c>
      <c r="B8" s="376">
        <v>0</v>
      </c>
      <c r="C8" s="376">
        <v>473</v>
      </c>
      <c r="D8" s="377">
        <f>SUM(B8:C8)</f>
        <v>473</v>
      </c>
      <c r="E8" s="379" t="s">
        <v>237</v>
      </c>
    </row>
    <row r="9" spans="1:5" ht="22.5" customHeight="1" thickBot="1" x14ac:dyDescent="0.4">
      <c r="A9" s="383" t="s">
        <v>200</v>
      </c>
      <c r="B9" s="373">
        <v>0</v>
      </c>
      <c r="C9" s="373">
        <v>1188</v>
      </c>
      <c r="D9" s="374">
        <f t="shared" ref="D9:D19" si="0">SUM(B9:C9)</f>
        <v>1188</v>
      </c>
      <c r="E9" s="380" t="s">
        <v>284</v>
      </c>
    </row>
    <row r="10" spans="1:5" ht="22.5" customHeight="1" thickBot="1" x14ac:dyDescent="0.4">
      <c r="A10" s="384" t="s">
        <v>201</v>
      </c>
      <c r="B10" s="375">
        <v>728</v>
      </c>
      <c r="C10" s="375">
        <v>90</v>
      </c>
      <c r="D10" s="372">
        <f t="shared" si="0"/>
        <v>818</v>
      </c>
      <c r="E10" s="381" t="s">
        <v>285</v>
      </c>
    </row>
    <row r="11" spans="1:5" ht="22.5" customHeight="1" thickBot="1" x14ac:dyDescent="0.4">
      <c r="A11" s="383" t="s">
        <v>244</v>
      </c>
      <c r="B11" s="373">
        <v>501</v>
      </c>
      <c r="C11" s="373">
        <v>458</v>
      </c>
      <c r="D11" s="374">
        <f t="shared" si="0"/>
        <v>959</v>
      </c>
      <c r="E11" s="380" t="s">
        <v>286</v>
      </c>
    </row>
    <row r="12" spans="1:5" ht="22.5" customHeight="1" thickBot="1" x14ac:dyDescent="0.4">
      <c r="A12" s="384" t="s">
        <v>202</v>
      </c>
      <c r="B12" s="375">
        <v>626</v>
      </c>
      <c r="C12" s="375">
        <v>760</v>
      </c>
      <c r="D12" s="372">
        <f t="shared" si="0"/>
        <v>1386</v>
      </c>
      <c r="E12" s="381" t="s">
        <v>238</v>
      </c>
    </row>
    <row r="13" spans="1:5" ht="22.5" customHeight="1" thickBot="1" x14ac:dyDescent="0.4">
      <c r="A13" s="383" t="s">
        <v>239</v>
      </c>
      <c r="B13" s="373">
        <v>457</v>
      </c>
      <c r="C13" s="373">
        <v>2629</v>
      </c>
      <c r="D13" s="374">
        <f t="shared" si="0"/>
        <v>3086</v>
      </c>
      <c r="E13" s="380" t="s">
        <v>287</v>
      </c>
    </row>
    <row r="14" spans="1:5" ht="22.5" customHeight="1" thickBot="1" x14ac:dyDescent="0.4">
      <c r="A14" s="384" t="s">
        <v>203</v>
      </c>
      <c r="B14" s="375">
        <v>270</v>
      </c>
      <c r="C14" s="375">
        <v>1411</v>
      </c>
      <c r="D14" s="372">
        <f t="shared" si="0"/>
        <v>1681</v>
      </c>
      <c r="E14" s="381" t="s">
        <v>288</v>
      </c>
    </row>
    <row r="15" spans="1:5" ht="22.5" customHeight="1" thickBot="1" x14ac:dyDescent="0.4">
      <c r="A15" s="383" t="s">
        <v>204</v>
      </c>
      <c r="B15" s="373">
        <v>18</v>
      </c>
      <c r="C15" s="373">
        <v>15</v>
      </c>
      <c r="D15" s="374">
        <f t="shared" si="0"/>
        <v>33</v>
      </c>
      <c r="E15" s="380" t="s">
        <v>289</v>
      </c>
    </row>
    <row r="16" spans="1:5" ht="22.5" customHeight="1" thickBot="1" x14ac:dyDescent="0.4">
      <c r="A16" s="384" t="s">
        <v>240</v>
      </c>
      <c r="B16" s="375">
        <v>0</v>
      </c>
      <c r="C16" s="375">
        <v>3</v>
      </c>
      <c r="D16" s="372">
        <f t="shared" si="0"/>
        <v>3</v>
      </c>
      <c r="E16" s="381" t="s">
        <v>290</v>
      </c>
    </row>
    <row r="17" spans="1:5" ht="22.5" customHeight="1" thickBot="1" x14ac:dyDescent="0.4">
      <c r="A17" s="383" t="s">
        <v>205</v>
      </c>
      <c r="B17" s="373">
        <v>1</v>
      </c>
      <c r="C17" s="373">
        <v>2</v>
      </c>
      <c r="D17" s="374">
        <f t="shared" si="0"/>
        <v>3</v>
      </c>
      <c r="E17" s="380" t="s">
        <v>291</v>
      </c>
    </row>
    <row r="18" spans="1:5" ht="22.5" customHeight="1" thickBot="1" x14ac:dyDescent="0.4">
      <c r="A18" s="384" t="s">
        <v>241</v>
      </c>
      <c r="B18" s="375">
        <v>1685</v>
      </c>
      <c r="C18" s="375">
        <v>3001</v>
      </c>
      <c r="D18" s="372">
        <f t="shared" si="0"/>
        <v>4686</v>
      </c>
      <c r="E18" s="381" t="s">
        <v>293</v>
      </c>
    </row>
    <row r="19" spans="1:5" ht="22.5" customHeight="1" x14ac:dyDescent="0.35">
      <c r="A19" s="385" t="s">
        <v>242</v>
      </c>
      <c r="B19" s="386">
        <v>42</v>
      </c>
      <c r="C19" s="386">
        <v>65</v>
      </c>
      <c r="D19" s="387">
        <f t="shared" si="0"/>
        <v>107</v>
      </c>
      <c r="E19" s="388" t="s">
        <v>292</v>
      </c>
    </row>
    <row r="20" spans="1:5" ht="27" customHeight="1" x14ac:dyDescent="0.35">
      <c r="A20" s="390" t="s">
        <v>2</v>
      </c>
      <c r="B20" s="389">
        <f>SUM(B8:B19)</f>
        <v>4328</v>
      </c>
      <c r="C20" s="389">
        <f t="shared" ref="C20:D20" si="1">SUM(C8:C19)</f>
        <v>10095</v>
      </c>
      <c r="D20" s="389">
        <f t="shared" si="1"/>
        <v>14423</v>
      </c>
      <c r="E20" s="391" t="s">
        <v>5</v>
      </c>
    </row>
  </sheetData>
  <mergeCells count="6">
    <mergeCell ref="A1:E1"/>
    <mergeCell ref="A2:E2"/>
    <mergeCell ref="A3:E3"/>
    <mergeCell ref="A4:E4"/>
    <mergeCell ref="A6:A7"/>
    <mergeCell ref="E6:E7"/>
  </mergeCells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23"/>
  <sheetViews>
    <sheetView rightToLeft="1" view="pageBreakPreview" zoomScale="98" zoomScaleNormal="100" zoomScaleSheetLayoutView="98" workbookViewId="0">
      <selection activeCell="R11" sqref="R11"/>
    </sheetView>
  </sheetViews>
  <sheetFormatPr defaultColWidth="9.1796875" defaultRowHeight="13" x14ac:dyDescent="0.35"/>
  <cols>
    <col min="1" max="1" width="22.26953125" style="76" customWidth="1"/>
    <col min="2" max="2" width="6.7265625" style="76" customWidth="1"/>
    <col min="3" max="3" width="8.26953125" style="76" customWidth="1"/>
    <col min="4" max="4" width="8" style="99" bestFit="1" customWidth="1"/>
    <col min="5" max="5" width="6.7265625" style="76" customWidth="1"/>
    <col min="6" max="6" width="7.81640625" style="76" customWidth="1"/>
    <col min="7" max="7" width="8" style="99" bestFit="1" customWidth="1"/>
    <col min="8" max="8" width="6.7265625" style="76" customWidth="1"/>
    <col min="9" max="9" width="8.54296875" style="76" customWidth="1"/>
    <col min="10" max="10" width="8" style="99" bestFit="1" customWidth="1"/>
    <col min="11" max="11" width="6.7265625" style="76" customWidth="1"/>
    <col min="12" max="12" width="8.54296875" style="76" customWidth="1"/>
    <col min="13" max="13" width="8" style="99" bestFit="1" customWidth="1"/>
    <col min="14" max="14" width="22.26953125" style="76" customWidth="1"/>
    <col min="15" max="16384" width="9.1796875" style="76"/>
  </cols>
  <sheetData>
    <row r="1" spans="1:14" ht="18" x14ac:dyDescent="0.35">
      <c r="A1" s="597" t="s">
        <v>338</v>
      </c>
      <c r="B1" s="597"/>
      <c r="C1" s="597"/>
      <c r="D1" s="597"/>
      <c r="E1" s="597"/>
      <c r="F1" s="597"/>
      <c r="G1" s="597"/>
      <c r="H1" s="597"/>
      <c r="I1" s="597"/>
      <c r="J1" s="597"/>
      <c r="K1" s="597"/>
      <c r="L1" s="597"/>
      <c r="M1" s="597"/>
      <c r="N1" s="597"/>
    </row>
    <row r="2" spans="1:14" ht="20" x14ac:dyDescent="0.35">
      <c r="A2" s="598" t="s">
        <v>206</v>
      </c>
      <c r="B2" s="598"/>
      <c r="C2" s="598"/>
      <c r="D2" s="598"/>
      <c r="E2" s="598"/>
      <c r="F2" s="598"/>
      <c r="G2" s="598"/>
      <c r="H2" s="598"/>
      <c r="I2" s="598"/>
      <c r="J2" s="598"/>
      <c r="K2" s="598"/>
      <c r="L2" s="598"/>
      <c r="M2" s="598"/>
      <c r="N2" s="598"/>
    </row>
    <row r="3" spans="1:14" ht="15.5" x14ac:dyDescent="0.35">
      <c r="A3" s="602" t="s">
        <v>339</v>
      </c>
      <c r="B3" s="602"/>
      <c r="C3" s="602"/>
      <c r="D3" s="602"/>
      <c r="E3" s="602"/>
      <c r="F3" s="602"/>
      <c r="G3" s="602"/>
      <c r="H3" s="602"/>
      <c r="I3" s="602"/>
      <c r="J3" s="602"/>
      <c r="K3" s="602"/>
      <c r="L3" s="602"/>
      <c r="M3" s="602"/>
      <c r="N3" s="602"/>
    </row>
    <row r="4" spans="1:14" ht="15.5" x14ac:dyDescent="0.35">
      <c r="A4" s="600" t="s">
        <v>206</v>
      </c>
      <c r="B4" s="600"/>
      <c r="C4" s="600"/>
      <c r="D4" s="600"/>
      <c r="E4" s="600"/>
      <c r="F4" s="600"/>
      <c r="G4" s="600"/>
      <c r="H4" s="600"/>
      <c r="I4" s="600"/>
      <c r="J4" s="600"/>
      <c r="K4" s="600"/>
      <c r="L4" s="600"/>
      <c r="M4" s="600"/>
      <c r="N4" s="600"/>
    </row>
    <row r="5" spans="1:14" s="80" customFormat="1" ht="15.5" x14ac:dyDescent="0.35">
      <c r="A5" s="122" t="s">
        <v>378</v>
      </c>
      <c r="B5" s="123"/>
      <c r="C5" s="123"/>
      <c r="D5" s="124"/>
      <c r="E5" s="121"/>
      <c r="F5" s="121"/>
      <c r="G5" s="124"/>
      <c r="H5" s="121"/>
      <c r="I5" s="121"/>
      <c r="J5" s="124"/>
      <c r="K5" s="121"/>
      <c r="L5" s="121"/>
      <c r="M5" s="124"/>
      <c r="N5" s="125" t="s">
        <v>377</v>
      </c>
    </row>
    <row r="6" spans="1:14" s="81" customFormat="1" ht="20.25" customHeight="1" x14ac:dyDescent="0.35">
      <c r="A6" s="611" t="s">
        <v>340</v>
      </c>
      <c r="B6" s="537" t="s">
        <v>341</v>
      </c>
      <c r="C6" s="539"/>
      <c r="D6" s="541"/>
      <c r="E6" s="537" t="s">
        <v>342</v>
      </c>
      <c r="F6" s="539"/>
      <c r="G6" s="541"/>
      <c r="H6" s="537" t="s">
        <v>343</v>
      </c>
      <c r="I6" s="539"/>
      <c r="J6" s="541"/>
      <c r="K6" s="537" t="s">
        <v>2</v>
      </c>
      <c r="L6" s="539"/>
      <c r="M6" s="541"/>
      <c r="N6" s="613" t="s">
        <v>344</v>
      </c>
    </row>
    <row r="7" spans="1:14" ht="33.75" customHeight="1" x14ac:dyDescent="0.35">
      <c r="A7" s="612"/>
      <c r="B7" s="615" t="s">
        <v>345</v>
      </c>
      <c r="C7" s="616"/>
      <c r="D7" s="617"/>
      <c r="E7" s="615" t="s">
        <v>346</v>
      </c>
      <c r="F7" s="616"/>
      <c r="G7" s="617"/>
      <c r="H7" s="615" t="s">
        <v>347</v>
      </c>
      <c r="I7" s="616"/>
      <c r="J7" s="617"/>
      <c r="K7" s="615" t="s">
        <v>5</v>
      </c>
      <c r="L7" s="616"/>
      <c r="M7" s="617"/>
      <c r="N7" s="614"/>
    </row>
    <row r="8" spans="1:14" s="81" customFormat="1" ht="12.75" customHeight="1" x14ac:dyDescent="0.35">
      <c r="A8" s="612"/>
      <c r="B8" s="608" t="s">
        <v>348</v>
      </c>
      <c r="C8" s="608" t="s">
        <v>349</v>
      </c>
      <c r="D8" s="610" t="s">
        <v>350</v>
      </c>
      <c r="E8" s="608" t="s">
        <v>348</v>
      </c>
      <c r="F8" s="608" t="s">
        <v>349</v>
      </c>
      <c r="G8" s="610" t="s">
        <v>350</v>
      </c>
      <c r="H8" s="607" t="s">
        <v>348</v>
      </c>
      <c r="I8" s="607" t="s">
        <v>349</v>
      </c>
      <c r="J8" s="609" t="s">
        <v>350</v>
      </c>
      <c r="K8" s="607" t="s">
        <v>348</v>
      </c>
      <c r="L8" s="607" t="s">
        <v>349</v>
      </c>
      <c r="M8" s="609" t="s">
        <v>350</v>
      </c>
      <c r="N8" s="614"/>
    </row>
    <row r="9" spans="1:14" ht="12.5" x14ac:dyDescent="0.35">
      <c r="A9" s="612"/>
      <c r="B9" s="608"/>
      <c r="C9" s="608"/>
      <c r="D9" s="610"/>
      <c r="E9" s="608"/>
      <c r="F9" s="608"/>
      <c r="G9" s="610"/>
      <c r="H9" s="608"/>
      <c r="I9" s="608"/>
      <c r="J9" s="610"/>
      <c r="K9" s="608"/>
      <c r="L9" s="608"/>
      <c r="M9" s="610"/>
      <c r="N9" s="614"/>
    </row>
    <row r="10" spans="1:14" ht="33" customHeight="1" thickBot="1" x14ac:dyDescent="0.4">
      <c r="A10" s="135">
        <v>2010</v>
      </c>
      <c r="B10" s="97">
        <v>533</v>
      </c>
      <c r="C10" s="97">
        <v>479</v>
      </c>
      <c r="D10" s="98">
        <f>SUM(B10:C10)</f>
        <v>1012</v>
      </c>
      <c r="E10" s="97">
        <v>480</v>
      </c>
      <c r="F10" s="97">
        <v>1322</v>
      </c>
      <c r="G10" s="98">
        <f>SUM(E10:F10)</f>
        <v>1802</v>
      </c>
      <c r="H10" s="97">
        <v>380</v>
      </c>
      <c r="I10" s="97">
        <v>667</v>
      </c>
      <c r="J10" s="98">
        <f>SUM(H10:I10)</f>
        <v>1047</v>
      </c>
      <c r="K10" s="97">
        <f t="shared" ref="K10:L14" si="0">B10+E10+H10</f>
        <v>1393</v>
      </c>
      <c r="L10" s="97">
        <f t="shared" si="0"/>
        <v>2468</v>
      </c>
      <c r="M10" s="98">
        <f t="shared" ref="M10:M15" si="1">SUM(K10:L10)</f>
        <v>3861</v>
      </c>
      <c r="N10" s="455">
        <v>2010</v>
      </c>
    </row>
    <row r="11" spans="1:14" ht="31.5" customHeight="1" thickBot="1" x14ac:dyDescent="0.4">
      <c r="A11" s="185">
        <v>2011</v>
      </c>
      <c r="B11" s="115">
        <v>590</v>
      </c>
      <c r="C11" s="115">
        <v>518</v>
      </c>
      <c r="D11" s="89">
        <f t="shared" ref="D11:D14" si="2">SUM(B11:C11)</f>
        <v>1108</v>
      </c>
      <c r="E11" s="115">
        <v>516</v>
      </c>
      <c r="F11" s="115">
        <v>1388</v>
      </c>
      <c r="G11" s="89">
        <f t="shared" ref="G11:G14" si="3">SUM(E11:F11)</f>
        <v>1904</v>
      </c>
      <c r="H11" s="115">
        <v>395</v>
      </c>
      <c r="I11" s="115">
        <v>842</v>
      </c>
      <c r="J11" s="89">
        <f t="shared" ref="J11:J14" si="4">SUM(H11:I11)</f>
        <v>1237</v>
      </c>
      <c r="K11" s="115">
        <f t="shared" si="0"/>
        <v>1501</v>
      </c>
      <c r="L11" s="115">
        <f t="shared" si="0"/>
        <v>2748</v>
      </c>
      <c r="M11" s="89">
        <f t="shared" si="1"/>
        <v>4249</v>
      </c>
      <c r="N11" s="456">
        <v>2011</v>
      </c>
    </row>
    <row r="12" spans="1:14" ht="30" customHeight="1" thickBot="1" x14ac:dyDescent="0.4">
      <c r="A12" s="136">
        <v>2012</v>
      </c>
      <c r="B12" s="94">
        <v>584</v>
      </c>
      <c r="C12" s="94">
        <v>478</v>
      </c>
      <c r="D12" s="96">
        <f t="shared" si="2"/>
        <v>1062</v>
      </c>
      <c r="E12" s="94">
        <v>549</v>
      </c>
      <c r="F12" s="94">
        <v>1683</v>
      </c>
      <c r="G12" s="96">
        <f t="shared" si="3"/>
        <v>2232</v>
      </c>
      <c r="H12" s="94">
        <v>460</v>
      </c>
      <c r="I12" s="94">
        <v>879</v>
      </c>
      <c r="J12" s="96">
        <f t="shared" si="4"/>
        <v>1339</v>
      </c>
      <c r="K12" s="94">
        <f t="shared" si="0"/>
        <v>1593</v>
      </c>
      <c r="L12" s="94">
        <f t="shared" si="0"/>
        <v>3040</v>
      </c>
      <c r="M12" s="96">
        <f t="shared" si="1"/>
        <v>4633</v>
      </c>
      <c r="N12" s="457">
        <v>2012</v>
      </c>
    </row>
    <row r="13" spans="1:14" ht="30" customHeight="1" thickBot="1" x14ac:dyDescent="0.4">
      <c r="A13" s="186">
        <v>2013</v>
      </c>
      <c r="B13" s="102">
        <v>616</v>
      </c>
      <c r="C13" s="102">
        <v>498</v>
      </c>
      <c r="D13" s="116">
        <f t="shared" si="2"/>
        <v>1114</v>
      </c>
      <c r="E13" s="102">
        <v>555</v>
      </c>
      <c r="F13" s="102">
        <v>1763</v>
      </c>
      <c r="G13" s="116">
        <f t="shared" si="3"/>
        <v>2318</v>
      </c>
      <c r="H13" s="102">
        <v>467</v>
      </c>
      <c r="I13" s="102">
        <v>1052</v>
      </c>
      <c r="J13" s="116">
        <f t="shared" si="4"/>
        <v>1519</v>
      </c>
      <c r="K13" s="102">
        <f t="shared" si="0"/>
        <v>1638</v>
      </c>
      <c r="L13" s="102">
        <f t="shared" si="0"/>
        <v>3313</v>
      </c>
      <c r="M13" s="116">
        <f t="shared" si="1"/>
        <v>4951</v>
      </c>
      <c r="N13" s="103">
        <v>2013</v>
      </c>
    </row>
    <row r="14" spans="1:14" ht="30" customHeight="1" thickBot="1" x14ac:dyDescent="0.4">
      <c r="A14" s="54">
        <v>2014</v>
      </c>
      <c r="B14" s="458">
        <v>647</v>
      </c>
      <c r="C14" s="458">
        <v>521</v>
      </c>
      <c r="D14" s="459">
        <f t="shared" si="2"/>
        <v>1168</v>
      </c>
      <c r="E14" s="458">
        <v>556</v>
      </c>
      <c r="F14" s="458">
        <v>1832</v>
      </c>
      <c r="G14" s="459">
        <f t="shared" si="3"/>
        <v>2388</v>
      </c>
      <c r="H14" s="458">
        <v>484</v>
      </c>
      <c r="I14" s="458">
        <v>1226</v>
      </c>
      <c r="J14" s="459">
        <f t="shared" si="4"/>
        <v>1710</v>
      </c>
      <c r="K14" s="458">
        <f t="shared" si="0"/>
        <v>1687</v>
      </c>
      <c r="L14" s="458">
        <f t="shared" si="0"/>
        <v>3579</v>
      </c>
      <c r="M14" s="459">
        <f t="shared" si="1"/>
        <v>5266</v>
      </c>
      <c r="N14" s="460">
        <v>2014</v>
      </c>
    </row>
    <row r="15" spans="1:14" ht="30" customHeight="1" x14ac:dyDescent="0.35">
      <c r="A15" s="186">
        <v>2015</v>
      </c>
      <c r="B15" s="102">
        <v>469</v>
      </c>
      <c r="C15" s="102">
        <v>308</v>
      </c>
      <c r="D15" s="116">
        <f t="shared" ref="D15" si="5">SUM(B15:C15)</f>
        <v>777</v>
      </c>
      <c r="E15" s="102">
        <v>716</v>
      </c>
      <c r="F15" s="102">
        <v>1782</v>
      </c>
      <c r="G15" s="116">
        <f t="shared" ref="G15" si="6">SUM(E15:F15)</f>
        <v>2498</v>
      </c>
      <c r="H15" s="102">
        <v>500</v>
      </c>
      <c r="I15" s="102">
        <v>911</v>
      </c>
      <c r="J15" s="116">
        <f t="shared" ref="J15" si="7">SUM(H15:I15)</f>
        <v>1411</v>
      </c>
      <c r="K15" s="102">
        <f t="shared" ref="K15" si="8">B15+E15+H15</f>
        <v>1685</v>
      </c>
      <c r="L15" s="102">
        <f t="shared" ref="L15" si="9">C15+F15+I15</f>
        <v>3001</v>
      </c>
      <c r="M15" s="116">
        <f t="shared" si="1"/>
        <v>4686</v>
      </c>
      <c r="N15" s="103">
        <v>2015</v>
      </c>
    </row>
    <row r="16" spans="1:14" x14ac:dyDescent="0.35">
      <c r="E16" s="461"/>
      <c r="F16" s="461"/>
      <c r="M16" s="395"/>
    </row>
    <row r="17" spans="5:6" x14ac:dyDescent="0.35">
      <c r="E17" s="461"/>
      <c r="F17" s="461"/>
    </row>
    <row r="18" spans="5:6" x14ac:dyDescent="0.35">
      <c r="E18" s="461"/>
      <c r="F18" s="461"/>
    </row>
    <row r="21" spans="5:6" x14ac:dyDescent="0.35">
      <c r="F21" s="462"/>
    </row>
    <row r="22" spans="5:6" x14ac:dyDescent="0.35">
      <c r="F22" s="462"/>
    </row>
    <row r="23" spans="5:6" x14ac:dyDescent="0.35">
      <c r="F23" s="462"/>
    </row>
  </sheetData>
  <mergeCells count="26">
    <mergeCell ref="A1:N1"/>
    <mergeCell ref="A2:N2"/>
    <mergeCell ref="A3:N3"/>
    <mergeCell ref="A4:N4"/>
    <mergeCell ref="A6:A9"/>
    <mergeCell ref="B6:D6"/>
    <mergeCell ref="E6:G6"/>
    <mergeCell ref="H6:J6"/>
    <mergeCell ref="K6:M6"/>
    <mergeCell ref="N6:N9"/>
    <mergeCell ref="M8:M9"/>
    <mergeCell ref="B7:D7"/>
    <mergeCell ref="E7:G7"/>
    <mergeCell ref="H7:J7"/>
    <mergeCell ref="K7:M7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</mergeCells>
  <printOptions horizontalCentered="1" verticalCentered="1"/>
  <pageMargins left="0" right="0" top="0" bottom="0" header="0" footer="0"/>
  <pageSetup paperSize="9" scale="9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5"/>
  <sheetViews>
    <sheetView rightToLeft="1" view="pageBreakPreview" zoomScale="98" zoomScaleNormal="100" zoomScaleSheetLayoutView="98" workbookViewId="0">
      <selection activeCell="F12" sqref="F12"/>
    </sheetView>
  </sheetViews>
  <sheetFormatPr defaultColWidth="9.1796875" defaultRowHeight="13" x14ac:dyDescent="0.35"/>
  <cols>
    <col min="1" max="1" width="19.26953125" style="76" customWidth="1"/>
    <col min="2" max="3" width="15.7265625" style="76" customWidth="1"/>
    <col min="4" max="4" width="15.7265625" style="99" customWidth="1"/>
    <col min="5" max="7" width="15.7265625" style="76" customWidth="1"/>
    <col min="8" max="8" width="21.1796875" style="76" customWidth="1"/>
    <col min="9" max="16384" width="9.1796875" style="76"/>
  </cols>
  <sheetData>
    <row r="1" spans="1:8" ht="18" x14ac:dyDescent="0.35">
      <c r="A1" s="597" t="s">
        <v>51</v>
      </c>
      <c r="B1" s="597"/>
      <c r="C1" s="597"/>
      <c r="D1" s="597"/>
      <c r="E1" s="597"/>
      <c r="F1" s="597"/>
      <c r="G1" s="597"/>
      <c r="H1" s="597"/>
    </row>
    <row r="2" spans="1:8" ht="20" x14ac:dyDescent="0.35">
      <c r="A2" s="598" t="s">
        <v>195</v>
      </c>
      <c r="B2" s="598"/>
      <c r="C2" s="598"/>
      <c r="D2" s="598"/>
      <c r="E2" s="598"/>
      <c r="F2" s="598"/>
      <c r="G2" s="598"/>
      <c r="H2" s="598"/>
    </row>
    <row r="3" spans="1:8" ht="15.5" x14ac:dyDescent="0.35">
      <c r="A3" s="602" t="s">
        <v>294</v>
      </c>
      <c r="B3" s="602"/>
      <c r="C3" s="602"/>
      <c r="D3" s="602"/>
      <c r="E3" s="602"/>
      <c r="F3" s="602"/>
      <c r="G3" s="602"/>
      <c r="H3" s="602"/>
    </row>
    <row r="4" spans="1:8" ht="15.5" x14ac:dyDescent="0.35">
      <c r="A4" s="600" t="s">
        <v>195</v>
      </c>
      <c r="B4" s="600"/>
      <c r="C4" s="600"/>
      <c r="D4" s="600"/>
      <c r="E4" s="600"/>
      <c r="F4" s="600"/>
      <c r="G4" s="600"/>
      <c r="H4" s="600"/>
    </row>
    <row r="5" spans="1:8" s="80" customFormat="1" ht="15.5" x14ac:dyDescent="0.35">
      <c r="A5" s="122" t="s">
        <v>380</v>
      </c>
      <c r="B5" s="123"/>
      <c r="C5" s="123"/>
      <c r="D5" s="124"/>
      <c r="E5" s="121"/>
      <c r="F5" s="121"/>
      <c r="G5" s="121"/>
      <c r="H5" s="125" t="s">
        <v>379</v>
      </c>
    </row>
    <row r="6" spans="1:8" s="81" customFormat="1" ht="26.25" customHeight="1" x14ac:dyDescent="0.35">
      <c r="A6" s="619" t="s">
        <v>262</v>
      </c>
      <c r="B6" s="454" t="s">
        <v>40</v>
      </c>
      <c r="C6" s="454" t="s">
        <v>41</v>
      </c>
      <c r="D6" s="454" t="s">
        <v>42</v>
      </c>
      <c r="E6" s="454" t="s">
        <v>43</v>
      </c>
      <c r="F6" s="454" t="s">
        <v>44</v>
      </c>
      <c r="G6" s="454" t="s">
        <v>2</v>
      </c>
      <c r="H6" s="621" t="s">
        <v>304</v>
      </c>
    </row>
    <row r="7" spans="1:8" ht="41.25" customHeight="1" x14ac:dyDescent="0.35">
      <c r="A7" s="620"/>
      <c r="B7" s="104" t="s">
        <v>45</v>
      </c>
      <c r="C7" s="104" t="s">
        <v>46</v>
      </c>
      <c r="D7" s="104" t="s">
        <v>47</v>
      </c>
      <c r="E7" s="104" t="s">
        <v>48</v>
      </c>
      <c r="F7" s="104" t="s">
        <v>49</v>
      </c>
      <c r="G7" s="104" t="s">
        <v>50</v>
      </c>
      <c r="H7" s="622"/>
    </row>
    <row r="8" spans="1:8" ht="33" customHeight="1" thickBot="1" x14ac:dyDescent="0.4">
      <c r="A8" s="135">
        <v>2009</v>
      </c>
      <c r="B8" s="97">
        <v>8</v>
      </c>
      <c r="C8" s="97">
        <v>4</v>
      </c>
      <c r="D8" s="98">
        <v>1</v>
      </c>
      <c r="E8" s="97">
        <v>0</v>
      </c>
      <c r="F8" s="97">
        <v>7</v>
      </c>
      <c r="G8" s="98">
        <f>SUM(B8:F8)</f>
        <v>20</v>
      </c>
      <c r="H8" s="197">
        <v>2009</v>
      </c>
    </row>
    <row r="9" spans="1:8" ht="33" customHeight="1" thickBot="1" x14ac:dyDescent="0.4">
      <c r="A9" s="185">
        <v>2010</v>
      </c>
      <c r="B9" s="115">
        <v>8</v>
      </c>
      <c r="C9" s="115">
        <v>1</v>
      </c>
      <c r="D9" s="89">
        <v>1</v>
      </c>
      <c r="E9" s="115">
        <v>6</v>
      </c>
      <c r="F9" s="115">
        <v>5</v>
      </c>
      <c r="G9" s="89">
        <f t="shared" ref="G9:G13" si="0">SUM(B9:F9)</f>
        <v>21</v>
      </c>
      <c r="H9" s="198">
        <v>2010</v>
      </c>
    </row>
    <row r="10" spans="1:8" ht="33" customHeight="1" thickBot="1" x14ac:dyDescent="0.4">
      <c r="A10" s="136">
        <v>2011</v>
      </c>
      <c r="B10" s="94">
        <v>9</v>
      </c>
      <c r="C10" s="94">
        <v>1</v>
      </c>
      <c r="D10" s="96">
        <v>1</v>
      </c>
      <c r="E10" s="94">
        <v>6</v>
      </c>
      <c r="F10" s="94">
        <v>5</v>
      </c>
      <c r="G10" s="96">
        <f t="shared" si="0"/>
        <v>22</v>
      </c>
      <c r="H10" s="199">
        <v>2011</v>
      </c>
    </row>
    <row r="11" spans="1:8" ht="33" customHeight="1" thickBot="1" x14ac:dyDescent="0.4">
      <c r="A11" s="185">
        <v>2012</v>
      </c>
      <c r="B11" s="115">
        <v>11</v>
      </c>
      <c r="C11" s="115">
        <v>1</v>
      </c>
      <c r="D11" s="89">
        <v>3</v>
      </c>
      <c r="E11" s="115">
        <v>6</v>
      </c>
      <c r="F11" s="115">
        <v>6</v>
      </c>
      <c r="G11" s="89">
        <f t="shared" si="0"/>
        <v>27</v>
      </c>
      <c r="H11" s="198">
        <v>2012</v>
      </c>
    </row>
    <row r="12" spans="1:8" ht="33" customHeight="1" thickBot="1" x14ac:dyDescent="0.4">
      <c r="A12" s="136">
        <v>2013</v>
      </c>
      <c r="B12" s="94">
        <v>14</v>
      </c>
      <c r="C12" s="94">
        <v>1</v>
      </c>
      <c r="D12" s="96">
        <v>3</v>
      </c>
      <c r="E12" s="94">
        <v>4</v>
      </c>
      <c r="F12" s="94">
        <v>5</v>
      </c>
      <c r="G12" s="96">
        <f t="shared" si="0"/>
        <v>27</v>
      </c>
      <c r="H12" s="199">
        <v>2013</v>
      </c>
    </row>
    <row r="13" spans="1:8" ht="33" customHeight="1" thickBot="1" x14ac:dyDescent="0.4">
      <c r="A13" s="186" t="s">
        <v>261</v>
      </c>
      <c r="B13" s="102">
        <v>11</v>
      </c>
      <c r="C13" s="102">
        <v>1</v>
      </c>
      <c r="D13" s="116">
        <v>3</v>
      </c>
      <c r="E13" s="102">
        <v>4</v>
      </c>
      <c r="F13" s="102">
        <v>6</v>
      </c>
      <c r="G13" s="116">
        <f t="shared" si="0"/>
        <v>25</v>
      </c>
      <c r="H13" s="200" t="s">
        <v>261</v>
      </c>
    </row>
    <row r="14" spans="1:8" ht="32.25" customHeight="1" x14ac:dyDescent="0.35">
      <c r="A14" s="282" t="s">
        <v>243</v>
      </c>
      <c r="B14" s="302">
        <v>11</v>
      </c>
      <c r="C14" s="302">
        <v>0</v>
      </c>
      <c r="D14" s="291">
        <v>3</v>
      </c>
      <c r="E14" s="302">
        <v>4</v>
      </c>
      <c r="F14" s="302">
        <v>6</v>
      </c>
      <c r="G14" s="291">
        <f>SUM(B14:F14)</f>
        <v>24</v>
      </c>
      <c r="H14" s="304" t="s">
        <v>243</v>
      </c>
    </row>
    <row r="15" spans="1:8" ht="17.25" customHeight="1" x14ac:dyDescent="0.35">
      <c r="A15" s="618" t="s">
        <v>260</v>
      </c>
      <c r="B15" s="618"/>
      <c r="C15" s="618"/>
      <c r="D15" s="393"/>
      <c r="E15" s="623" t="s">
        <v>295</v>
      </c>
      <c r="F15" s="623"/>
      <c r="G15" s="623"/>
      <c r="H15" s="623"/>
    </row>
  </sheetData>
  <mergeCells count="8">
    <mergeCell ref="A15:C15"/>
    <mergeCell ref="A1:H1"/>
    <mergeCell ref="A2:H2"/>
    <mergeCell ref="A3:H3"/>
    <mergeCell ref="A4:H4"/>
    <mergeCell ref="A6:A7"/>
    <mergeCell ref="H6:H7"/>
    <mergeCell ref="E15:H15"/>
  </mergeCells>
  <printOptions horizontalCentered="1" verticalCentered="1"/>
  <pageMargins left="0" right="0" top="0" bottom="0" header="0" footer="0"/>
  <pageSetup paperSize="9" scale="95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16"/>
  <sheetViews>
    <sheetView rightToLeft="1" view="pageBreakPreview" zoomScaleNormal="100" zoomScaleSheetLayoutView="100" workbookViewId="0">
      <selection activeCell="J21" sqref="J21"/>
    </sheetView>
  </sheetViews>
  <sheetFormatPr defaultColWidth="9.1796875" defaultRowHeight="14.5" x14ac:dyDescent="0.35"/>
  <cols>
    <col min="1" max="1" width="22.7265625" customWidth="1"/>
    <col min="2" max="10" width="8.7265625" customWidth="1"/>
    <col min="11" max="11" width="22.7265625" customWidth="1"/>
  </cols>
  <sheetData>
    <row r="1" spans="1:11" ht="20.5" thickBot="1" x14ac:dyDescent="0.4">
      <c r="A1" s="543" t="s">
        <v>80</v>
      </c>
      <c r="B1" s="544"/>
      <c r="C1" s="544"/>
      <c r="D1" s="544"/>
      <c r="E1" s="544"/>
      <c r="F1" s="544"/>
      <c r="G1" s="544"/>
      <c r="H1" s="544"/>
      <c r="I1" s="544"/>
      <c r="J1" s="544"/>
      <c r="K1" s="545"/>
    </row>
    <row r="2" spans="1:11" ht="20.5" thickBot="1" x14ac:dyDescent="0.4">
      <c r="A2" s="546" t="s">
        <v>206</v>
      </c>
      <c r="B2" s="547"/>
      <c r="C2" s="547"/>
      <c r="D2" s="547"/>
      <c r="E2" s="547"/>
      <c r="F2" s="547"/>
      <c r="G2" s="547"/>
      <c r="H2" s="547"/>
      <c r="I2" s="547"/>
      <c r="J2" s="547"/>
      <c r="K2" s="548"/>
    </row>
    <row r="3" spans="1:11" ht="30" customHeight="1" x14ac:dyDescent="0.35">
      <c r="A3" s="471" t="s">
        <v>81</v>
      </c>
      <c r="B3" s="472"/>
      <c r="C3" s="472"/>
      <c r="D3" s="472"/>
      <c r="E3" s="472"/>
      <c r="F3" s="472"/>
      <c r="G3" s="472"/>
      <c r="H3" s="472"/>
      <c r="I3" s="472"/>
      <c r="J3" s="472"/>
      <c r="K3" s="473"/>
    </row>
    <row r="4" spans="1:11" ht="15.75" customHeight="1" x14ac:dyDescent="0.35">
      <c r="A4" s="474" t="s">
        <v>207</v>
      </c>
      <c r="B4" s="475"/>
      <c r="C4" s="475"/>
      <c r="D4" s="475"/>
      <c r="E4" s="475"/>
      <c r="F4" s="475"/>
      <c r="G4" s="475"/>
      <c r="H4" s="475"/>
      <c r="I4" s="475"/>
      <c r="J4" s="475"/>
      <c r="K4" s="476"/>
    </row>
    <row r="5" spans="1:11" ht="15.75" customHeight="1" x14ac:dyDescent="0.35">
      <c r="A5" s="249" t="s">
        <v>382</v>
      </c>
      <c r="B5" s="250"/>
      <c r="C5" s="250"/>
      <c r="D5" s="250"/>
      <c r="E5" s="250"/>
      <c r="F5" s="250"/>
      <c r="G5" s="250"/>
      <c r="H5" s="250"/>
      <c r="I5" s="250"/>
      <c r="J5" s="251"/>
      <c r="K5" s="252" t="s">
        <v>381</v>
      </c>
    </row>
    <row r="6" spans="1:11" ht="15" thickBot="1" x14ac:dyDescent="0.4">
      <c r="A6" s="624" t="s">
        <v>82</v>
      </c>
      <c r="B6" s="627" t="s">
        <v>1</v>
      </c>
      <c r="C6" s="628"/>
      <c r="D6" s="628"/>
      <c r="E6" s="480" t="s">
        <v>18</v>
      </c>
      <c r="F6" s="480"/>
      <c r="G6" s="480"/>
      <c r="H6" s="480" t="s">
        <v>2</v>
      </c>
      <c r="I6" s="480"/>
      <c r="J6" s="480"/>
      <c r="K6" s="629" t="s">
        <v>83</v>
      </c>
    </row>
    <row r="7" spans="1:11" ht="15" thickBot="1" x14ac:dyDescent="0.4">
      <c r="A7" s="625"/>
      <c r="B7" s="632" t="s">
        <v>3</v>
      </c>
      <c r="C7" s="633"/>
      <c r="D7" s="633"/>
      <c r="E7" s="484" t="s">
        <v>4</v>
      </c>
      <c r="F7" s="484"/>
      <c r="G7" s="484"/>
      <c r="H7" s="484" t="s">
        <v>5</v>
      </c>
      <c r="I7" s="484"/>
      <c r="J7" s="484"/>
      <c r="K7" s="630"/>
    </row>
    <row r="8" spans="1:11" ht="15" thickBot="1" x14ac:dyDescent="0.4">
      <c r="A8" s="625"/>
      <c r="B8" s="91" t="s">
        <v>6</v>
      </c>
      <c r="C8" s="91" t="s">
        <v>7</v>
      </c>
      <c r="D8" s="91" t="s">
        <v>8</v>
      </c>
      <c r="E8" s="91" t="s">
        <v>6</v>
      </c>
      <c r="F8" s="91" t="s">
        <v>7</v>
      </c>
      <c r="G8" s="91" t="s">
        <v>8</v>
      </c>
      <c r="H8" s="91" t="s">
        <v>6</v>
      </c>
      <c r="I8" s="91" t="s">
        <v>7</v>
      </c>
      <c r="J8" s="91" t="s">
        <v>8</v>
      </c>
      <c r="K8" s="630"/>
    </row>
    <row r="9" spans="1:11" x14ac:dyDescent="0.35">
      <c r="A9" s="626"/>
      <c r="B9" s="130" t="s">
        <v>15</v>
      </c>
      <c r="C9" s="130" t="s">
        <v>16</v>
      </c>
      <c r="D9" s="130" t="s">
        <v>5</v>
      </c>
      <c r="E9" s="130" t="s">
        <v>15</v>
      </c>
      <c r="F9" s="130" t="s">
        <v>16</v>
      </c>
      <c r="G9" s="130" t="s">
        <v>5</v>
      </c>
      <c r="H9" s="130" t="s">
        <v>15</v>
      </c>
      <c r="I9" s="130" t="s">
        <v>16</v>
      </c>
      <c r="J9" s="130" t="s">
        <v>5</v>
      </c>
      <c r="K9" s="631"/>
    </row>
    <row r="10" spans="1:11" ht="27.75" customHeight="1" x14ac:dyDescent="0.35">
      <c r="A10" s="137">
        <v>2010</v>
      </c>
      <c r="B10" s="143">
        <v>1116</v>
      </c>
      <c r="C10" s="143">
        <v>1210</v>
      </c>
      <c r="D10" s="144">
        <f>SUM(B10:C10)</f>
        <v>2326</v>
      </c>
      <c r="E10" s="143">
        <v>2179</v>
      </c>
      <c r="F10" s="143">
        <v>1386</v>
      </c>
      <c r="G10" s="144">
        <f>SUM(E10:F10)</f>
        <v>3565</v>
      </c>
      <c r="H10" s="143">
        <f t="shared" ref="H10:I10" si="0">SUM(B10,E10)</f>
        <v>3295</v>
      </c>
      <c r="I10" s="143">
        <f t="shared" si="0"/>
        <v>2596</v>
      </c>
      <c r="J10" s="144">
        <f>SUM(H10:I10)</f>
        <v>5891</v>
      </c>
      <c r="K10" s="138">
        <v>2010</v>
      </c>
    </row>
    <row r="11" spans="1:11" ht="27.75" customHeight="1" x14ac:dyDescent="0.35">
      <c r="A11" s="139">
        <v>2011</v>
      </c>
      <c r="B11" s="145">
        <v>1552</v>
      </c>
      <c r="C11" s="145">
        <v>1486</v>
      </c>
      <c r="D11" s="145">
        <f>SUM(B11:C11)</f>
        <v>3038</v>
      </c>
      <c r="E11" s="145">
        <v>3473</v>
      </c>
      <c r="F11" s="145">
        <v>1639</v>
      </c>
      <c r="G11" s="145">
        <f>SUM(E11:F11)</f>
        <v>5112</v>
      </c>
      <c r="H11" s="161">
        <f t="shared" ref="H11:H12" si="1">SUM(B11,E11)</f>
        <v>5025</v>
      </c>
      <c r="I11" s="161">
        <f t="shared" ref="I11:I12" si="2">SUM(C11,F11)</f>
        <v>3125</v>
      </c>
      <c r="J11" s="145">
        <f>SUM(H11:I11)</f>
        <v>8150</v>
      </c>
      <c r="K11" s="140">
        <v>2011</v>
      </c>
    </row>
    <row r="12" spans="1:11" ht="27.75" customHeight="1" x14ac:dyDescent="0.35">
      <c r="A12" s="141">
        <v>2012</v>
      </c>
      <c r="B12" s="146">
        <v>1653</v>
      </c>
      <c r="C12" s="146">
        <v>1532</v>
      </c>
      <c r="D12" s="147">
        <f>SUM(B12:C12)</f>
        <v>3185</v>
      </c>
      <c r="E12" s="146">
        <v>3866</v>
      </c>
      <c r="F12" s="146">
        <v>1789</v>
      </c>
      <c r="G12" s="147">
        <f>SUM(E12:F12)</f>
        <v>5655</v>
      </c>
      <c r="H12" s="162">
        <f t="shared" si="1"/>
        <v>5519</v>
      </c>
      <c r="I12" s="162">
        <f t="shared" si="2"/>
        <v>3321</v>
      </c>
      <c r="J12" s="147">
        <f>SUM(H12:I12)</f>
        <v>8840</v>
      </c>
      <c r="K12" s="142">
        <v>2012</v>
      </c>
    </row>
    <row r="13" spans="1:11" ht="27.75" customHeight="1" x14ac:dyDescent="0.35">
      <c r="A13" s="139">
        <v>2013</v>
      </c>
      <c r="B13" s="267" t="s">
        <v>183</v>
      </c>
      <c r="C13" s="267" t="s">
        <v>183</v>
      </c>
      <c r="D13" s="267" t="s">
        <v>183</v>
      </c>
      <c r="E13" s="267" t="s">
        <v>183</v>
      </c>
      <c r="F13" s="267" t="s">
        <v>183</v>
      </c>
      <c r="G13" s="267" t="s">
        <v>183</v>
      </c>
      <c r="H13" s="267" t="s">
        <v>183</v>
      </c>
      <c r="I13" s="267" t="s">
        <v>183</v>
      </c>
      <c r="J13" s="267" t="s">
        <v>183</v>
      </c>
      <c r="K13" s="140">
        <v>2013</v>
      </c>
    </row>
    <row r="14" spans="1:11" ht="27.75" customHeight="1" x14ac:dyDescent="0.35">
      <c r="A14" s="141">
        <v>2014</v>
      </c>
      <c r="B14" s="146">
        <v>668</v>
      </c>
      <c r="C14" s="146">
        <v>720</v>
      </c>
      <c r="D14" s="147">
        <f>SUM(B14:C14)</f>
        <v>1388</v>
      </c>
      <c r="E14" s="146">
        <v>1803</v>
      </c>
      <c r="F14" s="146">
        <v>971</v>
      </c>
      <c r="G14" s="147">
        <f>SUM(E14:F14)</f>
        <v>2774</v>
      </c>
      <c r="H14" s="162">
        <f>SUM(B14,E14)</f>
        <v>2471</v>
      </c>
      <c r="I14" s="162">
        <f>SUM(C14,F14)</f>
        <v>1691</v>
      </c>
      <c r="J14" s="147">
        <f>SUM(H14:I14)</f>
        <v>4162</v>
      </c>
      <c r="K14" s="142">
        <v>2014</v>
      </c>
    </row>
    <row r="15" spans="1:11" ht="27.75" customHeight="1" x14ac:dyDescent="0.35">
      <c r="A15" s="139">
        <v>2015</v>
      </c>
      <c r="B15" s="267">
        <v>222</v>
      </c>
      <c r="C15" s="267">
        <v>382</v>
      </c>
      <c r="D15" s="267">
        <f>SUM(B15:C15)</f>
        <v>604</v>
      </c>
      <c r="E15" s="267">
        <v>954</v>
      </c>
      <c r="F15" s="267">
        <v>383</v>
      </c>
      <c r="G15" s="267">
        <f>SUM(E15:F15)</f>
        <v>1337</v>
      </c>
      <c r="H15" s="267">
        <f>SUM(B15,E15)</f>
        <v>1176</v>
      </c>
      <c r="I15" s="267">
        <f>SUM(C15,F15)</f>
        <v>765</v>
      </c>
      <c r="J15" s="267">
        <f>SUM(H15:I15)</f>
        <v>1941</v>
      </c>
      <c r="K15" s="140">
        <v>2015</v>
      </c>
    </row>
    <row r="16" spans="1:11" x14ac:dyDescent="0.35">
      <c r="A16" s="306" t="s">
        <v>96</v>
      </c>
      <c r="B16" s="305"/>
      <c r="C16" s="305"/>
      <c r="D16" s="305"/>
      <c r="E16" s="305"/>
      <c r="F16" s="305"/>
      <c r="G16" s="305"/>
      <c r="H16" s="305"/>
      <c r="I16" s="305"/>
      <c r="J16" s="305"/>
      <c r="K16" s="307" t="s">
        <v>296</v>
      </c>
    </row>
  </sheetData>
  <mergeCells count="12">
    <mergeCell ref="E7:G7"/>
    <mergeCell ref="H7:J7"/>
    <mergeCell ref="A1:K1"/>
    <mergeCell ref="A2:K2"/>
    <mergeCell ref="A3:K3"/>
    <mergeCell ref="A4:K4"/>
    <mergeCell ref="A6:A9"/>
    <mergeCell ref="B6:D6"/>
    <mergeCell ref="E6:G6"/>
    <mergeCell ref="H6:J6"/>
    <mergeCell ref="K6:K9"/>
    <mergeCell ref="B7:D7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18"/>
  <sheetViews>
    <sheetView rightToLeft="1" view="pageBreakPreview" zoomScaleNormal="100" zoomScaleSheetLayoutView="100" workbookViewId="0">
      <selection activeCell="E13" sqref="E13"/>
    </sheetView>
  </sheetViews>
  <sheetFormatPr defaultColWidth="9.1796875" defaultRowHeight="14.5" x14ac:dyDescent="0.35"/>
  <cols>
    <col min="1" max="1" width="22.81640625" customWidth="1"/>
    <col min="2" max="10" width="9" customWidth="1"/>
    <col min="11" max="11" width="26.453125" customWidth="1"/>
  </cols>
  <sheetData>
    <row r="1" spans="1:11" ht="20.5" thickBot="1" x14ac:dyDescent="0.4">
      <c r="A1" s="543" t="s">
        <v>84</v>
      </c>
      <c r="B1" s="544"/>
      <c r="C1" s="544"/>
      <c r="D1" s="544"/>
      <c r="E1" s="544"/>
      <c r="F1" s="544"/>
      <c r="G1" s="544"/>
      <c r="H1" s="544"/>
      <c r="I1" s="544"/>
      <c r="J1" s="544"/>
      <c r="K1" s="545"/>
    </row>
    <row r="2" spans="1:11" ht="20.5" thickBot="1" x14ac:dyDescent="0.4">
      <c r="A2" s="546">
        <v>2015</v>
      </c>
      <c r="B2" s="547"/>
      <c r="C2" s="547"/>
      <c r="D2" s="547"/>
      <c r="E2" s="547"/>
      <c r="F2" s="547"/>
      <c r="G2" s="547"/>
      <c r="H2" s="547"/>
      <c r="I2" s="547"/>
      <c r="J2" s="547"/>
      <c r="K2" s="548"/>
    </row>
    <row r="3" spans="1:11" ht="33" customHeight="1" x14ac:dyDescent="0.35">
      <c r="A3" s="471" t="s">
        <v>395</v>
      </c>
      <c r="B3" s="472"/>
      <c r="C3" s="472"/>
      <c r="D3" s="472"/>
      <c r="E3" s="472"/>
      <c r="F3" s="472"/>
      <c r="G3" s="472"/>
      <c r="H3" s="472"/>
      <c r="I3" s="472"/>
      <c r="J3" s="472"/>
      <c r="K3" s="473"/>
    </row>
    <row r="4" spans="1:11" ht="15.75" customHeight="1" x14ac:dyDescent="0.35">
      <c r="A4" s="474">
        <v>2015</v>
      </c>
      <c r="B4" s="475"/>
      <c r="C4" s="475"/>
      <c r="D4" s="475"/>
      <c r="E4" s="475"/>
      <c r="F4" s="475"/>
      <c r="G4" s="475"/>
      <c r="H4" s="475"/>
      <c r="I4" s="475"/>
      <c r="J4" s="475"/>
      <c r="K4" s="476"/>
    </row>
    <row r="5" spans="1:11" ht="15.75" customHeight="1" x14ac:dyDescent="0.35">
      <c r="A5" s="249" t="s">
        <v>383</v>
      </c>
      <c r="B5" s="250"/>
      <c r="C5" s="250"/>
      <c r="D5" s="250"/>
      <c r="E5" s="250"/>
      <c r="F5" s="250"/>
      <c r="G5" s="250"/>
      <c r="H5" s="250"/>
      <c r="I5" s="250"/>
      <c r="J5" s="251"/>
      <c r="K5" s="252" t="s">
        <v>384</v>
      </c>
    </row>
    <row r="6" spans="1:11" ht="15" thickBot="1" x14ac:dyDescent="0.4">
      <c r="A6" s="624" t="s">
        <v>94</v>
      </c>
      <c r="B6" s="627" t="s">
        <v>1</v>
      </c>
      <c r="C6" s="628"/>
      <c r="D6" s="628"/>
      <c r="E6" s="480" t="s">
        <v>18</v>
      </c>
      <c r="F6" s="480"/>
      <c r="G6" s="480"/>
      <c r="H6" s="480" t="s">
        <v>2</v>
      </c>
      <c r="I6" s="480"/>
      <c r="J6" s="480"/>
      <c r="K6" s="629" t="s">
        <v>95</v>
      </c>
    </row>
    <row r="7" spans="1:11" ht="15" thickBot="1" x14ac:dyDescent="0.4">
      <c r="A7" s="625"/>
      <c r="B7" s="632" t="s">
        <v>3</v>
      </c>
      <c r="C7" s="633"/>
      <c r="D7" s="633"/>
      <c r="E7" s="484" t="s">
        <v>4</v>
      </c>
      <c r="F7" s="484"/>
      <c r="G7" s="484"/>
      <c r="H7" s="484" t="s">
        <v>5</v>
      </c>
      <c r="I7" s="484"/>
      <c r="J7" s="484"/>
      <c r="K7" s="630"/>
    </row>
    <row r="8" spans="1:11" ht="15" thickBot="1" x14ac:dyDescent="0.4">
      <c r="A8" s="625"/>
      <c r="B8" s="91" t="s">
        <v>6</v>
      </c>
      <c r="C8" s="91" t="s">
        <v>7</v>
      </c>
      <c r="D8" s="91" t="s">
        <v>8</v>
      </c>
      <c r="E8" s="91" t="s">
        <v>6</v>
      </c>
      <c r="F8" s="91" t="s">
        <v>7</v>
      </c>
      <c r="G8" s="91" t="s">
        <v>8</v>
      </c>
      <c r="H8" s="91" t="s">
        <v>6</v>
      </c>
      <c r="I8" s="91" t="s">
        <v>7</v>
      </c>
      <c r="J8" s="91" t="s">
        <v>8</v>
      </c>
      <c r="K8" s="630"/>
    </row>
    <row r="9" spans="1:11" x14ac:dyDescent="0.35">
      <c r="A9" s="626"/>
      <c r="B9" s="130" t="s">
        <v>15</v>
      </c>
      <c r="C9" s="130" t="s">
        <v>16</v>
      </c>
      <c r="D9" s="130" t="s">
        <v>5</v>
      </c>
      <c r="E9" s="130" t="s">
        <v>15</v>
      </c>
      <c r="F9" s="130" t="s">
        <v>16</v>
      </c>
      <c r="G9" s="130" t="s">
        <v>5</v>
      </c>
      <c r="H9" s="130" t="s">
        <v>15</v>
      </c>
      <c r="I9" s="130" t="s">
        <v>16</v>
      </c>
      <c r="J9" s="130" t="s">
        <v>5</v>
      </c>
      <c r="K9" s="631"/>
    </row>
    <row r="10" spans="1:11" ht="27.75" customHeight="1" thickBot="1" x14ac:dyDescent="0.4">
      <c r="A10" s="117">
        <v>-15</v>
      </c>
      <c r="B10" s="311">
        <v>4</v>
      </c>
      <c r="C10" s="311">
        <v>17</v>
      </c>
      <c r="D10" s="119">
        <f>SUM(B10:C10)</f>
        <v>21</v>
      </c>
      <c r="E10" s="311">
        <v>0</v>
      </c>
      <c r="F10" s="311">
        <v>14</v>
      </c>
      <c r="G10" s="119">
        <f>SUM(E10:F10)</f>
        <v>14</v>
      </c>
      <c r="H10" s="118">
        <f>SUM(B10,E10)</f>
        <v>4</v>
      </c>
      <c r="I10" s="118">
        <f>SUM(C10,F10)</f>
        <v>31</v>
      </c>
      <c r="J10" s="118">
        <f>SUM(D10,G10)</f>
        <v>35</v>
      </c>
      <c r="K10" s="66">
        <v>-15</v>
      </c>
    </row>
    <row r="11" spans="1:11" ht="27.75" customHeight="1" thickBot="1" x14ac:dyDescent="0.4">
      <c r="A11" s="29" t="s">
        <v>85</v>
      </c>
      <c r="B11" s="308">
        <v>53</v>
      </c>
      <c r="C11" s="308">
        <v>182</v>
      </c>
      <c r="D11" s="165">
        <f t="shared" ref="D11:D16" si="0">SUM(B11:C11)</f>
        <v>235</v>
      </c>
      <c r="E11" s="308">
        <v>36</v>
      </c>
      <c r="F11" s="308">
        <v>18</v>
      </c>
      <c r="G11" s="165">
        <f t="shared" ref="G11:G16" si="1">SUM(E11:F11)</f>
        <v>54</v>
      </c>
      <c r="H11" s="166">
        <f t="shared" ref="H11:H16" si="2">SUM(B11,E11)</f>
        <v>89</v>
      </c>
      <c r="I11" s="166">
        <f t="shared" ref="I11:I15" si="3">SUM(C11,F11)</f>
        <v>200</v>
      </c>
      <c r="J11" s="166">
        <f>SUM(D11,G11)</f>
        <v>289</v>
      </c>
      <c r="K11" s="90" t="s">
        <v>85</v>
      </c>
    </row>
    <row r="12" spans="1:11" ht="27.75" customHeight="1" thickBot="1" x14ac:dyDescent="0.4">
      <c r="A12" s="163" t="s">
        <v>86</v>
      </c>
      <c r="B12" s="309">
        <v>58</v>
      </c>
      <c r="C12" s="309">
        <v>176</v>
      </c>
      <c r="D12" s="119">
        <f t="shared" si="0"/>
        <v>234</v>
      </c>
      <c r="E12" s="309">
        <v>214</v>
      </c>
      <c r="F12" s="309">
        <v>196</v>
      </c>
      <c r="G12" s="119">
        <f t="shared" si="1"/>
        <v>410</v>
      </c>
      <c r="H12" s="118">
        <f t="shared" si="2"/>
        <v>272</v>
      </c>
      <c r="I12" s="118">
        <f t="shared" si="3"/>
        <v>372</v>
      </c>
      <c r="J12" s="118">
        <f t="shared" ref="J12:J16" si="4">SUM(D12,G12)</f>
        <v>644</v>
      </c>
      <c r="K12" s="131" t="s">
        <v>86</v>
      </c>
    </row>
    <row r="13" spans="1:11" ht="27.75" customHeight="1" thickBot="1" x14ac:dyDescent="0.4">
      <c r="A13" s="29" t="s">
        <v>87</v>
      </c>
      <c r="B13" s="308">
        <v>47</v>
      </c>
      <c r="C13" s="308">
        <v>5</v>
      </c>
      <c r="D13" s="165">
        <f t="shared" si="0"/>
        <v>52</v>
      </c>
      <c r="E13" s="308">
        <v>291</v>
      </c>
      <c r="F13" s="308">
        <v>136</v>
      </c>
      <c r="G13" s="165">
        <f t="shared" si="1"/>
        <v>427</v>
      </c>
      <c r="H13" s="166">
        <f t="shared" si="2"/>
        <v>338</v>
      </c>
      <c r="I13" s="166">
        <f t="shared" si="3"/>
        <v>141</v>
      </c>
      <c r="J13" s="166">
        <f t="shared" si="4"/>
        <v>479</v>
      </c>
      <c r="K13" s="90" t="s">
        <v>88</v>
      </c>
    </row>
    <row r="14" spans="1:11" ht="27.75" customHeight="1" thickBot="1" x14ac:dyDescent="0.4">
      <c r="A14" s="164" t="s">
        <v>102</v>
      </c>
      <c r="B14" s="309">
        <v>45</v>
      </c>
      <c r="C14" s="309">
        <v>2</v>
      </c>
      <c r="D14" s="144">
        <f t="shared" si="0"/>
        <v>47</v>
      </c>
      <c r="E14" s="309">
        <v>249</v>
      </c>
      <c r="F14" s="309">
        <v>16</v>
      </c>
      <c r="G14" s="144">
        <f t="shared" si="1"/>
        <v>265</v>
      </c>
      <c r="H14" s="143">
        <f t="shared" si="2"/>
        <v>294</v>
      </c>
      <c r="I14" s="118">
        <f t="shared" si="3"/>
        <v>18</v>
      </c>
      <c r="J14" s="118">
        <f t="shared" si="4"/>
        <v>312</v>
      </c>
      <c r="K14" s="132" t="s">
        <v>102</v>
      </c>
    </row>
    <row r="15" spans="1:11" ht="27.75" customHeight="1" thickBot="1" x14ac:dyDescent="0.4">
      <c r="A15" s="207" t="s">
        <v>103</v>
      </c>
      <c r="B15" s="308">
        <v>12</v>
      </c>
      <c r="C15" s="308">
        <v>0</v>
      </c>
      <c r="D15" s="209">
        <f t="shared" si="0"/>
        <v>12</v>
      </c>
      <c r="E15" s="308">
        <v>151</v>
      </c>
      <c r="F15" s="308">
        <v>2</v>
      </c>
      <c r="G15" s="209">
        <f t="shared" si="1"/>
        <v>153</v>
      </c>
      <c r="H15" s="208">
        <f t="shared" si="2"/>
        <v>163</v>
      </c>
      <c r="I15" s="166">
        <f t="shared" si="3"/>
        <v>2</v>
      </c>
      <c r="J15" s="166">
        <f t="shared" si="4"/>
        <v>165</v>
      </c>
      <c r="K15" s="210" t="s">
        <v>103</v>
      </c>
    </row>
    <row r="16" spans="1:11" ht="27.75" customHeight="1" x14ac:dyDescent="0.35">
      <c r="A16" s="141" t="s">
        <v>104</v>
      </c>
      <c r="B16" s="310">
        <v>3</v>
      </c>
      <c r="C16" s="310">
        <v>0</v>
      </c>
      <c r="D16" s="146">
        <f t="shared" si="0"/>
        <v>3</v>
      </c>
      <c r="E16" s="310">
        <v>13</v>
      </c>
      <c r="F16" s="310">
        <v>1</v>
      </c>
      <c r="G16" s="146">
        <f t="shared" si="1"/>
        <v>14</v>
      </c>
      <c r="H16" s="205">
        <f t="shared" si="2"/>
        <v>16</v>
      </c>
      <c r="I16" s="143">
        <f>SUM(C16,F16)</f>
        <v>1</v>
      </c>
      <c r="J16" s="143">
        <f t="shared" si="4"/>
        <v>17</v>
      </c>
      <c r="K16" s="206" t="s">
        <v>104</v>
      </c>
    </row>
    <row r="17" spans="1:11" ht="24.75" customHeight="1" x14ac:dyDescent="0.35">
      <c r="A17" s="133" t="s">
        <v>2</v>
      </c>
      <c r="B17" s="169">
        <f>SUM(B10:B16)</f>
        <v>222</v>
      </c>
      <c r="C17" s="169">
        <f t="shared" ref="C17:J17" si="5">SUM(C10:C16)</f>
        <v>382</v>
      </c>
      <c r="D17" s="169">
        <f t="shared" si="5"/>
        <v>604</v>
      </c>
      <c r="E17" s="169">
        <f t="shared" si="5"/>
        <v>954</v>
      </c>
      <c r="F17" s="169">
        <f t="shared" si="5"/>
        <v>383</v>
      </c>
      <c r="G17" s="169">
        <f t="shared" si="5"/>
        <v>1337</v>
      </c>
      <c r="H17" s="169">
        <f t="shared" si="5"/>
        <v>1176</v>
      </c>
      <c r="I17" s="169">
        <f t="shared" si="5"/>
        <v>765</v>
      </c>
      <c r="J17" s="169">
        <f t="shared" si="5"/>
        <v>1941</v>
      </c>
      <c r="K17" s="134" t="s">
        <v>5</v>
      </c>
    </row>
    <row r="18" spans="1:11" s="204" customFormat="1" x14ac:dyDescent="0.35">
      <c r="A18" s="201"/>
      <c r="B18" s="202"/>
      <c r="C18" s="202"/>
      <c r="D18" s="202"/>
      <c r="E18" s="202"/>
      <c r="F18" s="202"/>
      <c r="G18" s="202"/>
      <c r="H18" s="202"/>
      <c r="I18" s="202"/>
      <c r="J18" s="202"/>
      <c r="K18" s="203"/>
    </row>
  </sheetData>
  <mergeCells count="12">
    <mergeCell ref="E7:G7"/>
    <mergeCell ref="H7:J7"/>
    <mergeCell ref="A1:K1"/>
    <mergeCell ref="A2:K2"/>
    <mergeCell ref="A3:K3"/>
    <mergeCell ref="A4:K4"/>
    <mergeCell ref="A6:A9"/>
    <mergeCell ref="B6:D6"/>
    <mergeCell ref="E6:G6"/>
    <mergeCell ref="H6:J6"/>
    <mergeCell ref="K6:K9"/>
    <mergeCell ref="B7:D7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rightToLeft="1" view="pageBreakPreview" zoomScaleNormal="100" zoomScaleSheetLayoutView="100" workbookViewId="0">
      <selection activeCell="A9" sqref="A9"/>
    </sheetView>
  </sheetViews>
  <sheetFormatPr defaultColWidth="8.81640625" defaultRowHeight="15.5" x14ac:dyDescent="0.35"/>
  <cols>
    <col min="1" max="1" width="45.7265625" style="11" customWidth="1"/>
    <col min="2" max="2" width="3.7265625" style="11" customWidth="1"/>
    <col min="3" max="3" width="45.7265625" style="12" customWidth="1"/>
    <col min="4" max="16384" width="8.81640625" style="11"/>
  </cols>
  <sheetData>
    <row r="1" spans="1:8" ht="48.75" customHeight="1" x14ac:dyDescent="0.35">
      <c r="A1" s="253"/>
      <c r="B1" s="253"/>
      <c r="C1" s="254"/>
    </row>
    <row r="2" spans="1:8" s="13" customFormat="1" ht="58.5" customHeight="1" x14ac:dyDescent="0.4">
      <c r="A2" s="264" t="s">
        <v>20</v>
      </c>
      <c r="B2" s="255"/>
      <c r="C2" s="265" t="s">
        <v>168</v>
      </c>
      <c r="D2" s="14"/>
      <c r="E2" s="14"/>
      <c r="F2" s="14"/>
      <c r="G2" s="14"/>
      <c r="H2" s="14"/>
    </row>
    <row r="3" spans="1:8" ht="9.75" customHeight="1" x14ac:dyDescent="0.35">
      <c r="A3" s="256"/>
      <c r="B3" s="253"/>
      <c r="C3" s="257"/>
    </row>
    <row r="4" spans="1:8" ht="75" customHeight="1" x14ac:dyDescent="0.35">
      <c r="A4" s="258" t="s">
        <v>318</v>
      </c>
      <c r="B4" s="253"/>
      <c r="C4" s="259" t="s">
        <v>277</v>
      </c>
    </row>
    <row r="5" spans="1:8" ht="38.25" customHeight="1" x14ac:dyDescent="0.7">
      <c r="A5" s="260" t="s">
        <v>19</v>
      </c>
      <c r="B5" s="253"/>
      <c r="C5" s="261" t="s">
        <v>278</v>
      </c>
    </row>
    <row r="6" spans="1:8" ht="25" x14ac:dyDescent="0.35">
      <c r="A6" s="262" t="s">
        <v>217</v>
      </c>
      <c r="B6" s="253"/>
      <c r="C6" s="394" t="s">
        <v>263</v>
      </c>
    </row>
    <row r="7" spans="1:8" ht="20" x14ac:dyDescent="0.35">
      <c r="A7" s="262" t="s">
        <v>169</v>
      </c>
      <c r="B7" s="253"/>
      <c r="C7" s="394" t="s">
        <v>266</v>
      </c>
    </row>
    <row r="8" spans="1:8" ht="20" x14ac:dyDescent="0.35">
      <c r="A8" s="262" t="s">
        <v>319</v>
      </c>
      <c r="B8" s="253"/>
      <c r="C8" s="394" t="s">
        <v>267</v>
      </c>
    </row>
    <row r="9" spans="1:8" ht="45" customHeight="1" x14ac:dyDescent="0.35">
      <c r="A9" s="262" t="s">
        <v>216</v>
      </c>
      <c r="B9" s="253"/>
      <c r="C9" s="394" t="s">
        <v>279</v>
      </c>
    </row>
    <row r="10" spans="1:8" ht="20" x14ac:dyDescent="0.35">
      <c r="A10" s="262" t="s">
        <v>170</v>
      </c>
      <c r="B10" s="253"/>
      <c r="C10" s="394" t="s">
        <v>268</v>
      </c>
    </row>
    <row r="11" spans="1:8" ht="20" x14ac:dyDescent="0.35">
      <c r="A11" s="262" t="s">
        <v>171</v>
      </c>
      <c r="B11" s="253"/>
      <c r="C11" s="394" t="s">
        <v>264</v>
      </c>
    </row>
    <row r="12" spans="1:8" ht="20" x14ac:dyDescent="0.35">
      <c r="A12" s="262" t="s">
        <v>215</v>
      </c>
      <c r="C12" s="394" t="s">
        <v>269</v>
      </c>
    </row>
    <row r="13" spans="1:8" ht="20" x14ac:dyDescent="0.35">
      <c r="A13" s="262" t="s">
        <v>248</v>
      </c>
      <c r="C13" s="394" t="s">
        <v>265</v>
      </c>
    </row>
    <row r="14" spans="1:8" ht="20" x14ac:dyDescent="0.35">
      <c r="A14" s="262"/>
      <c r="C14" s="263"/>
    </row>
  </sheetData>
  <printOptions horizontalCentered="1"/>
  <pageMargins left="0" right="0" top="0.78740157480314965" bottom="0" header="0" footer="0"/>
  <pageSetup paperSize="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1"/>
  <sheetViews>
    <sheetView rightToLeft="1" view="pageBreakPreview" zoomScaleNormal="100" zoomScaleSheetLayoutView="100" workbookViewId="0">
      <selection sqref="A1:G1"/>
    </sheetView>
  </sheetViews>
  <sheetFormatPr defaultColWidth="9.1796875" defaultRowHeight="14" x14ac:dyDescent="0.3"/>
  <cols>
    <col min="1" max="1" width="17" style="215" customWidth="1"/>
    <col min="2" max="4" width="8.54296875" style="215" customWidth="1"/>
    <col min="5" max="5" width="11" style="215" customWidth="1"/>
    <col min="6" max="6" width="15.453125" style="215" customWidth="1"/>
    <col min="7" max="7" width="23.1796875" style="215" customWidth="1"/>
    <col min="8" max="16384" width="9.1796875" style="215"/>
  </cols>
  <sheetData>
    <row r="1" spans="1:7" ht="38.25" customHeight="1" x14ac:dyDescent="0.3">
      <c r="A1" s="634" t="s">
        <v>132</v>
      </c>
      <c r="B1" s="634"/>
      <c r="C1" s="634"/>
      <c r="D1" s="634"/>
      <c r="E1" s="634"/>
      <c r="F1" s="634"/>
      <c r="G1" s="634"/>
    </row>
    <row r="2" spans="1:7" ht="18" x14ac:dyDescent="0.3">
      <c r="A2" s="638">
        <v>2015</v>
      </c>
      <c r="B2" s="638"/>
      <c r="C2" s="638"/>
      <c r="D2" s="638"/>
      <c r="E2" s="638"/>
      <c r="F2" s="638"/>
      <c r="G2" s="638"/>
    </row>
    <row r="3" spans="1:7" ht="32.25" customHeight="1" x14ac:dyDescent="0.3">
      <c r="A3" s="635" t="s">
        <v>297</v>
      </c>
      <c r="B3" s="475"/>
      <c r="C3" s="475"/>
      <c r="D3" s="475"/>
      <c r="E3" s="475"/>
      <c r="F3" s="475"/>
      <c r="G3" s="475"/>
    </row>
    <row r="4" spans="1:7" ht="15.5" x14ac:dyDescent="0.3">
      <c r="A4" s="635">
        <v>2015</v>
      </c>
      <c r="B4" s="475"/>
      <c r="C4" s="475"/>
      <c r="D4" s="475"/>
      <c r="E4" s="475"/>
      <c r="F4" s="475"/>
      <c r="G4" s="475"/>
    </row>
    <row r="5" spans="1:7" ht="15.5" x14ac:dyDescent="0.3">
      <c r="A5" s="216" t="s">
        <v>386</v>
      </c>
      <c r="B5" s="217"/>
      <c r="C5" s="217"/>
      <c r="D5" s="217"/>
      <c r="E5" s="217"/>
      <c r="F5" s="217"/>
      <c r="G5" s="100" t="s">
        <v>385</v>
      </c>
    </row>
    <row r="6" spans="1:7" ht="28.5" customHeight="1" thickBot="1" x14ac:dyDescent="0.35">
      <c r="A6" s="639" t="s">
        <v>105</v>
      </c>
      <c r="B6" s="25" t="s">
        <v>6</v>
      </c>
      <c r="C6" s="25" t="s">
        <v>7</v>
      </c>
      <c r="D6" s="25" t="s">
        <v>8</v>
      </c>
      <c r="E6" s="25" t="s">
        <v>106</v>
      </c>
      <c r="F6" s="25" t="s">
        <v>107</v>
      </c>
      <c r="G6" s="641" t="s">
        <v>110</v>
      </c>
    </row>
    <row r="7" spans="1:7" ht="24.75" customHeight="1" x14ac:dyDescent="0.3">
      <c r="A7" s="640"/>
      <c r="B7" s="218" t="s">
        <v>15</v>
      </c>
      <c r="C7" s="218" t="s">
        <v>16</v>
      </c>
      <c r="D7" s="218" t="s">
        <v>5</v>
      </c>
      <c r="E7" s="218" t="s">
        <v>129</v>
      </c>
      <c r="F7" s="218" t="s">
        <v>130</v>
      </c>
      <c r="G7" s="642"/>
    </row>
    <row r="8" spans="1:7" ht="27.75" customHeight="1" thickBot="1" x14ac:dyDescent="0.35">
      <c r="A8" s="235" t="s">
        <v>108</v>
      </c>
      <c r="B8" s="223">
        <v>4881</v>
      </c>
      <c r="C8" s="223">
        <v>4517</v>
      </c>
      <c r="D8" s="223">
        <f>B8+C8</f>
        <v>9398</v>
      </c>
      <c r="E8" s="226">
        <f>D8/$D$10%</f>
        <v>76.134154244977324</v>
      </c>
      <c r="F8" s="223">
        <v>49</v>
      </c>
      <c r="G8" s="221" t="s">
        <v>111</v>
      </c>
    </row>
    <row r="9" spans="1:7" ht="27.75" customHeight="1" x14ac:dyDescent="0.3">
      <c r="A9" s="236" t="s">
        <v>109</v>
      </c>
      <c r="B9" s="224">
        <v>2857</v>
      </c>
      <c r="C9" s="224">
        <v>89</v>
      </c>
      <c r="D9" s="228">
        <f t="shared" ref="D9" si="0">B9+C9</f>
        <v>2946</v>
      </c>
      <c r="E9" s="229">
        <f>D9/$D$10%</f>
        <v>23.865845755022683</v>
      </c>
      <c r="F9" s="224">
        <v>46</v>
      </c>
      <c r="G9" s="222" t="s">
        <v>112</v>
      </c>
    </row>
    <row r="10" spans="1:7" ht="27.75" customHeight="1" x14ac:dyDescent="0.3">
      <c r="A10" s="238" t="s">
        <v>8</v>
      </c>
      <c r="B10" s="225">
        <f>B8+B9</f>
        <v>7738</v>
      </c>
      <c r="C10" s="225">
        <f t="shared" ref="C10:E10" si="1">C8+C9</f>
        <v>4606</v>
      </c>
      <c r="D10" s="225">
        <f t="shared" si="1"/>
        <v>12344</v>
      </c>
      <c r="E10" s="227">
        <f t="shared" si="1"/>
        <v>100</v>
      </c>
      <c r="F10" s="225">
        <v>49</v>
      </c>
      <c r="G10" s="220" t="s">
        <v>5</v>
      </c>
    </row>
    <row r="11" spans="1:7" ht="30" customHeight="1" x14ac:dyDescent="0.3">
      <c r="A11" s="637" t="s">
        <v>131</v>
      </c>
      <c r="B11" s="637"/>
      <c r="C11" s="637"/>
      <c r="D11" s="219"/>
      <c r="E11" s="636" t="s">
        <v>298</v>
      </c>
      <c r="F11" s="636"/>
      <c r="G11" s="636"/>
    </row>
  </sheetData>
  <mergeCells count="8">
    <mergeCell ref="A1:G1"/>
    <mergeCell ref="A3:G3"/>
    <mergeCell ref="E11:G11"/>
    <mergeCell ref="A11:C11"/>
    <mergeCell ref="A2:G2"/>
    <mergeCell ref="A4:G4"/>
    <mergeCell ref="A6:A7"/>
    <mergeCell ref="G6:G7"/>
  </mergeCells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13"/>
  <sheetViews>
    <sheetView rightToLeft="1" view="pageBreakPreview" zoomScaleNormal="100" zoomScaleSheetLayoutView="100" workbookViewId="0">
      <selection activeCell="A3" sqref="A3:G3"/>
    </sheetView>
  </sheetViews>
  <sheetFormatPr defaultColWidth="9.1796875" defaultRowHeight="14" x14ac:dyDescent="0.3"/>
  <cols>
    <col min="1" max="1" width="17" style="215" customWidth="1"/>
    <col min="2" max="4" width="8.54296875" style="215" customWidth="1"/>
    <col min="5" max="5" width="11" style="215" customWidth="1"/>
    <col min="6" max="6" width="15.453125" style="215" customWidth="1"/>
    <col min="7" max="7" width="23.1796875" style="215" customWidth="1"/>
    <col min="8" max="16384" width="9.1796875" style="215"/>
  </cols>
  <sheetData>
    <row r="1" spans="1:7" ht="37.5" customHeight="1" x14ac:dyDescent="0.3">
      <c r="A1" s="634" t="s">
        <v>133</v>
      </c>
      <c r="B1" s="634"/>
      <c r="C1" s="634"/>
      <c r="D1" s="634"/>
      <c r="E1" s="634"/>
      <c r="F1" s="634"/>
      <c r="G1" s="634"/>
    </row>
    <row r="2" spans="1:7" ht="18" x14ac:dyDescent="0.3">
      <c r="A2" s="638">
        <v>2015</v>
      </c>
      <c r="B2" s="638"/>
      <c r="C2" s="638"/>
      <c r="D2" s="638"/>
      <c r="E2" s="638"/>
      <c r="F2" s="638"/>
      <c r="G2" s="638"/>
    </row>
    <row r="3" spans="1:7" ht="32.25" customHeight="1" x14ac:dyDescent="0.3">
      <c r="A3" s="635" t="s">
        <v>299</v>
      </c>
      <c r="B3" s="475"/>
      <c r="C3" s="475"/>
      <c r="D3" s="475"/>
      <c r="E3" s="475"/>
      <c r="F3" s="475"/>
      <c r="G3" s="475"/>
    </row>
    <row r="4" spans="1:7" ht="15.5" x14ac:dyDescent="0.3">
      <c r="A4" s="635">
        <v>2015</v>
      </c>
      <c r="B4" s="475"/>
      <c r="C4" s="475"/>
      <c r="D4" s="475"/>
      <c r="E4" s="475"/>
      <c r="F4" s="475"/>
      <c r="G4" s="475"/>
    </row>
    <row r="5" spans="1:7" ht="15.5" x14ac:dyDescent="0.3">
      <c r="A5" s="216" t="s">
        <v>388</v>
      </c>
      <c r="B5" s="217"/>
      <c r="C5" s="217"/>
      <c r="D5" s="217"/>
      <c r="E5" s="217"/>
      <c r="F5" s="217"/>
      <c r="G5" s="100" t="s">
        <v>387</v>
      </c>
    </row>
    <row r="6" spans="1:7" ht="28.5" customHeight="1" thickBot="1" x14ac:dyDescent="0.35">
      <c r="A6" s="639" t="s">
        <v>113</v>
      </c>
      <c r="B6" s="25" t="s">
        <v>6</v>
      </c>
      <c r="C6" s="25" t="s">
        <v>7</v>
      </c>
      <c r="D6" s="25" t="s">
        <v>8</v>
      </c>
      <c r="E6" s="25" t="s">
        <v>106</v>
      </c>
      <c r="F6" s="25" t="s">
        <v>107</v>
      </c>
      <c r="G6" s="641" t="s">
        <v>119</v>
      </c>
    </row>
    <row r="7" spans="1:7" ht="24.75" customHeight="1" x14ac:dyDescent="0.3">
      <c r="A7" s="640"/>
      <c r="B7" s="218" t="s">
        <v>15</v>
      </c>
      <c r="C7" s="218" t="s">
        <v>16</v>
      </c>
      <c r="D7" s="218" t="s">
        <v>5</v>
      </c>
      <c r="E7" s="218" t="s">
        <v>129</v>
      </c>
      <c r="F7" s="218" t="s">
        <v>130</v>
      </c>
      <c r="G7" s="642"/>
    </row>
    <row r="8" spans="1:7" ht="27.75" customHeight="1" thickBot="1" x14ac:dyDescent="0.35">
      <c r="A8" s="235" t="s">
        <v>114</v>
      </c>
      <c r="B8" s="223">
        <v>1147</v>
      </c>
      <c r="C8" s="223">
        <v>141</v>
      </c>
      <c r="D8" s="223">
        <f>B8+C8</f>
        <v>1288</v>
      </c>
      <c r="E8" s="226">
        <f>D8/$D$13%</f>
        <v>10.434219053791315</v>
      </c>
      <c r="F8" s="223">
        <v>63</v>
      </c>
      <c r="G8" s="221" t="s">
        <v>120</v>
      </c>
    </row>
    <row r="9" spans="1:7" ht="27.75" customHeight="1" x14ac:dyDescent="0.3">
      <c r="A9" s="236" t="s">
        <v>115</v>
      </c>
      <c r="B9" s="224">
        <v>4922</v>
      </c>
      <c r="C9" s="224">
        <v>3578</v>
      </c>
      <c r="D9" s="228">
        <f t="shared" ref="D9" si="0">B9+C9</f>
        <v>8500</v>
      </c>
      <c r="E9" s="229">
        <f>D9/$D$13%</f>
        <v>68.859364873622809</v>
      </c>
      <c r="F9" s="224">
        <v>47</v>
      </c>
      <c r="G9" s="222" t="s">
        <v>121</v>
      </c>
    </row>
    <row r="10" spans="1:7" ht="27.75" customHeight="1" thickBot="1" x14ac:dyDescent="0.35">
      <c r="A10" s="235" t="s">
        <v>116</v>
      </c>
      <c r="B10" s="223">
        <v>1242</v>
      </c>
      <c r="C10" s="223">
        <v>139</v>
      </c>
      <c r="D10" s="223">
        <f t="shared" ref="D10" si="1">B10+C10</f>
        <v>1381</v>
      </c>
      <c r="E10" s="226">
        <f>D10/$D$13%</f>
        <v>11.187621516526248</v>
      </c>
      <c r="F10" s="223">
        <v>46</v>
      </c>
      <c r="G10" s="221" t="s">
        <v>122</v>
      </c>
    </row>
    <row r="11" spans="1:7" ht="27.75" customHeight="1" x14ac:dyDescent="0.3">
      <c r="A11" s="236" t="s">
        <v>117</v>
      </c>
      <c r="B11" s="224">
        <v>355</v>
      </c>
      <c r="C11" s="224">
        <v>407</v>
      </c>
      <c r="D11" s="228">
        <f>B11+C11</f>
        <v>762</v>
      </c>
      <c r="E11" s="229">
        <f>D11/$D$13%</f>
        <v>6.1730395333765395</v>
      </c>
      <c r="F11" s="224">
        <v>41</v>
      </c>
      <c r="G11" s="222" t="s">
        <v>123</v>
      </c>
    </row>
    <row r="12" spans="1:7" ht="27.75" customHeight="1" x14ac:dyDescent="0.3">
      <c r="A12" s="237" t="s">
        <v>118</v>
      </c>
      <c r="B12" s="230">
        <v>72</v>
      </c>
      <c r="C12" s="230">
        <v>341</v>
      </c>
      <c r="D12" s="230">
        <v>413</v>
      </c>
      <c r="E12" s="231">
        <f>D12/$D$13%</f>
        <v>3.3457550226830848</v>
      </c>
      <c r="F12" s="230">
        <v>54</v>
      </c>
      <c r="G12" s="232" t="s">
        <v>124</v>
      </c>
    </row>
    <row r="13" spans="1:7" ht="27.75" customHeight="1" x14ac:dyDescent="0.3">
      <c r="A13" s="233" t="s">
        <v>8</v>
      </c>
      <c r="B13" s="243">
        <f>SUM(B8:B12)</f>
        <v>7738</v>
      </c>
      <c r="C13" s="243">
        <f t="shared" ref="C13:E13" si="2">SUM(C8:C12)</f>
        <v>4606</v>
      </c>
      <c r="D13" s="243">
        <f t="shared" si="2"/>
        <v>12344</v>
      </c>
      <c r="E13" s="243">
        <f t="shared" si="2"/>
        <v>99.999999999999986</v>
      </c>
      <c r="F13" s="243">
        <v>49</v>
      </c>
      <c r="G13" s="234" t="s">
        <v>5</v>
      </c>
    </row>
  </sheetData>
  <mergeCells count="6">
    <mergeCell ref="A1:G1"/>
    <mergeCell ref="A2:G2"/>
    <mergeCell ref="A3:G3"/>
    <mergeCell ref="A4:G4"/>
    <mergeCell ref="A6:A7"/>
    <mergeCell ref="G6:G7"/>
  </mergeCells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3"/>
  <sheetViews>
    <sheetView rightToLeft="1" view="pageBreakPreview" zoomScaleNormal="100" zoomScaleSheetLayoutView="100" workbookViewId="0">
      <selection activeCell="A3" sqref="A3:G3"/>
    </sheetView>
  </sheetViews>
  <sheetFormatPr defaultColWidth="9.1796875" defaultRowHeight="14" x14ac:dyDescent="0.3"/>
  <cols>
    <col min="1" max="1" width="17" style="215" customWidth="1"/>
    <col min="2" max="4" width="8.54296875" style="215" customWidth="1"/>
    <col min="5" max="5" width="11" style="215" customWidth="1"/>
    <col min="6" max="6" width="15.453125" style="215" customWidth="1"/>
    <col min="7" max="7" width="23.1796875" style="215" customWidth="1"/>
    <col min="8" max="16384" width="9.1796875" style="215"/>
  </cols>
  <sheetData>
    <row r="1" spans="1:7" ht="37.5" customHeight="1" x14ac:dyDescent="0.3">
      <c r="A1" s="634" t="s">
        <v>135</v>
      </c>
      <c r="B1" s="634"/>
      <c r="C1" s="634"/>
      <c r="D1" s="634"/>
      <c r="E1" s="634"/>
      <c r="F1" s="634"/>
      <c r="G1" s="634"/>
    </row>
    <row r="2" spans="1:7" ht="18" x14ac:dyDescent="0.3">
      <c r="A2" s="638">
        <v>2015</v>
      </c>
      <c r="B2" s="638"/>
      <c r="C2" s="638"/>
      <c r="D2" s="638"/>
      <c r="E2" s="638"/>
      <c r="F2" s="638"/>
      <c r="G2" s="638"/>
    </row>
    <row r="3" spans="1:7" ht="32.25" customHeight="1" x14ac:dyDescent="0.3">
      <c r="A3" s="635" t="s">
        <v>300</v>
      </c>
      <c r="B3" s="475"/>
      <c r="C3" s="475"/>
      <c r="D3" s="475"/>
      <c r="E3" s="475"/>
      <c r="F3" s="475"/>
      <c r="G3" s="475"/>
    </row>
    <row r="4" spans="1:7" ht="15.5" x14ac:dyDescent="0.3">
      <c r="A4" s="635">
        <v>2015</v>
      </c>
      <c r="B4" s="475"/>
      <c r="C4" s="475"/>
      <c r="D4" s="475"/>
      <c r="E4" s="475"/>
      <c r="F4" s="475"/>
      <c r="G4" s="475"/>
    </row>
    <row r="5" spans="1:7" ht="15.5" x14ac:dyDescent="0.3">
      <c r="A5" s="216" t="s">
        <v>390</v>
      </c>
      <c r="B5" s="217"/>
      <c r="C5" s="217"/>
      <c r="D5" s="217"/>
      <c r="E5" s="217"/>
      <c r="F5" s="217"/>
      <c r="G5" s="100" t="s">
        <v>389</v>
      </c>
    </row>
    <row r="6" spans="1:7" ht="28.5" customHeight="1" x14ac:dyDescent="0.3">
      <c r="A6" s="643" t="s">
        <v>136</v>
      </c>
      <c r="B6" s="25" t="s">
        <v>6</v>
      </c>
      <c r="C6" s="25" t="s">
        <v>7</v>
      </c>
      <c r="D6" s="25" t="s">
        <v>8</v>
      </c>
      <c r="E6" s="25" t="s">
        <v>106</v>
      </c>
      <c r="F6" s="25" t="s">
        <v>107</v>
      </c>
      <c r="G6" s="645" t="s">
        <v>125</v>
      </c>
    </row>
    <row r="7" spans="1:7" ht="24.75" customHeight="1" x14ac:dyDescent="0.3">
      <c r="A7" s="644"/>
      <c r="B7" s="218" t="s">
        <v>15</v>
      </c>
      <c r="C7" s="218" t="s">
        <v>16</v>
      </c>
      <c r="D7" s="218" t="s">
        <v>5</v>
      </c>
      <c r="E7" s="218" t="s">
        <v>129</v>
      </c>
      <c r="F7" s="218" t="s">
        <v>130</v>
      </c>
      <c r="G7" s="646"/>
    </row>
    <row r="8" spans="1:7" ht="27.75" customHeight="1" thickBot="1" x14ac:dyDescent="0.35">
      <c r="A8" s="214" t="s">
        <v>184</v>
      </c>
      <c r="B8" s="223">
        <v>125</v>
      </c>
      <c r="C8" s="223">
        <v>3</v>
      </c>
      <c r="D8" s="223">
        <f>B8+C8</f>
        <v>128</v>
      </c>
      <c r="E8" s="226">
        <f>D8/$D$13%</f>
        <v>1.0369410239792611</v>
      </c>
      <c r="F8" s="223">
        <v>59</v>
      </c>
      <c r="G8" s="239" t="s">
        <v>185</v>
      </c>
    </row>
    <row r="9" spans="1:7" ht="27.75" customHeight="1" x14ac:dyDescent="0.3">
      <c r="A9" s="211" t="s">
        <v>85</v>
      </c>
      <c r="B9" s="224">
        <v>2193</v>
      </c>
      <c r="C9" s="224">
        <v>1865</v>
      </c>
      <c r="D9" s="228">
        <v>4058</v>
      </c>
      <c r="E9" s="229">
        <f>D9/$D$13%</f>
        <v>32.874270900842518</v>
      </c>
      <c r="F9" s="224">
        <v>40</v>
      </c>
      <c r="G9" s="240" t="s">
        <v>85</v>
      </c>
    </row>
    <row r="10" spans="1:7" ht="27.75" customHeight="1" thickBot="1" x14ac:dyDescent="0.35">
      <c r="A10" s="214" t="s">
        <v>86</v>
      </c>
      <c r="B10" s="223">
        <v>1520</v>
      </c>
      <c r="C10" s="223">
        <v>1499</v>
      </c>
      <c r="D10" s="223">
        <v>3019</v>
      </c>
      <c r="E10" s="226">
        <f>D10/$D$13%</f>
        <v>24.457226182760856</v>
      </c>
      <c r="F10" s="223">
        <v>48</v>
      </c>
      <c r="G10" s="239" t="s">
        <v>86</v>
      </c>
    </row>
    <row r="11" spans="1:7" ht="27.75" customHeight="1" x14ac:dyDescent="0.3">
      <c r="A11" s="211" t="s">
        <v>87</v>
      </c>
      <c r="B11" s="224">
        <v>1319</v>
      </c>
      <c r="C11" s="224">
        <v>671</v>
      </c>
      <c r="D11" s="228">
        <v>1990</v>
      </c>
      <c r="E11" s="229">
        <f>D11/$D$13%</f>
        <v>16.121192482177577</v>
      </c>
      <c r="F11" s="224">
        <v>52</v>
      </c>
      <c r="G11" s="240" t="s">
        <v>87</v>
      </c>
    </row>
    <row r="12" spans="1:7" ht="27.75" customHeight="1" x14ac:dyDescent="0.3">
      <c r="A12" s="213" t="s">
        <v>134</v>
      </c>
      <c r="B12" s="230">
        <v>2581</v>
      </c>
      <c r="C12" s="230">
        <v>568</v>
      </c>
      <c r="D12" s="230">
        <f t="shared" ref="D12" si="0">B12+C12</f>
        <v>3149</v>
      </c>
      <c r="E12" s="231">
        <f>D12/$D$13%</f>
        <v>25.510369410239793</v>
      </c>
      <c r="F12" s="230">
        <v>57</v>
      </c>
      <c r="G12" s="241" t="s">
        <v>134</v>
      </c>
    </row>
    <row r="13" spans="1:7" ht="27.75" customHeight="1" x14ac:dyDescent="0.3">
      <c r="A13" s="212" t="s">
        <v>8</v>
      </c>
      <c r="B13" s="243">
        <f>SUM(B8:B12)</f>
        <v>7738</v>
      </c>
      <c r="C13" s="243">
        <f t="shared" ref="C13:D13" si="1">SUM(C8:C12)</f>
        <v>4606</v>
      </c>
      <c r="D13" s="243">
        <f t="shared" si="1"/>
        <v>12344</v>
      </c>
      <c r="E13" s="463">
        <f>SUM(E8:E12)</f>
        <v>100</v>
      </c>
      <c r="F13" s="243">
        <v>49</v>
      </c>
      <c r="G13" s="242" t="s">
        <v>5</v>
      </c>
    </row>
  </sheetData>
  <mergeCells count="6">
    <mergeCell ref="A1:G1"/>
    <mergeCell ref="A2:G2"/>
    <mergeCell ref="A3:G3"/>
    <mergeCell ref="A4:G4"/>
    <mergeCell ref="A6:A7"/>
    <mergeCell ref="G6:G7"/>
  </mergeCells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7"/>
  <sheetViews>
    <sheetView rightToLeft="1" view="pageBreakPreview" zoomScaleNormal="100" zoomScaleSheetLayoutView="100" workbookViewId="0">
      <selection activeCell="A3" sqref="A3:G3"/>
    </sheetView>
  </sheetViews>
  <sheetFormatPr defaultColWidth="9.1796875" defaultRowHeight="14" x14ac:dyDescent="0.3"/>
  <cols>
    <col min="1" max="1" width="17" style="215" customWidth="1"/>
    <col min="2" max="4" width="8.54296875" style="215" customWidth="1"/>
    <col min="5" max="5" width="11" style="215" customWidth="1"/>
    <col min="6" max="6" width="15.453125" style="215" customWidth="1"/>
    <col min="7" max="7" width="23.1796875" style="215" customWidth="1"/>
    <col min="8" max="16384" width="9.1796875" style="215"/>
  </cols>
  <sheetData>
    <row r="1" spans="1:7" ht="37.5" customHeight="1" x14ac:dyDescent="0.3">
      <c r="A1" s="634" t="s">
        <v>166</v>
      </c>
      <c r="B1" s="634"/>
      <c r="C1" s="634"/>
      <c r="D1" s="634"/>
      <c r="E1" s="634"/>
      <c r="F1" s="634"/>
      <c r="G1" s="634"/>
    </row>
    <row r="2" spans="1:7" ht="18" x14ac:dyDescent="0.3">
      <c r="A2" s="638">
        <v>2015</v>
      </c>
      <c r="B2" s="638"/>
      <c r="C2" s="638"/>
      <c r="D2" s="638"/>
      <c r="E2" s="638"/>
      <c r="F2" s="638"/>
      <c r="G2" s="638"/>
    </row>
    <row r="3" spans="1:7" ht="32.25" customHeight="1" x14ac:dyDescent="0.3">
      <c r="A3" s="635" t="s">
        <v>301</v>
      </c>
      <c r="B3" s="475"/>
      <c r="C3" s="475"/>
      <c r="D3" s="475"/>
      <c r="E3" s="475"/>
      <c r="F3" s="475"/>
      <c r="G3" s="475"/>
    </row>
    <row r="4" spans="1:7" ht="15.5" x14ac:dyDescent="0.3">
      <c r="A4" s="635">
        <v>2015</v>
      </c>
      <c r="B4" s="475"/>
      <c r="C4" s="475"/>
      <c r="D4" s="475"/>
      <c r="E4" s="475"/>
      <c r="F4" s="475"/>
      <c r="G4" s="475"/>
    </row>
    <row r="5" spans="1:7" ht="15.5" x14ac:dyDescent="0.3">
      <c r="A5" s="216" t="s">
        <v>392</v>
      </c>
      <c r="B5" s="217"/>
      <c r="C5" s="217"/>
      <c r="D5" s="217"/>
      <c r="E5" s="217"/>
      <c r="F5" s="217"/>
      <c r="G5" s="100" t="s">
        <v>391</v>
      </c>
    </row>
    <row r="6" spans="1:7" ht="28.5" customHeight="1" x14ac:dyDescent="0.3">
      <c r="A6" s="643" t="s">
        <v>137</v>
      </c>
      <c r="B6" s="25" t="s">
        <v>6</v>
      </c>
      <c r="C6" s="25" t="s">
        <v>7</v>
      </c>
      <c r="D6" s="25" t="s">
        <v>8</v>
      </c>
      <c r="E6" s="25" t="s">
        <v>106</v>
      </c>
      <c r="F6" s="25" t="s">
        <v>107</v>
      </c>
      <c r="G6" s="645" t="s">
        <v>302</v>
      </c>
    </row>
    <row r="7" spans="1:7" ht="24.75" customHeight="1" x14ac:dyDescent="0.3">
      <c r="A7" s="644"/>
      <c r="B7" s="218" t="s">
        <v>15</v>
      </c>
      <c r="C7" s="218" t="s">
        <v>16</v>
      </c>
      <c r="D7" s="218" t="s">
        <v>5</v>
      </c>
      <c r="E7" s="218" t="s">
        <v>129</v>
      </c>
      <c r="F7" s="218" t="s">
        <v>130</v>
      </c>
      <c r="G7" s="646"/>
    </row>
    <row r="8" spans="1:7" ht="27.75" customHeight="1" thickBot="1" x14ac:dyDescent="0.35">
      <c r="A8" s="214" t="s">
        <v>187</v>
      </c>
      <c r="B8" s="223">
        <v>502</v>
      </c>
      <c r="C8" s="223">
        <v>51</v>
      </c>
      <c r="D8" s="223">
        <f>B8+C8</f>
        <v>553</v>
      </c>
      <c r="E8" s="226">
        <f t="shared" ref="E8:E16" si="0">D8/$D$17%</f>
        <v>4.4799092676604015</v>
      </c>
      <c r="F8" s="223">
        <v>24</v>
      </c>
      <c r="G8" s="239" t="s">
        <v>186</v>
      </c>
    </row>
    <row r="9" spans="1:7" ht="27.75" customHeight="1" x14ac:dyDescent="0.3">
      <c r="A9" s="211" t="s">
        <v>139</v>
      </c>
      <c r="B9" s="224">
        <v>341</v>
      </c>
      <c r="C9" s="224">
        <v>127</v>
      </c>
      <c r="D9" s="228">
        <f t="shared" ref="D9:D10" si="1">B9+C9</f>
        <v>468</v>
      </c>
      <c r="E9" s="229">
        <f t="shared" si="0"/>
        <v>3.7913156189241737</v>
      </c>
      <c r="F9" s="224">
        <v>32</v>
      </c>
      <c r="G9" s="240" t="s">
        <v>139</v>
      </c>
    </row>
    <row r="10" spans="1:7" ht="27.75" customHeight="1" thickBot="1" x14ac:dyDescent="0.35">
      <c r="A10" s="214" t="s">
        <v>140</v>
      </c>
      <c r="B10" s="223">
        <v>644</v>
      </c>
      <c r="C10" s="223">
        <v>336</v>
      </c>
      <c r="D10" s="223">
        <f t="shared" si="1"/>
        <v>980</v>
      </c>
      <c r="E10" s="226">
        <f t="shared" si="0"/>
        <v>7.9390797148412187</v>
      </c>
      <c r="F10" s="223">
        <v>37</v>
      </c>
      <c r="G10" s="239" t="s">
        <v>140</v>
      </c>
    </row>
    <row r="11" spans="1:7" ht="27.75" customHeight="1" x14ac:dyDescent="0.3">
      <c r="A11" s="211" t="s">
        <v>141</v>
      </c>
      <c r="B11" s="224">
        <v>1028</v>
      </c>
      <c r="C11" s="224">
        <v>1173</v>
      </c>
      <c r="D11" s="228">
        <v>2201</v>
      </c>
      <c r="E11" s="229">
        <f t="shared" si="0"/>
        <v>17.830524951393389</v>
      </c>
      <c r="F11" s="224">
        <v>42</v>
      </c>
      <c r="G11" s="240" t="s">
        <v>146</v>
      </c>
    </row>
    <row r="12" spans="1:7" ht="27.75" customHeight="1" thickBot="1" x14ac:dyDescent="0.35">
      <c r="A12" s="213" t="s">
        <v>142</v>
      </c>
      <c r="B12" s="230">
        <v>1290</v>
      </c>
      <c r="C12" s="230">
        <v>1209</v>
      </c>
      <c r="D12" s="230">
        <f t="shared" ref="D12:D14" si="2">B12+C12</f>
        <v>2499</v>
      </c>
      <c r="E12" s="231">
        <f t="shared" si="0"/>
        <v>20.244653272845106</v>
      </c>
      <c r="F12" s="230">
        <v>47</v>
      </c>
      <c r="G12" s="241" t="s">
        <v>142</v>
      </c>
    </row>
    <row r="13" spans="1:7" ht="27.75" customHeight="1" x14ac:dyDescent="0.3">
      <c r="A13" s="211" t="s">
        <v>143</v>
      </c>
      <c r="B13" s="224">
        <v>1261</v>
      </c>
      <c r="C13" s="224">
        <v>953</v>
      </c>
      <c r="D13" s="228">
        <f t="shared" si="2"/>
        <v>2214</v>
      </c>
      <c r="E13" s="229">
        <f t="shared" si="0"/>
        <v>17.935839274141284</v>
      </c>
      <c r="F13" s="224">
        <v>52</v>
      </c>
      <c r="G13" s="240" t="s">
        <v>143</v>
      </c>
    </row>
    <row r="14" spans="1:7" ht="27.75" customHeight="1" thickBot="1" x14ac:dyDescent="0.35">
      <c r="A14" s="214" t="s">
        <v>144</v>
      </c>
      <c r="B14" s="223">
        <v>949</v>
      </c>
      <c r="C14" s="223">
        <v>613</v>
      </c>
      <c r="D14" s="223">
        <f t="shared" si="2"/>
        <v>1562</v>
      </c>
      <c r="E14" s="226">
        <f t="shared" si="0"/>
        <v>12.653920933246923</v>
      </c>
      <c r="F14" s="223">
        <v>57</v>
      </c>
      <c r="G14" s="239" t="s">
        <v>144</v>
      </c>
    </row>
    <row r="15" spans="1:7" ht="27.75" customHeight="1" x14ac:dyDescent="0.3">
      <c r="A15" s="211" t="s">
        <v>145</v>
      </c>
      <c r="B15" s="224">
        <v>1079</v>
      </c>
      <c r="C15" s="224">
        <v>114</v>
      </c>
      <c r="D15" s="228">
        <f>B15+C15</f>
        <v>1193</v>
      </c>
      <c r="E15" s="229">
        <f t="shared" si="0"/>
        <v>9.6646143875567088</v>
      </c>
      <c r="F15" s="224">
        <v>62</v>
      </c>
      <c r="G15" s="240" t="s">
        <v>145</v>
      </c>
    </row>
    <row r="16" spans="1:7" ht="27.75" customHeight="1" x14ac:dyDescent="0.3">
      <c r="A16" s="213" t="s">
        <v>138</v>
      </c>
      <c r="B16" s="230">
        <v>644</v>
      </c>
      <c r="C16" s="230">
        <v>30</v>
      </c>
      <c r="D16" s="230">
        <f t="shared" ref="D16" si="3">B16+C16</f>
        <v>674</v>
      </c>
      <c r="E16" s="231">
        <f t="shared" si="0"/>
        <v>5.4601425793907969</v>
      </c>
      <c r="F16" s="230">
        <v>71</v>
      </c>
      <c r="G16" s="241" t="s">
        <v>138</v>
      </c>
    </row>
    <row r="17" spans="1:7" ht="27.75" customHeight="1" x14ac:dyDescent="0.3">
      <c r="A17" s="212" t="s">
        <v>8</v>
      </c>
      <c r="B17" s="243">
        <f>SUM(B8:B16)</f>
        <v>7738</v>
      </c>
      <c r="C17" s="243">
        <f t="shared" ref="C17:D17" si="4">SUM(C8:C16)</f>
        <v>4606</v>
      </c>
      <c r="D17" s="243">
        <f t="shared" si="4"/>
        <v>12344</v>
      </c>
      <c r="E17" s="463">
        <f>SUM(E8:E16)</f>
        <v>100</v>
      </c>
      <c r="F17" s="243">
        <v>49</v>
      </c>
      <c r="G17" s="242" t="s">
        <v>5</v>
      </c>
    </row>
  </sheetData>
  <mergeCells count="6">
    <mergeCell ref="A1:G1"/>
    <mergeCell ref="A2:G2"/>
    <mergeCell ref="A3:G3"/>
    <mergeCell ref="A4:G4"/>
    <mergeCell ref="A6:A7"/>
    <mergeCell ref="G6:G7"/>
  </mergeCells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8"/>
  <sheetViews>
    <sheetView rightToLeft="1" view="pageBreakPreview" zoomScaleNormal="100" zoomScaleSheetLayoutView="100" workbookViewId="0">
      <selection activeCell="A3" sqref="A3:G3"/>
    </sheetView>
  </sheetViews>
  <sheetFormatPr defaultColWidth="9.1796875" defaultRowHeight="14" x14ac:dyDescent="0.3"/>
  <cols>
    <col min="1" max="1" width="17" style="215" customWidth="1"/>
    <col min="2" max="4" width="8.54296875" style="215" customWidth="1"/>
    <col min="5" max="5" width="11" style="215" customWidth="1"/>
    <col min="6" max="6" width="15.453125" style="215" customWidth="1"/>
    <col min="7" max="7" width="23.1796875" style="215" customWidth="1"/>
    <col min="8" max="16384" width="9.1796875" style="215"/>
  </cols>
  <sheetData>
    <row r="1" spans="1:7" ht="37.5" customHeight="1" x14ac:dyDescent="0.3">
      <c r="A1" s="634" t="s">
        <v>167</v>
      </c>
      <c r="B1" s="634"/>
      <c r="C1" s="634"/>
      <c r="D1" s="634"/>
      <c r="E1" s="634"/>
      <c r="F1" s="634"/>
      <c r="G1" s="634"/>
    </row>
    <row r="2" spans="1:7" ht="18" x14ac:dyDescent="0.3">
      <c r="A2" s="638">
        <v>2015</v>
      </c>
      <c r="B2" s="638"/>
      <c r="C2" s="638"/>
      <c r="D2" s="638"/>
      <c r="E2" s="638"/>
      <c r="F2" s="638"/>
      <c r="G2" s="638"/>
    </row>
    <row r="3" spans="1:7" ht="32.25" customHeight="1" x14ac:dyDescent="0.3">
      <c r="A3" s="635" t="s">
        <v>303</v>
      </c>
      <c r="B3" s="475"/>
      <c r="C3" s="475"/>
      <c r="D3" s="475"/>
      <c r="E3" s="475"/>
      <c r="F3" s="475"/>
      <c r="G3" s="475"/>
    </row>
    <row r="4" spans="1:7" ht="15.5" x14ac:dyDescent="0.3">
      <c r="A4" s="635">
        <v>2015</v>
      </c>
      <c r="B4" s="475"/>
      <c r="C4" s="475"/>
      <c r="D4" s="475"/>
      <c r="E4" s="475"/>
      <c r="F4" s="475"/>
      <c r="G4" s="475"/>
    </row>
    <row r="5" spans="1:7" ht="15.5" x14ac:dyDescent="0.3">
      <c r="A5" s="216" t="s">
        <v>393</v>
      </c>
      <c r="B5" s="217"/>
      <c r="C5" s="217"/>
      <c r="D5" s="217"/>
      <c r="E5" s="217"/>
      <c r="F5" s="217"/>
      <c r="G5" s="100" t="s">
        <v>394</v>
      </c>
    </row>
    <row r="6" spans="1:7" ht="28.5" customHeight="1" x14ac:dyDescent="0.3">
      <c r="A6" s="643" t="s">
        <v>126</v>
      </c>
      <c r="B6" s="25" t="s">
        <v>6</v>
      </c>
      <c r="C6" s="25" t="s">
        <v>7</v>
      </c>
      <c r="D6" s="25" t="s">
        <v>8</v>
      </c>
      <c r="E6" s="25" t="s">
        <v>106</v>
      </c>
      <c r="F6" s="25" t="s">
        <v>107</v>
      </c>
      <c r="G6" s="645" t="s">
        <v>127</v>
      </c>
    </row>
    <row r="7" spans="1:7" ht="24.75" customHeight="1" x14ac:dyDescent="0.3">
      <c r="A7" s="644"/>
      <c r="B7" s="218" t="s">
        <v>15</v>
      </c>
      <c r="C7" s="218" t="s">
        <v>16</v>
      </c>
      <c r="D7" s="218" t="s">
        <v>5</v>
      </c>
      <c r="E7" s="218" t="s">
        <v>129</v>
      </c>
      <c r="F7" s="218" t="s">
        <v>130</v>
      </c>
      <c r="G7" s="646"/>
    </row>
    <row r="8" spans="1:7" ht="27.75" customHeight="1" thickBot="1" x14ac:dyDescent="0.35">
      <c r="A8" s="246" t="s">
        <v>156</v>
      </c>
      <c r="B8" s="223">
        <v>1806</v>
      </c>
      <c r="C8" s="223">
        <v>1151</v>
      </c>
      <c r="D8" s="223">
        <f>B8+C8</f>
        <v>2957</v>
      </c>
      <c r="E8" s="226">
        <f t="shared" ref="E8:E17" si="0">D8/$D$18%</f>
        <v>23.9549578742709</v>
      </c>
      <c r="F8" s="223">
        <v>45</v>
      </c>
      <c r="G8" s="239" t="s">
        <v>128</v>
      </c>
    </row>
    <row r="9" spans="1:7" ht="27.75" customHeight="1" x14ac:dyDescent="0.3">
      <c r="A9" s="247" t="s">
        <v>147</v>
      </c>
      <c r="B9" s="224">
        <v>1457</v>
      </c>
      <c r="C9" s="224">
        <v>652</v>
      </c>
      <c r="D9" s="228">
        <f t="shared" ref="D9" si="1">B9+C9</f>
        <v>2109</v>
      </c>
      <c r="E9" s="229">
        <f t="shared" si="0"/>
        <v>17.085223590408297</v>
      </c>
      <c r="F9" s="224">
        <v>47</v>
      </c>
      <c r="G9" s="240" t="s">
        <v>157</v>
      </c>
    </row>
    <row r="10" spans="1:7" ht="27.75" customHeight="1" thickBot="1" x14ac:dyDescent="0.35">
      <c r="A10" s="246" t="s">
        <v>148</v>
      </c>
      <c r="B10" s="223">
        <v>1273</v>
      </c>
      <c r="C10" s="223">
        <v>796</v>
      </c>
      <c r="D10" s="223">
        <v>2069</v>
      </c>
      <c r="E10" s="226">
        <f t="shared" si="0"/>
        <v>16.761179520414778</v>
      </c>
      <c r="F10" s="223">
        <v>48</v>
      </c>
      <c r="G10" s="239" t="s">
        <v>158</v>
      </c>
    </row>
    <row r="11" spans="1:7" ht="27.75" customHeight="1" x14ac:dyDescent="0.3">
      <c r="A11" s="247" t="s">
        <v>149</v>
      </c>
      <c r="B11" s="224">
        <v>577</v>
      </c>
      <c r="C11" s="224">
        <v>1232</v>
      </c>
      <c r="D11" s="228">
        <f>B11+C11</f>
        <v>1809</v>
      </c>
      <c r="E11" s="229">
        <f t="shared" si="0"/>
        <v>14.654893065456902</v>
      </c>
      <c r="F11" s="224">
        <v>49</v>
      </c>
      <c r="G11" s="240" t="s">
        <v>159</v>
      </c>
    </row>
    <row r="12" spans="1:7" ht="27.75" customHeight="1" thickBot="1" x14ac:dyDescent="0.35">
      <c r="A12" s="248" t="s">
        <v>150</v>
      </c>
      <c r="B12" s="230">
        <v>470</v>
      </c>
      <c r="C12" s="230">
        <v>374</v>
      </c>
      <c r="D12" s="230">
        <f t="shared" ref="D12:D14" si="2">B12+C12</f>
        <v>844</v>
      </c>
      <c r="E12" s="231">
        <f t="shared" si="0"/>
        <v>6.8373298768632536</v>
      </c>
      <c r="F12" s="230">
        <v>52</v>
      </c>
      <c r="G12" s="241" t="s">
        <v>160</v>
      </c>
    </row>
    <row r="13" spans="1:7" ht="27.75" customHeight="1" x14ac:dyDescent="0.3">
      <c r="A13" s="247" t="s">
        <v>151</v>
      </c>
      <c r="B13" s="224">
        <v>336</v>
      </c>
      <c r="C13" s="224">
        <v>187</v>
      </c>
      <c r="D13" s="228">
        <f t="shared" si="2"/>
        <v>523</v>
      </c>
      <c r="E13" s="229">
        <f t="shared" si="0"/>
        <v>4.2368762151652621</v>
      </c>
      <c r="F13" s="224">
        <v>53</v>
      </c>
      <c r="G13" s="240" t="s">
        <v>161</v>
      </c>
    </row>
    <row r="14" spans="1:7" ht="27.75" customHeight="1" thickBot="1" x14ac:dyDescent="0.35">
      <c r="A14" s="246" t="s">
        <v>152</v>
      </c>
      <c r="B14" s="223">
        <v>337</v>
      </c>
      <c r="C14" s="223">
        <v>103</v>
      </c>
      <c r="D14" s="223">
        <f t="shared" si="2"/>
        <v>440</v>
      </c>
      <c r="E14" s="226">
        <f t="shared" si="0"/>
        <v>3.5644847699287103</v>
      </c>
      <c r="F14" s="223">
        <v>54</v>
      </c>
      <c r="G14" s="239" t="s">
        <v>162</v>
      </c>
    </row>
    <row r="15" spans="1:7" ht="27.75" customHeight="1" x14ac:dyDescent="0.3">
      <c r="A15" s="247" t="s">
        <v>153</v>
      </c>
      <c r="B15" s="224">
        <v>375</v>
      </c>
      <c r="C15" s="224">
        <v>50</v>
      </c>
      <c r="D15" s="228">
        <f>B15+C15</f>
        <v>425</v>
      </c>
      <c r="E15" s="229">
        <f t="shared" si="0"/>
        <v>3.4429682436811406</v>
      </c>
      <c r="F15" s="224">
        <v>53</v>
      </c>
      <c r="G15" s="240" t="s">
        <v>163</v>
      </c>
    </row>
    <row r="16" spans="1:7" ht="27.75" customHeight="1" thickBot="1" x14ac:dyDescent="0.35">
      <c r="A16" s="248" t="s">
        <v>154</v>
      </c>
      <c r="B16" s="230">
        <v>181</v>
      </c>
      <c r="C16" s="230">
        <v>24</v>
      </c>
      <c r="D16" s="230">
        <f t="shared" ref="D16" si="3">B16+C16</f>
        <v>205</v>
      </c>
      <c r="E16" s="231">
        <f t="shared" si="0"/>
        <v>1.6607258587167855</v>
      </c>
      <c r="F16" s="230">
        <v>54</v>
      </c>
      <c r="G16" s="241" t="s">
        <v>164</v>
      </c>
    </row>
    <row r="17" spans="1:7" ht="27.75" customHeight="1" x14ac:dyDescent="0.3">
      <c r="A17" s="247" t="s">
        <v>155</v>
      </c>
      <c r="B17" s="224">
        <v>926</v>
      </c>
      <c r="C17" s="224">
        <v>37</v>
      </c>
      <c r="D17" s="228">
        <f>B17+C17</f>
        <v>963</v>
      </c>
      <c r="E17" s="229">
        <f t="shared" si="0"/>
        <v>7.8013609850939734</v>
      </c>
      <c r="F17" s="224">
        <v>53</v>
      </c>
      <c r="G17" s="240" t="s">
        <v>165</v>
      </c>
    </row>
    <row r="18" spans="1:7" ht="27.75" customHeight="1" x14ac:dyDescent="0.3">
      <c r="A18" s="244" t="s">
        <v>8</v>
      </c>
      <c r="B18" s="225">
        <f>SUM(B8:B17)</f>
        <v>7738</v>
      </c>
      <c r="C18" s="225">
        <f t="shared" ref="C18:E18" si="4">SUM(C8:C17)</f>
        <v>4606</v>
      </c>
      <c r="D18" s="225">
        <f t="shared" si="4"/>
        <v>12344</v>
      </c>
      <c r="E18" s="225">
        <f t="shared" si="4"/>
        <v>100</v>
      </c>
      <c r="F18" s="225">
        <v>49</v>
      </c>
      <c r="G18" s="245" t="s">
        <v>5</v>
      </c>
    </row>
  </sheetData>
  <mergeCells count="6">
    <mergeCell ref="A1:G1"/>
    <mergeCell ref="A2:G2"/>
    <mergeCell ref="A3:G3"/>
    <mergeCell ref="A4:G4"/>
    <mergeCell ref="A6:A7"/>
    <mergeCell ref="G6:G7"/>
  </mergeCells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"/>
  <sheetViews>
    <sheetView rightToLeft="1" view="pageBreakPreview" zoomScaleNormal="100" zoomScaleSheetLayoutView="100" workbookViewId="0">
      <selection activeCell="E8" sqref="E8"/>
    </sheetView>
  </sheetViews>
  <sheetFormatPr defaultColWidth="8.81640625" defaultRowHeight="12.5" x14ac:dyDescent="0.35"/>
  <cols>
    <col min="1" max="1" width="17.7265625" style="16" customWidth="1"/>
    <col min="2" max="5" width="14.7265625" style="16" customWidth="1"/>
    <col min="6" max="6" width="17.7265625" style="16" customWidth="1"/>
    <col min="7" max="9" width="11.54296875" style="16" customWidth="1"/>
    <col min="10" max="10" width="8.453125" style="16" bestFit="1" customWidth="1"/>
    <col min="11" max="16384" width="8.81640625" style="16"/>
  </cols>
  <sheetData>
    <row r="1" spans="1:9" ht="20.25" customHeight="1" x14ac:dyDescent="0.4">
      <c r="A1" s="464" t="s">
        <v>245</v>
      </c>
      <c r="B1" s="464"/>
      <c r="C1" s="464"/>
      <c r="D1" s="464"/>
      <c r="E1" s="464"/>
      <c r="F1" s="464"/>
      <c r="G1" s="329"/>
      <c r="H1" s="329"/>
      <c r="I1" s="329"/>
    </row>
    <row r="2" spans="1:9" ht="18" x14ac:dyDescent="0.35">
      <c r="A2" s="465" t="s">
        <v>194</v>
      </c>
      <c r="B2" s="465"/>
      <c r="C2" s="465"/>
      <c r="D2" s="465"/>
      <c r="E2" s="465"/>
      <c r="F2" s="465"/>
      <c r="G2" s="330"/>
      <c r="H2" s="330"/>
      <c r="I2" s="330"/>
    </row>
    <row r="3" spans="1:9" ht="37.5" customHeight="1" x14ac:dyDescent="0.35">
      <c r="A3" s="466" t="s">
        <v>270</v>
      </c>
      <c r="B3" s="466"/>
      <c r="C3" s="466"/>
      <c r="D3" s="466"/>
      <c r="E3" s="466"/>
      <c r="F3" s="466"/>
      <c r="G3" s="331"/>
      <c r="H3" s="331"/>
      <c r="I3" s="331"/>
    </row>
    <row r="4" spans="1:9" ht="15.5" x14ac:dyDescent="0.35">
      <c r="A4" s="467" t="s">
        <v>194</v>
      </c>
      <c r="B4" s="467"/>
      <c r="C4" s="467"/>
      <c r="D4" s="467"/>
      <c r="E4" s="467"/>
      <c r="F4" s="467"/>
      <c r="G4" s="332"/>
      <c r="H4" s="332"/>
      <c r="I4" s="332"/>
    </row>
    <row r="5" spans="1:9" s="10" customFormat="1" ht="15.5" x14ac:dyDescent="0.35">
      <c r="A5" s="335" t="s">
        <v>351</v>
      </c>
      <c r="B5" s="335"/>
      <c r="C5" s="335"/>
      <c r="D5" s="175"/>
      <c r="E5" s="175"/>
      <c r="F5" s="177" t="s">
        <v>352</v>
      </c>
      <c r="G5" s="22"/>
    </row>
    <row r="6" spans="1:9" s="10" customFormat="1" ht="106.5" customHeight="1" x14ac:dyDescent="0.35">
      <c r="A6" s="333" t="s">
        <v>0</v>
      </c>
      <c r="B6" s="326" t="s">
        <v>89</v>
      </c>
      <c r="C6" s="327" t="s">
        <v>320</v>
      </c>
      <c r="D6" s="327" t="s">
        <v>90</v>
      </c>
      <c r="E6" s="328" t="s">
        <v>29</v>
      </c>
      <c r="F6" s="325" t="s">
        <v>17</v>
      </c>
    </row>
    <row r="7" spans="1:9" ht="33.75" customHeight="1" thickBot="1" x14ac:dyDescent="0.4">
      <c r="A7" s="334">
        <v>2011</v>
      </c>
      <c r="B7" s="272">
        <v>193</v>
      </c>
      <c r="C7" s="272">
        <v>459</v>
      </c>
      <c r="D7" s="272">
        <v>3403</v>
      </c>
      <c r="E7" s="315">
        <f>SUM(B7,C7,D7)</f>
        <v>4055</v>
      </c>
      <c r="F7" s="320">
        <v>2011</v>
      </c>
    </row>
    <row r="8" spans="1:9" ht="33.75" customHeight="1" thickBot="1" x14ac:dyDescent="0.4">
      <c r="A8" s="105">
        <v>2012</v>
      </c>
      <c r="B8" s="107">
        <v>117</v>
      </c>
      <c r="C8" s="107">
        <v>377</v>
      </c>
      <c r="D8" s="107">
        <v>5333</v>
      </c>
      <c r="E8" s="316">
        <f>SUM(B8,C8,D8)</f>
        <v>5827</v>
      </c>
      <c r="F8" s="321">
        <v>2012</v>
      </c>
    </row>
    <row r="9" spans="1:9" ht="33.75" customHeight="1" thickBot="1" x14ac:dyDescent="0.4">
      <c r="A9" s="67">
        <v>2013</v>
      </c>
      <c r="B9" s="106">
        <v>62</v>
      </c>
      <c r="C9" s="106">
        <v>420</v>
      </c>
      <c r="D9" s="106">
        <v>10879</v>
      </c>
      <c r="E9" s="317">
        <f>SUM(B9,C9,D9)</f>
        <v>11361</v>
      </c>
      <c r="F9" s="322">
        <v>2013</v>
      </c>
    </row>
    <row r="10" spans="1:9" ht="33.75" customHeight="1" thickBot="1" x14ac:dyDescent="0.4">
      <c r="A10" s="273">
        <v>2014</v>
      </c>
      <c r="B10" s="274">
        <v>107</v>
      </c>
      <c r="C10" s="274">
        <v>446</v>
      </c>
      <c r="D10" s="274">
        <v>81310</v>
      </c>
      <c r="E10" s="318">
        <f>SUM(B10,C10,D10)</f>
        <v>81863</v>
      </c>
      <c r="F10" s="323">
        <v>2014</v>
      </c>
    </row>
    <row r="11" spans="1:9" ht="33.75" customHeight="1" x14ac:dyDescent="0.35">
      <c r="A11" s="283">
        <v>2015</v>
      </c>
      <c r="B11" s="284">
        <v>337</v>
      </c>
      <c r="C11" s="284">
        <v>273</v>
      </c>
      <c r="D11" s="284">
        <v>23408</v>
      </c>
      <c r="E11" s="319">
        <f>SUM(B11,C11,D11)</f>
        <v>24018</v>
      </c>
      <c r="F11" s="324">
        <v>2015</v>
      </c>
    </row>
  </sheetData>
  <mergeCells count="4">
    <mergeCell ref="A1:F1"/>
    <mergeCell ref="A2:F2"/>
    <mergeCell ref="A3:F3"/>
    <mergeCell ref="A4:F4"/>
  </mergeCells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K18"/>
  <sheetViews>
    <sheetView rightToLeft="1" view="pageBreakPreview" zoomScale="98" zoomScaleNormal="100" zoomScaleSheetLayoutView="98" workbookViewId="0">
      <selection activeCell="K6" sqref="K6:K9"/>
    </sheetView>
  </sheetViews>
  <sheetFormatPr defaultColWidth="9.1796875" defaultRowHeight="14" x14ac:dyDescent="0.35"/>
  <cols>
    <col min="1" max="1" width="18.54296875" style="6" customWidth="1"/>
    <col min="2" max="2" width="5.7265625" style="6" bestFit="1" customWidth="1"/>
    <col min="3" max="3" width="7.7265625" style="6" bestFit="1" customWidth="1"/>
    <col min="4" max="4" width="5.453125" style="6" bestFit="1" customWidth="1"/>
    <col min="5" max="5" width="5.7265625" style="6" bestFit="1" customWidth="1"/>
    <col min="6" max="6" width="7.7265625" style="6" bestFit="1" customWidth="1"/>
    <col min="7" max="7" width="5.453125" style="6" bestFit="1" customWidth="1"/>
    <col min="8" max="8" width="5.7265625" style="6" bestFit="1" customWidth="1"/>
    <col min="9" max="9" width="7.7265625" style="6" bestFit="1" customWidth="1"/>
    <col min="10" max="10" width="7" style="6" bestFit="1" customWidth="1"/>
    <col min="11" max="11" width="22.7265625" style="6" customWidth="1"/>
    <col min="12" max="16384" width="9.1796875" style="5"/>
  </cols>
  <sheetData>
    <row r="1" spans="1:11" ht="38.25" customHeight="1" thickBot="1" x14ac:dyDescent="0.4">
      <c r="A1" s="468" t="s">
        <v>271</v>
      </c>
      <c r="B1" s="469"/>
      <c r="C1" s="469"/>
      <c r="D1" s="469"/>
      <c r="E1" s="469"/>
      <c r="F1" s="469"/>
      <c r="G1" s="469"/>
      <c r="H1" s="469"/>
      <c r="I1" s="469"/>
      <c r="J1" s="469"/>
      <c r="K1" s="470"/>
    </row>
    <row r="2" spans="1:11" ht="18.5" thickBot="1" x14ac:dyDescent="0.4">
      <c r="A2" s="485" t="s">
        <v>195</v>
      </c>
      <c r="B2" s="486"/>
      <c r="C2" s="486"/>
      <c r="D2" s="486"/>
      <c r="E2" s="486"/>
      <c r="F2" s="486"/>
      <c r="G2" s="486"/>
      <c r="H2" s="486"/>
      <c r="I2" s="486"/>
      <c r="J2" s="486"/>
      <c r="K2" s="487"/>
    </row>
    <row r="3" spans="1:11" ht="35.25" customHeight="1" x14ac:dyDescent="0.35">
      <c r="A3" s="471" t="s">
        <v>272</v>
      </c>
      <c r="B3" s="472"/>
      <c r="C3" s="472"/>
      <c r="D3" s="472"/>
      <c r="E3" s="472"/>
      <c r="F3" s="472"/>
      <c r="G3" s="472"/>
      <c r="H3" s="472"/>
      <c r="I3" s="472"/>
      <c r="J3" s="472"/>
      <c r="K3" s="473"/>
    </row>
    <row r="4" spans="1:11" ht="15.5" x14ac:dyDescent="0.35">
      <c r="A4" s="474" t="s">
        <v>195</v>
      </c>
      <c r="B4" s="475"/>
      <c r="C4" s="475"/>
      <c r="D4" s="475"/>
      <c r="E4" s="475"/>
      <c r="F4" s="475"/>
      <c r="G4" s="475"/>
      <c r="H4" s="475"/>
      <c r="I4" s="475"/>
      <c r="J4" s="475"/>
      <c r="K4" s="476"/>
    </row>
    <row r="5" spans="1:11" s="10" customFormat="1" ht="16.899999999999999" customHeight="1" x14ac:dyDescent="0.35">
      <c r="A5" s="122" t="s">
        <v>353</v>
      </c>
      <c r="B5" s="175"/>
      <c r="C5" s="175"/>
      <c r="D5" s="175"/>
      <c r="E5" s="175"/>
      <c r="F5" s="175"/>
      <c r="G5" s="175"/>
      <c r="H5" s="175"/>
      <c r="I5" s="175"/>
      <c r="J5" s="176"/>
      <c r="K5" s="177" t="s">
        <v>354</v>
      </c>
    </row>
    <row r="6" spans="1:11" ht="20.149999999999999" customHeight="1" thickBot="1" x14ac:dyDescent="0.4">
      <c r="A6" s="477" t="s">
        <v>274</v>
      </c>
      <c r="B6" s="480" t="s">
        <v>1</v>
      </c>
      <c r="C6" s="480"/>
      <c r="D6" s="480"/>
      <c r="E6" s="480" t="s">
        <v>18</v>
      </c>
      <c r="F6" s="480"/>
      <c r="G6" s="480"/>
      <c r="H6" s="480" t="s">
        <v>2</v>
      </c>
      <c r="I6" s="480"/>
      <c r="J6" s="480"/>
      <c r="K6" s="481" t="s">
        <v>273</v>
      </c>
    </row>
    <row r="7" spans="1:11" ht="20.149999999999999" customHeight="1" thickBot="1" x14ac:dyDescent="0.4">
      <c r="A7" s="478"/>
      <c r="B7" s="484" t="s">
        <v>3</v>
      </c>
      <c r="C7" s="484"/>
      <c r="D7" s="484"/>
      <c r="E7" s="484" t="s">
        <v>4</v>
      </c>
      <c r="F7" s="484"/>
      <c r="G7" s="484"/>
      <c r="H7" s="484" t="s">
        <v>5</v>
      </c>
      <c r="I7" s="484"/>
      <c r="J7" s="484"/>
      <c r="K7" s="482"/>
    </row>
    <row r="8" spans="1:11" ht="20.149999999999999" customHeight="1" thickBot="1" x14ac:dyDescent="0.4">
      <c r="A8" s="478"/>
      <c r="B8" s="91" t="s">
        <v>6</v>
      </c>
      <c r="C8" s="91" t="s">
        <v>7</v>
      </c>
      <c r="D8" s="91" t="s">
        <v>8</v>
      </c>
      <c r="E8" s="91" t="s">
        <v>6</v>
      </c>
      <c r="F8" s="91" t="s">
        <v>7</v>
      </c>
      <c r="G8" s="91" t="s">
        <v>8</v>
      </c>
      <c r="H8" s="91" t="s">
        <v>6</v>
      </c>
      <c r="I8" s="91" t="s">
        <v>7</v>
      </c>
      <c r="J8" s="91" t="s">
        <v>8</v>
      </c>
      <c r="K8" s="482"/>
    </row>
    <row r="9" spans="1:11" ht="20.149999999999999" customHeight="1" x14ac:dyDescent="0.35">
      <c r="A9" s="479"/>
      <c r="B9" s="170" t="s">
        <v>15</v>
      </c>
      <c r="C9" s="170" t="s">
        <v>16</v>
      </c>
      <c r="D9" s="170" t="s">
        <v>5</v>
      </c>
      <c r="E9" s="170" t="s">
        <v>15</v>
      </c>
      <c r="F9" s="170" t="s">
        <v>16</v>
      </c>
      <c r="G9" s="170" t="s">
        <v>5</v>
      </c>
      <c r="H9" s="170" t="s">
        <v>15</v>
      </c>
      <c r="I9" s="170" t="s">
        <v>16</v>
      </c>
      <c r="J9" s="170" t="s">
        <v>5</v>
      </c>
      <c r="K9" s="483"/>
    </row>
    <row r="10" spans="1:11" ht="39.75" customHeight="1" thickBot="1" x14ac:dyDescent="0.4">
      <c r="A10" s="171">
        <v>2009</v>
      </c>
      <c r="B10" s="172">
        <v>152</v>
      </c>
      <c r="C10" s="172">
        <v>139</v>
      </c>
      <c r="D10" s="173">
        <f t="shared" ref="D10:D14" si="0">B10+C10</f>
        <v>291</v>
      </c>
      <c r="E10" s="172">
        <v>50</v>
      </c>
      <c r="F10" s="172">
        <v>57</v>
      </c>
      <c r="G10" s="173">
        <f t="shared" ref="G10:G14" si="1">E10+F10</f>
        <v>107</v>
      </c>
      <c r="H10" s="173">
        <f t="shared" ref="H10:H14" si="2">B10+E10</f>
        <v>202</v>
      </c>
      <c r="I10" s="173">
        <f t="shared" ref="I10:I14" si="3">C10+F10</f>
        <v>196</v>
      </c>
      <c r="J10" s="173">
        <f t="shared" ref="J10:J14" si="4">H10+I10</f>
        <v>398</v>
      </c>
      <c r="K10" s="174">
        <v>2009</v>
      </c>
    </row>
    <row r="11" spans="1:11" ht="39.75" customHeight="1" thickBot="1" x14ac:dyDescent="0.4">
      <c r="A11" s="83">
        <v>2010</v>
      </c>
      <c r="B11" s="109">
        <v>219</v>
      </c>
      <c r="C11" s="109">
        <v>193</v>
      </c>
      <c r="D11" s="111">
        <f t="shared" si="0"/>
        <v>412</v>
      </c>
      <c r="E11" s="109">
        <v>67</v>
      </c>
      <c r="F11" s="109">
        <v>88</v>
      </c>
      <c r="G11" s="111">
        <f t="shared" si="1"/>
        <v>155</v>
      </c>
      <c r="H11" s="111">
        <f t="shared" si="2"/>
        <v>286</v>
      </c>
      <c r="I11" s="111">
        <f t="shared" si="3"/>
        <v>281</v>
      </c>
      <c r="J11" s="111">
        <f t="shared" si="4"/>
        <v>567</v>
      </c>
      <c r="K11" s="84">
        <v>2010</v>
      </c>
    </row>
    <row r="12" spans="1:11" ht="39.75" customHeight="1" thickBot="1" x14ac:dyDescent="0.4">
      <c r="A12" s="30">
        <v>2011</v>
      </c>
      <c r="B12" s="108">
        <v>251</v>
      </c>
      <c r="C12" s="108">
        <v>241</v>
      </c>
      <c r="D12" s="110">
        <f t="shared" si="0"/>
        <v>492</v>
      </c>
      <c r="E12" s="108">
        <v>102</v>
      </c>
      <c r="F12" s="108">
        <v>112</v>
      </c>
      <c r="G12" s="110">
        <f t="shared" si="1"/>
        <v>214</v>
      </c>
      <c r="H12" s="110">
        <f t="shared" si="2"/>
        <v>353</v>
      </c>
      <c r="I12" s="110">
        <f t="shared" si="3"/>
        <v>353</v>
      </c>
      <c r="J12" s="110">
        <f t="shared" si="4"/>
        <v>706</v>
      </c>
      <c r="K12" s="21">
        <v>2011</v>
      </c>
    </row>
    <row r="13" spans="1:11" ht="39.75" customHeight="1" thickBot="1" x14ac:dyDescent="0.4">
      <c r="A13" s="83">
        <v>2012</v>
      </c>
      <c r="B13" s="109">
        <v>278</v>
      </c>
      <c r="C13" s="109">
        <v>278</v>
      </c>
      <c r="D13" s="111">
        <f t="shared" si="0"/>
        <v>556</v>
      </c>
      <c r="E13" s="109">
        <v>209</v>
      </c>
      <c r="F13" s="109">
        <v>209</v>
      </c>
      <c r="G13" s="111">
        <f t="shared" si="1"/>
        <v>418</v>
      </c>
      <c r="H13" s="111">
        <f t="shared" si="2"/>
        <v>487</v>
      </c>
      <c r="I13" s="111">
        <f t="shared" si="3"/>
        <v>487</v>
      </c>
      <c r="J13" s="111">
        <f t="shared" si="4"/>
        <v>974</v>
      </c>
      <c r="K13" s="84">
        <v>2012</v>
      </c>
    </row>
    <row r="14" spans="1:11" ht="39.75" customHeight="1" thickBot="1" x14ac:dyDescent="0.4">
      <c r="A14" s="30">
        <v>2013</v>
      </c>
      <c r="B14" s="108">
        <v>274</v>
      </c>
      <c r="C14" s="108">
        <v>250</v>
      </c>
      <c r="D14" s="110">
        <f t="shared" si="0"/>
        <v>524</v>
      </c>
      <c r="E14" s="108">
        <v>161</v>
      </c>
      <c r="F14" s="108">
        <v>181</v>
      </c>
      <c r="G14" s="110">
        <f t="shared" si="1"/>
        <v>342</v>
      </c>
      <c r="H14" s="110">
        <f t="shared" si="2"/>
        <v>435</v>
      </c>
      <c r="I14" s="110">
        <f t="shared" si="3"/>
        <v>431</v>
      </c>
      <c r="J14" s="110">
        <f t="shared" si="4"/>
        <v>866</v>
      </c>
      <c r="K14" s="21">
        <v>2013</v>
      </c>
    </row>
    <row r="15" spans="1:11" ht="39.75" customHeight="1" thickBot="1" x14ac:dyDescent="0.4">
      <c r="A15" s="83">
        <v>2014</v>
      </c>
      <c r="B15" s="109">
        <v>341</v>
      </c>
      <c r="C15" s="109">
        <v>311</v>
      </c>
      <c r="D15" s="111">
        <f t="shared" ref="D15" si="5">B15+C15</f>
        <v>652</v>
      </c>
      <c r="E15" s="109">
        <v>163</v>
      </c>
      <c r="F15" s="109">
        <v>195</v>
      </c>
      <c r="G15" s="111">
        <f t="shared" ref="G15" si="6">E15+F15</f>
        <v>358</v>
      </c>
      <c r="H15" s="111">
        <f t="shared" ref="H15" si="7">B15+E15</f>
        <v>504</v>
      </c>
      <c r="I15" s="111">
        <f t="shared" ref="I15" si="8">C15+F15</f>
        <v>506</v>
      </c>
      <c r="J15" s="111">
        <f t="shared" ref="J15" si="9">H15+I15</f>
        <v>1010</v>
      </c>
      <c r="K15" s="84">
        <v>2014</v>
      </c>
    </row>
    <row r="16" spans="1:11" ht="39.75" customHeight="1" x14ac:dyDescent="0.35">
      <c r="A16" s="285">
        <v>2015</v>
      </c>
      <c r="B16" s="286">
        <v>221</v>
      </c>
      <c r="C16" s="286">
        <v>191</v>
      </c>
      <c r="D16" s="287">
        <f t="shared" ref="D16" si="10">B16+C16</f>
        <v>412</v>
      </c>
      <c r="E16" s="286">
        <v>158</v>
      </c>
      <c r="F16" s="286">
        <v>184</v>
      </c>
      <c r="G16" s="287">
        <f t="shared" ref="G16" si="11">E16+F16</f>
        <v>342</v>
      </c>
      <c r="H16" s="287">
        <f t="shared" ref="H16" si="12">B16+E16</f>
        <v>379</v>
      </c>
      <c r="I16" s="287">
        <f t="shared" ref="I16" si="13">C16+F16</f>
        <v>375</v>
      </c>
      <c r="J16" s="287">
        <f t="shared" ref="J16" si="14">H16+I16</f>
        <v>754</v>
      </c>
      <c r="K16" s="288">
        <v>2015</v>
      </c>
    </row>
    <row r="17" spans="1:1" ht="25" x14ac:dyDescent="0.35">
      <c r="A17" s="31" t="s">
        <v>25</v>
      </c>
    </row>
    <row r="18" spans="1:1" ht="25" x14ac:dyDescent="0.35">
      <c r="A18" s="31" t="s">
        <v>26</v>
      </c>
    </row>
  </sheetData>
  <mergeCells count="12">
    <mergeCell ref="A1:K1"/>
    <mergeCell ref="A3:K3"/>
    <mergeCell ref="A4:K4"/>
    <mergeCell ref="A6:A9"/>
    <mergeCell ref="B6:D6"/>
    <mergeCell ref="E6:G6"/>
    <mergeCell ref="H6:J6"/>
    <mergeCell ref="K6:K9"/>
    <mergeCell ref="B7:D7"/>
    <mergeCell ref="E7:G7"/>
    <mergeCell ref="A2:K2"/>
    <mergeCell ref="H7:J7"/>
  </mergeCells>
  <printOptions horizontalCentered="1" verticalCentered="1"/>
  <pageMargins left="0" right="0" top="0" bottom="0" header="0" footer="0"/>
  <pageSetup paperSize="9" scale="9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39"/>
  <sheetViews>
    <sheetView rightToLeft="1" view="pageBreakPreview" zoomScaleNormal="100" zoomScaleSheetLayoutView="100" workbookViewId="0">
      <selection activeCell="R6" sqref="R6:S8"/>
    </sheetView>
  </sheetViews>
  <sheetFormatPr defaultColWidth="9.1796875" defaultRowHeight="14" x14ac:dyDescent="0.35"/>
  <cols>
    <col min="1" max="1" width="12.1796875" style="7" customWidth="1"/>
    <col min="2" max="2" width="7.7265625" style="8" customWidth="1"/>
    <col min="3" max="3" width="7.1796875" style="7" customWidth="1"/>
    <col min="4" max="4" width="7.453125" style="7" customWidth="1"/>
    <col min="5" max="5" width="7.7265625" style="23" customWidth="1"/>
    <col min="6" max="7" width="7.7265625" style="7" customWidth="1"/>
    <col min="8" max="8" width="7.7265625" style="23" customWidth="1"/>
    <col min="9" max="10" width="7.7265625" style="7" customWidth="1"/>
    <col min="11" max="11" width="8.453125" style="24" customWidth="1"/>
    <col min="12" max="13" width="7.7265625" style="7" customWidth="1"/>
    <col min="14" max="17" width="8.453125" style="24" customWidth="1"/>
    <col min="18" max="18" width="10.7265625" style="7" customWidth="1"/>
    <col min="19" max="19" width="21.81640625" style="1" customWidth="1"/>
    <col min="20" max="16384" width="9.1796875" style="1"/>
  </cols>
  <sheetData>
    <row r="1" spans="1:19" ht="18" x14ac:dyDescent="0.35">
      <c r="A1" s="488" t="s">
        <v>79</v>
      </c>
      <c r="B1" s="488"/>
      <c r="C1" s="488"/>
      <c r="D1" s="488"/>
      <c r="E1" s="488"/>
      <c r="F1" s="488"/>
      <c r="G1" s="488"/>
      <c r="H1" s="488"/>
      <c r="I1" s="488"/>
      <c r="J1" s="488"/>
      <c r="K1" s="488"/>
      <c r="L1" s="488"/>
      <c r="M1" s="488"/>
      <c r="N1" s="488"/>
      <c r="O1" s="488"/>
      <c r="P1" s="488"/>
      <c r="Q1" s="488"/>
      <c r="R1" s="488"/>
      <c r="S1" s="488"/>
    </row>
    <row r="2" spans="1:19" ht="18" x14ac:dyDescent="0.35">
      <c r="A2" s="503" t="s">
        <v>195</v>
      </c>
      <c r="B2" s="503"/>
      <c r="C2" s="503"/>
      <c r="D2" s="503"/>
      <c r="E2" s="503"/>
      <c r="F2" s="503"/>
      <c r="G2" s="503"/>
      <c r="H2" s="503"/>
      <c r="I2" s="503"/>
      <c r="J2" s="503"/>
      <c r="K2" s="503"/>
      <c r="L2" s="503"/>
      <c r="M2" s="503"/>
      <c r="N2" s="503"/>
      <c r="O2" s="503"/>
      <c r="P2" s="503"/>
      <c r="Q2" s="503"/>
      <c r="R2" s="503"/>
      <c r="S2" s="503"/>
    </row>
    <row r="3" spans="1:19" ht="33.75" customHeight="1" x14ac:dyDescent="0.35">
      <c r="A3" s="489" t="s">
        <v>97</v>
      </c>
      <c r="B3" s="489"/>
      <c r="C3" s="489"/>
      <c r="D3" s="489"/>
      <c r="E3" s="489"/>
      <c r="F3" s="489"/>
      <c r="G3" s="489"/>
      <c r="H3" s="489"/>
      <c r="I3" s="489"/>
      <c r="J3" s="489"/>
      <c r="K3" s="489"/>
      <c r="L3" s="489"/>
      <c r="M3" s="489"/>
      <c r="N3" s="489"/>
      <c r="O3" s="489"/>
      <c r="P3" s="489"/>
      <c r="Q3" s="489"/>
      <c r="R3" s="489"/>
      <c r="S3" s="489"/>
    </row>
    <row r="4" spans="1:19" ht="15.5" x14ac:dyDescent="0.35">
      <c r="A4" s="489" t="s">
        <v>195</v>
      </c>
      <c r="B4" s="489"/>
      <c r="C4" s="489"/>
      <c r="D4" s="489"/>
      <c r="E4" s="489"/>
      <c r="F4" s="489"/>
      <c r="G4" s="489"/>
      <c r="H4" s="489"/>
      <c r="I4" s="489"/>
      <c r="J4" s="489"/>
      <c r="K4" s="489"/>
      <c r="L4" s="489"/>
      <c r="M4" s="489"/>
      <c r="N4" s="489"/>
      <c r="O4" s="489"/>
      <c r="P4" s="489"/>
      <c r="Q4" s="489"/>
      <c r="R4" s="489"/>
      <c r="S4" s="489"/>
    </row>
    <row r="5" spans="1:19" s="10" customFormat="1" ht="16.899999999999999" customHeight="1" x14ac:dyDescent="0.35">
      <c r="A5" s="178" t="s">
        <v>355</v>
      </c>
      <c r="B5" s="179"/>
      <c r="C5" s="179"/>
      <c r="D5" s="179"/>
      <c r="E5" s="180"/>
      <c r="F5" s="179"/>
      <c r="G5" s="179"/>
      <c r="H5" s="180"/>
      <c r="I5" s="179"/>
      <c r="J5" s="179"/>
      <c r="K5" s="180"/>
      <c r="L5" s="179"/>
      <c r="M5" s="179"/>
      <c r="N5" s="180"/>
      <c r="O5" s="180"/>
      <c r="P5" s="180"/>
      <c r="Q5" s="180"/>
      <c r="R5" s="181"/>
      <c r="S5" s="125" t="s">
        <v>356</v>
      </c>
    </row>
    <row r="6" spans="1:19" ht="41.25" customHeight="1" thickBot="1" x14ac:dyDescent="0.4">
      <c r="A6" s="490" t="s">
        <v>99</v>
      </c>
      <c r="B6" s="491"/>
      <c r="C6" s="496" t="s">
        <v>56</v>
      </c>
      <c r="D6" s="496"/>
      <c r="E6" s="496"/>
      <c r="F6" s="496" t="s">
        <v>59</v>
      </c>
      <c r="G6" s="496"/>
      <c r="H6" s="496"/>
      <c r="I6" s="496" t="s">
        <v>58</v>
      </c>
      <c r="J6" s="496"/>
      <c r="K6" s="496"/>
      <c r="L6" s="496" t="s">
        <v>57</v>
      </c>
      <c r="M6" s="496"/>
      <c r="N6" s="496"/>
      <c r="O6" s="510" t="s">
        <v>69</v>
      </c>
      <c r="P6" s="511"/>
      <c r="Q6" s="512"/>
      <c r="R6" s="497" t="s">
        <v>98</v>
      </c>
      <c r="S6" s="498"/>
    </row>
    <row r="7" spans="1:19" ht="18.75" customHeight="1" thickBot="1" x14ac:dyDescent="0.35">
      <c r="A7" s="492" t="s">
        <v>9</v>
      </c>
      <c r="B7" s="493"/>
      <c r="C7" s="25" t="s">
        <v>6</v>
      </c>
      <c r="D7" s="25" t="s">
        <v>7</v>
      </c>
      <c r="E7" s="25" t="s">
        <v>8</v>
      </c>
      <c r="F7" s="25" t="s">
        <v>6</v>
      </c>
      <c r="G7" s="25" t="s">
        <v>7</v>
      </c>
      <c r="H7" s="25" t="s">
        <v>8</v>
      </c>
      <c r="I7" s="25" t="s">
        <v>6</v>
      </c>
      <c r="J7" s="25" t="s">
        <v>7</v>
      </c>
      <c r="K7" s="25" t="s">
        <v>8</v>
      </c>
      <c r="L7" s="25" t="s">
        <v>6</v>
      </c>
      <c r="M7" s="25" t="s">
        <v>7</v>
      </c>
      <c r="N7" s="25" t="s">
        <v>8</v>
      </c>
      <c r="O7" s="25" t="s">
        <v>6</v>
      </c>
      <c r="P7" s="25" t="s">
        <v>7</v>
      </c>
      <c r="Q7" s="25" t="s">
        <v>8</v>
      </c>
      <c r="R7" s="499" t="s">
        <v>12</v>
      </c>
      <c r="S7" s="500"/>
    </row>
    <row r="8" spans="1:19" ht="15" customHeight="1" x14ac:dyDescent="0.35">
      <c r="A8" s="494"/>
      <c r="B8" s="495"/>
      <c r="C8" s="52" t="s">
        <v>15</v>
      </c>
      <c r="D8" s="52" t="s">
        <v>16</v>
      </c>
      <c r="E8" s="52" t="s">
        <v>5</v>
      </c>
      <c r="F8" s="52" t="s">
        <v>15</v>
      </c>
      <c r="G8" s="52" t="s">
        <v>16</v>
      </c>
      <c r="H8" s="52" t="s">
        <v>5</v>
      </c>
      <c r="I8" s="52" t="s">
        <v>15</v>
      </c>
      <c r="J8" s="52" t="s">
        <v>16</v>
      </c>
      <c r="K8" s="52" t="s">
        <v>5</v>
      </c>
      <c r="L8" s="52" t="s">
        <v>15</v>
      </c>
      <c r="M8" s="52" t="s">
        <v>16</v>
      </c>
      <c r="N8" s="52" t="s">
        <v>5</v>
      </c>
      <c r="O8" s="52" t="s">
        <v>15</v>
      </c>
      <c r="P8" s="52" t="s">
        <v>16</v>
      </c>
      <c r="Q8" s="52" t="s">
        <v>5</v>
      </c>
      <c r="R8" s="501"/>
      <c r="S8" s="502"/>
    </row>
    <row r="9" spans="1:19" ht="20.25" customHeight="1" thickBot="1" x14ac:dyDescent="0.4">
      <c r="A9" s="513">
        <v>2009</v>
      </c>
      <c r="B9" s="182" t="s">
        <v>10</v>
      </c>
      <c r="C9" s="183">
        <v>65</v>
      </c>
      <c r="D9" s="183">
        <v>403</v>
      </c>
      <c r="E9" s="183">
        <f t="shared" ref="E9:E23" si="0">C9+D9</f>
        <v>468</v>
      </c>
      <c r="F9" s="183">
        <v>125</v>
      </c>
      <c r="G9" s="183">
        <v>929</v>
      </c>
      <c r="H9" s="183">
        <f t="shared" ref="H9:H23" si="1">F9+G9</f>
        <v>1054</v>
      </c>
      <c r="I9" s="183">
        <v>39</v>
      </c>
      <c r="J9" s="183">
        <v>132</v>
      </c>
      <c r="K9" s="183">
        <f t="shared" ref="K9:K23" si="2">I9+J9</f>
        <v>171</v>
      </c>
      <c r="L9" s="183">
        <v>1</v>
      </c>
      <c r="M9" s="183">
        <v>14</v>
      </c>
      <c r="N9" s="183">
        <f t="shared" ref="N9:N23" si="3">L9+M9</f>
        <v>15</v>
      </c>
      <c r="O9" s="183">
        <f t="shared" ref="O9:O23" si="4">SUM(C9,F9,I9,L9)</f>
        <v>230</v>
      </c>
      <c r="P9" s="183">
        <f t="shared" ref="P9:P23" si="5">SUM(D9,G9,J9,M9)</f>
        <v>1478</v>
      </c>
      <c r="Q9" s="183">
        <f t="shared" ref="Q9:Q23" si="6">O9+P9</f>
        <v>1708</v>
      </c>
      <c r="R9" s="184" t="s">
        <v>52</v>
      </c>
      <c r="S9" s="515">
        <v>2009</v>
      </c>
    </row>
    <row r="10" spans="1:19" ht="20.25" customHeight="1" thickBot="1" x14ac:dyDescent="0.4">
      <c r="A10" s="514"/>
      <c r="B10" s="409" t="s">
        <v>11</v>
      </c>
      <c r="C10" s="410">
        <v>35</v>
      </c>
      <c r="D10" s="410">
        <v>169</v>
      </c>
      <c r="E10" s="410">
        <f t="shared" si="0"/>
        <v>204</v>
      </c>
      <c r="F10" s="410">
        <v>67</v>
      </c>
      <c r="G10" s="410">
        <v>379</v>
      </c>
      <c r="H10" s="410">
        <f t="shared" si="1"/>
        <v>446</v>
      </c>
      <c r="I10" s="410">
        <v>19</v>
      </c>
      <c r="J10" s="410">
        <v>60</v>
      </c>
      <c r="K10" s="410">
        <f t="shared" si="2"/>
        <v>79</v>
      </c>
      <c r="L10" s="410">
        <v>3</v>
      </c>
      <c r="M10" s="410">
        <v>4</v>
      </c>
      <c r="N10" s="410">
        <f t="shared" si="3"/>
        <v>7</v>
      </c>
      <c r="O10" s="410">
        <f t="shared" si="4"/>
        <v>124</v>
      </c>
      <c r="P10" s="410">
        <f t="shared" si="5"/>
        <v>612</v>
      </c>
      <c r="Q10" s="410">
        <f t="shared" si="6"/>
        <v>736</v>
      </c>
      <c r="R10" s="411" t="s">
        <v>53</v>
      </c>
      <c r="S10" s="516"/>
    </row>
    <row r="11" spans="1:19" ht="20.25" customHeight="1" thickBot="1" x14ac:dyDescent="0.4">
      <c r="A11" s="514"/>
      <c r="B11" s="409" t="s">
        <v>8</v>
      </c>
      <c r="C11" s="96">
        <f>C9+C10</f>
        <v>100</v>
      </c>
      <c r="D11" s="96">
        <f t="shared" ref="D11" si="7">D9+D10</f>
        <v>572</v>
      </c>
      <c r="E11" s="96">
        <f t="shared" si="0"/>
        <v>672</v>
      </c>
      <c r="F11" s="96">
        <f t="shared" ref="F11:G11" si="8">F9+F10</f>
        <v>192</v>
      </c>
      <c r="G11" s="96">
        <f t="shared" si="8"/>
        <v>1308</v>
      </c>
      <c r="H11" s="96">
        <f t="shared" si="1"/>
        <v>1500</v>
      </c>
      <c r="I11" s="96">
        <f t="shared" ref="I11:J11" si="9">I9+I10</f>
        <v>58</v>
      </c>
      <c r="J11" s="96">
        <f t="shared" si="9"/>
        <v>192</v>
      </c>
      <c r="K11" s="96">
        <f t="shared" si="2"/>
        <v>250</v>
      </c>
      <c r="L11" s="96">
        <f t="shared" ref="L11:M11" si="10">L9+L10</f>
        <v>4</v>
      </c>
      <c r="M11" s="96">
        <f t="shared" si="10"/>
        <v>18</v>
      </c>
      <c r="N11" s="96">
        <f t="shared" si="3"/>
        <v>22</v>
      </c>
      <c r="O11" s="96">
        <f t="shared" si="4"/>
        <v>354</v>
      </c>
      <c r="P11" s="96">
        <f t="shared" si="5"/>
        <v>2090</v>
      </c>
      <c r="Q11" s="96">
        <f t="shared" si="6"/>
        <v>2444</v>
      </c>
      <c r="R11" s="411" t="s">
        <v>5</v>
      </c>
      <c r="S11" s="516"/>
    </row>
    <row r="12" spans="1:19" ht="20.25" customHeight="1" thickBot="1" x14ac:dyDescent="0.4">
      <c r="A12" s="508">
        <v>2010</v>
      </c>
      <c r="B12" s="412" t="s">
        <v>10</v>
      </c>
      <c r="C12" s="89">
        <v>52</v>
      </c>
      <c r="D12" s="89">
        <v>333</v>
      </c>
      <c r="E12" s="89">
        <f t="shared" si="0"/>
        <v>385</v>
      </c>
      <c r="F12" s="89">
        <v>86</v>
      </c>
      <c r="G12" s="89">
        <v>692</v>
      </c>
      <c r="H12" s="89">
        <f t="shared" si="1"/>
        <v>778</v>
      </c>
      <c r="I12" s="89">
        <v>34</v>
      </c>
      <c r="J12" s="89">
        <v>147</v>
      </c>
      <c r="K12" s="89">
        <f t="shared" si="2"/>
        <v>181</v>
      </c>
      <c r="L12" s="89">
        <v>1</v>
      </c>
      <c r="M12" s="89">
        <v>12</v>
      </c>
      <c r="N12" s="89">
        <f t="shared" si="3"/>
        <v>13</v>
      </c>
      <c r="O12" s="89">
        <f t="shared" si="4"/>
        <v>173</v>
      </c>
      <c r="P12" s="89">
        <f t="shared" si="5"/>
        <v>1184</v>
      </c>
      <c r="Q12" s="89">
        <f t="shared" si="6"/>
        <v>1357</v>
      </c>
      <c r="R12" s="413" t="s">
        <v>52</v>
      </c>
      <c r="S12" s="509">
        <v>2010</v>
      </c>
    </row>
    <row r="13" spans="1:19" ht="20.25" customHeight="1" thickBot="1" x14ac:dyDescent="0.4">
      <c r="A13" s="508"/>
      <c r="B13" s="412" t="s">
        <v>11</v>
      </c>
      <c r="C13" s="89">
        <v>35</v>
      </c>
      <c r="D13" s="89">
        <v>173</v>
      </c>
      <c r="E13" s="89">
        <f t="shared" si="0"/>
        <v>208</v>
      </c>
      <c r="F13" s="89">
        <v>50</v>
      </c>
      <c r="G13" s="89">
        <v>299</v>
      </c>
      <c r="H13" s="89">
        <f t="shared" si="1"/>
        <v>349</v>
      </c>
      <c r="I13" s="89">
        <v>16</v>
      </c>
      <c r="J13" s="89">
        <v>61</v>
      </c>
      <c r="K13" s="89">
        <f t="shared" si="2"/>
        <v>77</v>
      </c>
      <c r="L13" s="89">
        <v>9</v>
      </c>
      <c r="M13" s="89">
        <v>7</v>
      </c>
      <c r="N13" s="89">
        <f t="shared" si="3"/>
        <v>16</v>
      </c>
      <c r="O13" s="89">
        <f t="shared" si="4"/>
        <v>110</v>
      </c>
      <c r="P13" s="89">
        <f t="shared" si="5"/>
        <v>540</v>
      </c>
      <c r="Q13" s="89">
        <f t="shared" si="6"/>
        <v>650</v>
      </c>
      <c r="R13" s="413" t="s">
        <v>53</v>
      </c>
      <c r="S13" s="509"/>
    </row>
    <row r="14" spans="1:19" ht="20.25" customHeight="1" thickBot="1" x14ac:dyDescent="0.4">
      <c r="A14" s="508"/>
      <c r="B14" s="412" t="s">
        <v>8</v>
      </c>
      <c r="C14" s="414">
        <f>C12+C13</f>
        <v>87</v>
      </c>
      <c r="D14" s="414">
        <f t="shared" ref="D14" si="11">D12+D13</f>
        <v>506</v>
      </c>
      <c r="E14" s="414">
        <f t="shared" si="0"/>
        <v>593</v>
      </c>
      <c r="F14" s="414">
        <f t="shared" ref="F14:G14" si="12">F12+F13</f>
        <v>136</v>
      </c>
      <c r="G14" s="414">
        <f t="shared" si="12"/>
        <v>991</v>
      </c>
      <c r="H14" s="414">
        <f t="shared" si="1"/>
        <v>1127</v>
      </c>
      <c r="I14" s="414">
        <f t="shared" ref="I14:J14" si="13">I12+I13</f>
        <v>50</v>
      </c>
      <c r="J14" s="414">
        <f t="shared" si="13"/>
        <v>208</v>
      </c>
      <c r="K14" s="414">
        <f t="shared" si="2"/>
        <v>258</v>
      </c>
      <c r="L14" s="414">
        <f t="shared" ref="L14:M14" si="14">L12+L13</f>
        <v>10</v>
      </c>
      <c r="M14" s="414">
        <f t="shared" si="14"/>
        <v>19</v>
      </c>
      <c r="N14" s="414">
        <f t="shared" si="3"/>
        <v>29</v>
      </c>
      <c r="O14" s="414">
        <f t="shared" si="4"/>
        <v>283</v>
      </c>
      <c r="P14" s="414">
        <f t="shared" si="5"/>
        <v>1724</v>
      </c>
      <c r="Q14" s="414">
        <f t="shared" si="6"/>
        <v>2007</v>
      </c>
      <c r="R14" s="413" t="s">
        <v>5</v>
      </c>
      <c r="S14" s="509"/>
    </row>
    <row r="15" spans="1:19" ht="20.25" customHeight="1" thickBot="1" x14ac:dyDescent="0.4">
      <c r="A15" s="514">
        <v>2011</v>
      </c>
      <c r="B15" s="409" t="s">
        <v>10</v>
      </c>
      <c r="C15" s="410">
        <v>37</v>
      </c>
      <c r="D15" s="410">
        <v>239</v>
      </c>
      <c r="E15" s="410">
        <f t="shared" si="0"/>
        <v>276</v>
      </c>
      <c r="F15" s="410">
        <v>55</v>
      </c>
      <c r="G15" s="410">
        <v>466</v>
      </c>
      <c r="H15" s="410">
        <f t="shared" si="1"/>
        <v>521</v>
      </c>
      <c r="I15" s="410">
        <v>0</v>
      </c>
      <c r="J15" s="410">
        <v>15</v>
      </c>
      <c r="K15" s="410">
        <f t="shared" si="2"/>
        <v>15</v>
      </c>
      <c r="L15" s="410">
        <v>21</v>
      </c>
      <c r="M15" s="410">
        <v>104</v>
      </c>
      <c r="N15" s="410">
        <f t="shared" si="3"/>
        <v>125</v>
      </c>
      <c r="O15" s="410">
        <f t="shared" si="4"/>
        <v>113</v>
      </c>
      <c r="P15" s="410">
        <f t="shared" si="5"/>
        <v>824</v>
      </c>
      <c r="Q15" s="410">
        <f t="shared" si="6"/>
        <v>937</v>
      </c>
      <c r="R15" s="411" t="s">
        <v>52</v>
      </c>
      <c r="S15" s="516">
        <v>2011</v>
      </c>
    </row>
    <row r="16" spans="1:19" ht="20.25" customHeight="1" thickBot="1" x14ac:dyDescent="0.4">
      <c r="A16" s="514"/>
      <c r="B16" s="409" t="s">
        <v>11</v>
      </c>
      <c r="C16" s="410">
        <v>27</v>
      </c>
      <c r="D16" s="410">
        <v>179</v>
      </c>
      <c r="E16" s="410">
        <f t="shared" si="0"/>
        <v>206</v>
      </c>
      <c r="F16" s="410">
        <v>34</v>
      </c>
      <c r="G16" s="410">
        <v>237</v>
      </c>
      <c r="H16" s="410">
        <f t="shared" si="1"/>
        <v>271</v>
      </c>
      <c r="I16" s="410">
        <v>1</v>
      </c>
      <c r="J16" s="410">
        <v>5</v>
      </c>
      <c r="K16" s="410">
        <f t="shared" si="2"/>
        <v>6</v>
      </c>
      <c r="L16" s="410">
        <v>12</v>
      </c>
      <c r="M16" s="410">
        <v>54</v>
      </c>
      <c r="N16" s="410">
        <f t="shared" si="3"/>
        <v>66</v>
      </c>
      <c r="O16" s="410">
        <f t="shared" si="4"/>
        <v>74</v>
      </c>
      <c r="P16" s="410">
        <f t="shared" si="5"/>
        <v>475</v>
      </c>
      <c r="Q16" s="410">
        <f t="shared" si="6"/>
        <v>549</v>
      </c>
      <c r="R16" s="411" t="s">
        <v>53</v>
      </c>
      <c r="S16" s="516"/>
    </row>
    <row r="17" spans="1:19" ht="20.25" customHeight="1" thickBot="1" x14ac:dyDescent="0.4">
      <c r="A17" s="514"/>
      <c r="B17" s="409" t="s">
        <v>8</v>
      </c>
      <c r="C17" s="96">
        <f>C15+C16</f>
        <v>64</v>
      </c>
      <c r="D17" s="96">
        <f t="shared" ref="D17" si="15">D15+D16</f>
        <v>418</v>
      </c>
      <c r="E17" s="96">
        <f t="shared" si="0"/>
        <v>482</v>
      </c>
      <c r="F17" s="96">
        <f t="shared" ref="F17:G17" si="16">F15+F16</f>
        <v>89</v>
      </c>
      <c r="G17" s="96">
        <f t="shared" si="16"/>
        <v>703</v>
      </c>
      <c r="H17" s="96">
        <f t="shared" si="1"/>
        <v>792</v>
      </c>
      <c r="I17" s="96">
        <f t="shared" ref="I17:J17" si="17">I15+I16</f>
        <v>1</v>
      </c>
      <c r="J17" s="96">
        <f t="shared" si="17"/>
        <v>20</v>
      </c>
      <c r="K17" s="96">
        <f t="shared" si="2"/>
        <v>21</v>
      </c>
      <c r="L17" s="96">
        <f t="shared" ref="L17:M17" si="18">L15+L16</f>
        <v>33</v>
      </c>
      <c r="M17" s="96">
        <f t="shared" si="18"/>
        <v>158</v>
      </c>
      <c r="N17" s="96">
        <f t="shared" si="3"/>
        <v>191</v>
      </c>
      <c r="O17" s="96">
        <f t="shared" si="4"/>
        <v>187</v>
      </c>
      <c r="P17" s="96">
        <f t="shared" si="5"/>
        <v>1299</v>
      </c>
      <c r="Q17" s="96">
        <f t="shared" si="6"/>
        <v>1486</v>
      </c>
      <c r="R17" s="411" t="s">
        <v>5</v>
      </c>
      <c r="S17" s="516"/>
    </row>
    <row r="18" spans="1:19" ht="20.25" customHeight="1" thickBot="1" x14ac:dyDescent="0.4">
      <c r="A18" s="508">
        <v>2012</v>
      </c>
      <c r="B18" s="412" t="s">
        <v>10</v>
      </c>
      <c r="C18" s="89">
        <v>22</v>
      </c>
      <c r="D18" s="89">
        <v>212</v>
      </c>
      <c r="E18" s="89">
        <f t="shared" si="0"/>
        <v>234</v>
      </c>
      <c r="F18" s="89">
        <v>78</v>
      </c>
      <c r="G18" s="89">
        <v>524</v>
      </c>
      <c r="H18" s="89">
        <f t="shared" si="1"/>
        <v>602</v>
      </c>
      <c r="I18" s="89">
        <v>14</v>
      </c>
      <c r="J18" s="89">
        <v>50</v>
      </c>
      <c r="K18" s="89">
        <f t="shared" si="2"/>
        <v>64</v>
      </c>
      <c r="L18" s="89">
        <v>3</v>
      </c>
      <c r="M18" s="89">
        <v>8</v>
      </c>
      <c r="N18" s="89">
        <f t="shared" si="3"/>
        <v>11</v>
      </c>
      <c r="O18" s="89">
        <f t="shared" si="4"/>
        <v>117</v>
      </c>
      <c r="P18" s="89">
        <f t="shared" si="5"/>
        <v>794</v>
      </c>
      <c r="Q18" s="89">
        <f t="shared" si="6"/>
        <v>911</v>
      </c>
      <c r="R18" s="413" t="s">
        <v>52</v>
      </c>
      <c r="S18" s="509">
        <v>2012</v>
      </c>
    </row>
    <row r="19" spans="1:19" ht="20.25" customHeight="1" thickBot="1" x14ac:dyDescent="0.4">
      <c r="A19" s="508"/>
      <c r="B19" s="412" t="s">
        <v>11</v>
      </c>
      <c r="C19" s="89">
        <v>17</v>
      </c>
      <c r="D19" s="89">
        <v>136</v>
      </c>
      <c r="E19" s="89">
        <f t="shared" si="0"/>
        <v>153</v>
      </c>
      <c r="F19" s="89">
        <v>35</v>
      </c>
      <c r="G19" s="89">
        <v>251</v>
      </c>
      <c r="H19" s="89">
        <f t="shared" si="1"/>
        <v>286</v>
      </c>
      <c r="I19" s="89">
        <v>9</v>
      </c>
      <c r="J19" s="89">
        <v>43</v>
      </c>
      <c r="K19" s="89">
        <f t="shared" si="2"/>
        <v>52</v>
      </c>
      <c r="L19" s="89">
        <v>2</v>
      </c>
      <c r="M19" s="89">
        <v>6</v>
      </c>
      <c r="N19" s="89">
        <f t="shared" si="3"/>
        <v>8</v>
      </c>
      <c r="O19" s="89">
        <f t="shared" si="4"/>
        <v>63</v>
      </c>
      <c r="P19" s="89">
        <f t="shared" si="5"/>
        <v>436</v>
      </c>
      <c r="Q19" s="89">
        <f t="shared" si="6"/>
        <v>499</v>
      </c>
      <c r="R19" s="413" t="s">
        <v>53</v>
      </c>
      <c r="S19" s="509"/>
    </row>
    <row r="20" spans="1:19" ht="20.25" customHeight="1" thickBot="1" x14ac:dyDescent="0.4">
      <c r="A20" s="508"/>
      <c r="B20" s="412" t="s">
        <v>8</v>
      </c>
      <c r="C20" s="414">
        <f>SUM(C18:C19)</f>
        <v>39</v>
      </c>
      <c r="D20" s="414">
        <f t="shared" ref="D20" si="19">SUM(D18:D19)</f>
        <v>348</v>
      </c>
      <c r="E20" s="414">
        <f t="shared" si="0"/>
        <v>387</v>
      </c>
      <c r="F20" s="414">
        <f t="shared" ref="F20:G20" si="20">SUM(F18:F19)</f>
        <v>113</v>
      </c>
      <c r="G20" s="414">
        <f t="shared" si="20"/>
        <v>775</v>
      </c>
      <c r="H20" s="414">
        <f t="shared" si="1"/>
        <v>888</v>
      </c>
      <c r="I20" s="414">
        <f t="shared" ref="I20:J20" si="21">SUM(I18:I19)</f>
        <v>23</v>
      </c>
      <c r="J20" s="414">
        <f t="shared" si="21"/>
        <v>93</v>
      </c>
      <c r="K20" s="414">
        <f t="shared" si="2"/>
        <v>116</v>
      </c>
      <c r="L20" s="414">
        <f t="shared" ref="L20:M20" si="22">SUM(L18:L19)</f>
        <v>5</v>
      </c>
      <c r="M20" s="414">
        <f t="shared" si="22"/>
        <v>14</v>
      </c>
      <c r="N20" s="414">
        <f t="shared" si="3"/>
        <v>19</v>
      </c>
      <c r="O20" s="414">
        <f t="shared" si="4"/>
        <v>180</v>
      </c>
      <c r="P20" s="414">
        <f t="shared" si="5"/>
        <v>1230</v>
      </c>
      <c r="Q20" s="414">
        <f t="shared" si="6"/>
        <v>1410</v>
      </c>
      <c r="R20" s="413" t="s">
        <v>5</v>
      </c>
      <c r="S20" s="509"/>
    </row>
    <row r="21" spans="1:19" ht="20.25" customHeight="1" thickBot="1" x14ac:dyDescent="0.4">
      <c r="A21" s="514">
        <v>2013</v>
      </c>
      <c r="B21" s="409" t="s">
        <v>10</v>
      </c>
      <c r="C21" s="410">
        <v>63</v>
      </c>
      <c r="D21" s="410">
        <v>436</v>
      </c>
      <c r="E21" s="410">
        <f t="shared" si="0"/>
        <v>499</v>
      </c>
      <c r="F21" s="410">
        <v>121</v>
      </c>
      <c r="G21" s="410">
        <v>709</v>
      </c>
      <c r="H21" s="410">
        <f t="shared" si="1"/>
        <v>830</v>
      </c>
      <c r="I21" s="410">
        <v>17</v>
      </c>
      <c r="J21" s="410">
        <v>27</v>
      </c>
      <c r="K21" s="410">
        <f t="shared" si="2"/>
        <v>44</v>
      </c>
      <c r="L21" s="410">
        <v>1</v>
      </c>
      <c r="M21" s="410">
        <v>3</v>
      </c>
      <c r="N21" s="410">
        <f t="shared" si="3"/>
        <v>4</v>
      </c>
      <c r="O21" s="410">
        <f t="shared" si="4"/>
        <v>202</v>
      </c>
      <c r="P21" s="410">
        <f t="shared" si="5"/>
        <v>1175</v>
      </c>
      <c r="Q21" s="410">
        <f t="shared" si="6"/>
        <v>1377</v>
      </c>
      <c r="R21" s="411" t="s">
        <v>52</v>
      </c>
      <c r="S21" s="516">
        <v>2013</v>
      </c>
    </row>
    <row r="22" spans="1:19" ht="20.25" customHeight="1" thickBot="1" x14ac:dyDescent="0.4">
      <c r="A22" s="514"/>
      <c r="B22" s="409" t="s">
        <v>11</v>
      </c>
      <c r="C22" s="410">
        <v>40</v>
      </c>
      <c r="D22" s="410">
        <v>284</v>
      </c>
      <c r="E22" s="410">
        <f t="shared" si="0"/>
        <v>324</v>
      </c>
      <c r="F22" s="410">
        <v>66</v>
      </c>
      <c r="G22" s="410">
        <v>386</v>
      </c>
      <c r="H22" s="410">
        <f t="shared" si="1"/>
        <v>452</v>
      </c>
      <c r="I22" s="410">
        <v>3</v>
      </c>
      <c r="J22" s="410">
        <v>33</v>
      </c>
      <c r="K22" s="410">
        <f t="shared" si="2"/>
        <v>36</v>
      </c>
      <c r="L22" s="410">
        <v>0</v>
      </c>
      <c r="M22" s="410">
        <v>0</v>
      </c>
      <c r="N22" s="410">
        <f t="shared" si="3"/>
        <v>0</v>
      </c>
      <c r="O22" s="410">
        <f t="shared" si="4"/>
        <v>109</v>
      </c>
      <c r="P22" s="410">
        <f t="shared" si="5"/>
        <v>703</v>
      </c>
      <c r="Q22" s="410">
        <f t="shared" si="6"/>
        <v>812</v>
      </c>
      <c r="R22" s="411" t="s">
        <v>53</v>
      </c>
      <c r="S22" s="516"/>
    </row>
    <row r="23" spans="1:19" ht="20.25" customHeight="1" thickBot="1" x14ac:dyDescent="0.4">
      <c r="A23" s="514"/>
      <c r="B23" s="409" t="s">
        <v>8</v>
      </c>
      <c r="C23" s="96">
        <f>SUM(C21:C22)</f>
        <v>103</v>
      </c>
      <c r="D23" s="96">
        <f t="shared" ref="D23" si="23">SUM(D21:D22)</f>
        <v>720</v>
      </c>
      <c r="E23" s="96">
        <f t="shared" si="0"/>
        <v>823</v>
      </c>
      <c r="F23" s="96">
        <f t="shared" ref="F23:G23" si="24">SUM(F21:F22)</f>
        <v>187</v>
      </c>
      <c r="G23" s="96">
        <f t="shared" si="24"/>
        <v>1095</v>
      </c>
      <c r="H23" s="96">
        <f t="shared" si="1"/>
        <v>1282</v>
      </c>
      <c r="I23" s="96">
        <f t="shared" ref="I23:J23" si="25">SUM(I21:I22)</f>
        <v>20</v>
      </c>
      <c r="J23" s="96">
        <f t="shared" si="25"/>
        <v>60</v>
      </c>
      <c r="K23" s="96">
        <f t="shared" si="2"/>
        <v>80</v>
      </c>
      <c r="L23" s="96">
        <f t="shared" ref="L23:M23" si="26">SUM(L21:L22)</f>
        <v>1</v>
      </c>
      <c r="M23" s="96">
        <f t="shared" si="26"/>
        <v>3</v>
      </c>
      <c r="N23" s="96">
        <f t="shared" si="3"/>
        <v>4</v>
      </c>
      <c r="O23" s="96">
        <f t="shared" si="4"/>
        <v>311</v>
      </c>
      <c r="P23" s="96">
        <f t="shared" si="5"/>
        <v>1878</v>
      </c>
      <c r="Q23" s="96">
        <f t="shared" si="6"/>
        <v>2189</v>
      </c>
      <c r="R23" s="411" t="s">
        <v>5</v>
      </c>
      <c r="S23" s="516"/>
    </row>
    <row r="24" spans="1:19" ht="20.25" customHeight="1" thickBot="1" x14ac:dyDescent="0.4">
      <c r="A24" s="508">
        <v>2014</v>
      </c>
      <c r="B24" s="412" t="s">
        <v>10</v>
      </c>
      <c r="C24" s="89">
        <v>60</v>
      </c>
      <c r="D24" s="89">
        <v>483</v>
      </c>
      <c r="E24" s="89">
        <f t="shared" ref="E24:E26" si="27">C24+D24</f>
        <v>543</v>
      </c>
      <c r="F24" s="89">
        <v>132</v>
      </c>
      <c r="G24" s="89">
        <v>756</v>
      </c>
      <c r="H24" s="89">
        <f t="shared" ref="H24:H26" si="28">F24+G24</f>
        <v>888</v>
      </c>
      <c r="I24" s="89">
        <v>12</v>
      </c>
      <c r="J24" s="89">
        <v>55</v>
      </c>
      <c r="K24" s="89">
        <f t="shared" ref="K24:K26" si="29">I24+J24</f>
        <v>67</v>
      </c>
      <c r="L24" s="89">
        <v>0</v>
      </c>
      <c r="M24" s="89">
        <v>2</v>
      </c>
      <c r="N24" s="89">
        <f t="shared" ref="N24:N26" si="30">L24+M24</f>
        <v>2</v>
      </c>
      <c r="O24" s="89">
        <f t="shared" ref="O24:O26" si="31">SUM(C24,F24,I24,L24)</f>
        <v>204</v>
      </c>
      <c r="P24" s="89">
        <f t="shared" ref="P24:P26" si="32">SUM(D24,G24,J24,M24)</f>
        <v>1296</v>
      </c>
      <c r="Q24" s="89">
        <f t="shared" ref="Q24:Q26" si="33">O24+P24</f>
        <v>1500</v>
      </c>
      <c r="R24" s="413" t="s">
        <v>52</v>
      </c>
      <c r="S24" s="509">
        <v>2014</v>
      </c>
    </row>
    <row r="25" spans="1:19" ht="20.25" customHeight="1" thickBot="1" x14ac:dyDescent="0.4">
      <c r="A25" s="508"/>
      <c r="B25" s="412" t="s">
        <v>11</v>
      </c>
      <c r="C25" s="89">
        <v>48</v>
      </c>
      <c r="D25" s="89">
        <v>454</v>
      </c>
      <c r="E25" s="89">
        <f t="shared" si="27"/>
        <v>502</v>
      </c>
      <c r="F25" s="89">
        <v>72</v>
      </c>
      <c r="G25" s="89">
        <v>440</v>
      </c>
      <c r="H25" s="89">
        <f t="shared" si="28"/>
        <v>512</v>
      </c>
      <c r="I25" s="89">
        <v>7</v>
      </c>
      <c r="J25" s="89">
        <v>35</v>
      </c>
      <c r="K25" s="89">
        <f t="shared" si="29"/>
        <v>42</v>
      </c>
      <c r="L25" s="89">
        <v>0</v>
      </c>
      <c r="M25" s="89">
        <v>4</v>
      </c>
      <c r="N25" s="89">
        <f t="shared" si="30"/>
        <v>4</v>
      </c>
      <c r="O25" s="89">
        <f t="shared" si="31"/>
        <v>127</v>
      </c>
      <c r="P25" s="89">
        <f t="shared" si="32"/>
        <v>933</v>
      </c>
      <c r="Q25" s="89">
        <f t="shared" si="33"/>
        <v>1060</v>
      </c>
      <c r="R25" s="413" t="s">
        <v>53</v>
      </c>
      <c r="S25" s="509"/>
    </row>
    <row r="26" spans="1:19" ht="20.25" customHeight="1" thickBot="1" x14ac:dyDescent="0.4">
      <c r="A26" s="508"/>
      <c r="B26" s="412" t="s">
        <v>8</v>
      </c>
      <c r="C26" s="414">
        <f>SUM(C24:C25)</f>
        <v>108</v>
      </c>
      <c r="D26" s="414">
        <f t="shared" ref="D26:M26" si="34">SUM(D24:D25)</f>
        <v>937</v>
      </c>
      <c r="E26" s="414">
        <f t="shared" si="27"/>
        <v>1045</v>
      </c>
      <c r="F26" s="414">
        <f t="shared" si="34"/>
        <v>204</v>
      </c>
      <c r="G26" s="414">
        <f t="shared" si="34"/>
        <v>1196</v>
      </c>
      <c r="H26" s="414">
        <f t="shared" si="28"/>
        <v>1400</v>
      </c>
      <c r="I26" s="414">
        <f t="shared" si="34"/>
        <v>19</v>
      </c>
      <c r="J26" s="414">
        <f t="shared" si="34"/>
        <v>90</v>
      </c>
      <c r="K26" s="414">
        <f t="shared" si="29"/>
        <v>109</v>
      </c>
      <c r="L26" s="414">
        <f t="shared" si="34"/>
        <v>0</v>
      </c>
      <c r="M26" s="414">
        <f t="shared" si="34"/>
        <v>6</v>
      </c>
      <c r="N26" s="414">
        <f t="shared" si="30"/>
        <v>6</v>
      </c>
      <c r="O26" s="414">
        <f t="shared" si="31"/>
        <v>331</v>
      </c>
      <c r="P26" s="414">
        <f t="shared" si="32"/>
        <v>2229</v>
      </c>
      <c r="Q26" s="414">
        <f t="shared" si="33"/>
        <v>2560</v>
      </c>
      <c r="R26" s="413" t="s">
        <v>5</v>
      </c>
      <c r="S26" s="509"/>
    </row>
    <row r="27" spans="1:19" ht="14.5" thickBot="1" x14ac:dyDescent="0.4">
      <c r="A27" s="504">
        <v>2015</v>
      </c>
      <c r="B27" s="415" t="s">
        <v>10</v>
      </c>
      <c r="C27" s="340">
        <v>36</v>
      </c>
      <c r="D27" s="340">
        <v>285</v>
      </c>
      <c r="E27" s="340">
        <f t="shared" ref="E27:E29" si="35">C27+D27</f>
        <v>321</v>
      </c>
      <c r="F27" s="340">
        <v>93</v>
      </c>
      <c r="G27" s="340">
        <v>693</v>
      </c>
      <c r="H27" s="340">
        <f t="shared" ref="H27:H29" si="36">F27+G27</f>
        <v>786</v>
      </c>
      <c r="I27" s="340">
        <v>15</v>
      </c>
      <c r="J27" s="340">
        <v>59</v>
      </c>
      <c r="K27" s="340">
        <f t="shared" ref="K27:K29" si="37">I27+J27</f>
        <v>74</v>
      </c>
      <c r="L27" s="340">
        <v>0</v>
      </c>
      <c r="M27" s="340">
        <v>1</v>
      </c>
      <c r="N27" s="340">
        <f t="shared" ref="N27:N29" si="38">L27+M27</f>
        <v>1</v>
      </c>
      <c r="O27" s="340">
        <f t="shared" ref="O27:O29" si="39">SUM(C27,F27,I27,L27)</f>
        <v>144</v>
      </c>
      <c r="P27" s="340">
        <f t="shared" ref="P27:P29" si="40">SUM(D27,G27,J27,M27)</f>
        <v>1038</v>
      </c>
      <c r="Q27" s="340">
        <f t="shared" ref="Q27:Q29" si="41">O27+P27</f>
        <v>1182</v>
      </c>
      <c r="R27" s="416" t="s">
        <v>52</v>
      </c>
      <c r="S27" s="506">
        <v>2015</v>
      </c>
    </row>
    <row r="28" spans="1:19" ht="14.5" thickBot="1" x14ac:dyDescent="0.4">
      <c r="A28" s="504"/>
      <c r="B28" s="415" t="s">
        <v>11</v>
      </c>
      <c r="C28" s="340">
        <v>28</v>
      </c>
      <c r="D28" s="340">
        <v>165</v>
      </c>
      <c r="E28" s="340">
        <f t="shared" si="35"/>
        <v>193</v>
      </c>
      <c r="F28" s="340">
        <v>65</v>
      </c>
      <c r="G28" s="340">
        <v>377</v>
      </c>
      <c r="H28" s="340">
        <f t="shared" si="36"/>
        <v>442</v>
      </c>
      <c r="I28" s="340">
        <v>8</v>
      </c>
      <c r="J28" s="340">
        <v>43</v>
      </c>
      <c r="K28" s="340">
        <f t="shared" si="37"/>
        <v>51</v>
      </c>
      <c r="L28" s="340">
        <v>1</v>
      </c>
      <c r="M28" s="340">
        <v>0</v>
      </c>
      <c r="N28" s="340">
        <f t="shared" si="38"/>
        <v>1</v>
      </c>
      <c r="O28" s="340">
        <f t="shared" si="39"/>
        <v>102</v>
      </c>
      <c r="P28" s="340">
        <f t="shared" si="40"/>
        <v>585</v>
      </c>
      <c r="Q28" s="340">
        <f t="shared" si="41"/>
        <v>687</v>
      </c>
      <c r="R28" s="416" t="s">
        <v>53</v>
      </c>
      <c r="S28" s="506"/>
    </row>
    <row r="29" spans="1:19" ht="20.25" customHeight="1" x14ac:dyDescent="0.35">
      <c r="A29" s="505"/>
      <c r="B29" s="417" t="s">
        <v>8</v>
      </c>
      <c r="C29" s="418">
        <f>SUM(C27:C28)</f>
        <v>64</v>
      </c>
      <c r="D29" s="418">
        <f t="shared" ref="D29" si="42">SUM(D27:D28)</f>
        <v>450</v>
      </c>
      <c r="E29" s="418">
        <f t="shared" si="35"/>
        <v>514</v>
      </c>
      <c r="F29" s="418">
        <f t="shared" ref="F29:G29" si="43">SUM(F27:F28)</f>
        <v>158</v>
      </c>
      <c r="G29" s="418">
        <f t="shared" si="43"/>
        <v>1070</v>
      </c>
      <c r="H29" s="418">
        <f t="shared" si="36"/>
        <v>1228</v>
      </c>
      <c r="I29" s="418">
        <f t="shared" ref="I29:J29" si="44">SUM(I27:I28)</f>
        <v>23</v>
      </c>
      <c r="J29" s="418">
        <f t="shared" si="44"/>
        <v>102</v>
      </c>
      <c r="K29" s="418">
        <f t="shared" si="37"/>
        <v>125</v>
      </c>
      <c r="L29" s="418">
        <f t="shared" ref="L29:M29" si="45">SUM(L27:L28)</f>
        <v>1</v>
      </c>
      <c r="M29" s="418">
        <f t="shared" si="45"/>
        <v>1</v>
      </c>
      <c r="N29" s="418">
        <f t="shared" si="38"/>
        <v>2</v>
      </c>
      <c r="O29" s="418">
        <f t="shared" si="39"/>
        <v>246</v>
      </c>
      <c r="P29" s="418">
        <f t="shared" si="40"/>
        <v>1623</v>
      </c>
      <c r="Q29" s="418">
        <f t="shared" si="41"/>
        <v>1869</v>
      </c>
      <c r="R29" s="419" t="s">
        <v>5</v>
      </c>
      <c r="S29" s="507"/>
    </row>
    <row r="30" spans="1:19" ht="14.5" thickBot="1" x14ac:dyDescent="0.4"/>
    <row r="31" spans="1:19" ht="98" x14ac:dyDescent="0.35">
      <c r="D31" s="95"/>
      <c r="E31" s="32" t="s">
        <v>74</v>
      </c>
      <c r="F31" s="126" t="s">
        <v>75</v>
      </c>
      <c r="G31" s="127" t="s">
        <v>76</v>
      </c>
      <c r="H31" s="32" t="s">
        <v>77</v>
      </c>
    </row>
    <row r="32" spans="1:19" ht="14.5" thickBot="1" x14ac:dyDescent="0.4">
      <c r="D32" s="95"/>
      <c r="E32" s="32"/>
      <c r="F32" s="128"/>
      <c r="G32" s="129"/>
      <c r="H32" s="128"/>
    </row>
    <row r="33" spans="4:8" x14ac:dyDescent="0.35">
      <c r="D33" s="95">
        <v>2009</v>
      </c>
      <c r="E33" s="33">
        <f>E11</f>
        <v>672</v>
      </c>
      <c r="F33" s="33">
        <f>H11</f>
        <v>1500</v>
      </c>
      <c r="G33" s="33">
        <f>K11</f>
        <v>250</v>
      </c>
      <c r="H33" s="33">
        <f>N11</f>
        <v>22</v>
      </c>
    </row>
    <row r="34" spans="4:8" x14ac:dyDescent="0.35">
      <c r="D34" s="95">
        <v>2010</v>
      </c>
      <c r="E34" s="33">
        <f>E14</f>
        <v>593</v>
      </c>
      <c r="F34" s="33">
        <f>H14</f>
        <v>1127</v>
      </c>
      <c r="G34" s="33">
        <f>K14</f>
        <v>258</v>
      </c>
      <c r="H34" s="33">
        <f>N14</f>
        <v>29</v>
      </c>
    </row>
    <row r="35" spans="4:8" x14ac:dyDescent="0.35">
      <c r="D35" s="95">
        <v>2011</v>
      </c>
      <c r="E35" s="33">
        <f>E17</f>
        <v>482</v>
      </c>
      <c r="F35" s="33">
        <f>H17</f>
        <v>792</v>
      </c>
      <c r="G35" s="33">
        <f>K17</f>
        <v>21</v>
      </c>
      <c r="H35" s="33">
        <f>N17</f>
        <v>191</v>
      </c>
    </row>
    <row r="36" spans="4:8" x14ac:dyDescent="0.35">
      <c r="D36" s="95">
        <v>2012</v>
      </c>
      <c r="E36" s="33">
        <f>E20</f>
        <v>387</v>
      </c>
      <c r="F36" s="33">
        <f>H20</f>
        <v>888</v>
      </c>
      <c r="G36" s="33">
        <f>K20</f>
        <v>116</v>
      </c>
      <c r="H36" s="33">
        <f>N20</f>
        <v>19</v>
      </c>
    </row>
    <row r="37" spans="4:8" x14ac:dyDescent="0.35">
      <c r="D37" s="7">
        <v>2013</v>
      </c>
      <c r="E37" s="33">
        <f>E23</f>
        <v>823</v>
      </c>
      <c r="F37" s="33">
        <f>H23</f>
        <v>1282</v>
      </c>
      <c r="G37" s="33">
        <f>K23</f>
        <v>80</v>
      </c>
      <c r="H37" s="33">
        <f>N23</f>
        <v>4</v>
      </c>
    </row>
    <row r="38" spans="4:8" x14ac:dyDescent="0.35">
      <c r="D38" s="7">
        <v>2014</v>
      </c>
      <c r="E38" s="33">
        <f>E26</f>
        <v>1045</v>
      </c>
      <c r="F38" s="33">
        <f>H26</f>
        <v>1400</v>
      </c>
      <c r="G38" s="33">
        <f>K26</f>
        <v>109</v>
      </c>
      <c r="H38" s="33">
        <f>N26</f>
        <v>6</v>
      </c>
    </row>
    <row r="39" spans="4:8" x14ac:dyDescent="0.35">
      <c r="D39" s="7">
        <v>2015</v>
      </c>
      <c r="E39" s="33">
        <f>E29</f>
        <v>514</v>
      </c>
      <c r="F39" s="33">
        <f>H29</f>
        <v>1228</v>
      </c>
      <c r="G39" s="33">
        <f>K29</f>
        <v>125</v>
      </c>
      <c r="H39" s="33">
        <f>N29</f>
        <v>2</v>
      </c>
    </row>
  </sheetData>
  <mergeCells count="25">
    <mergeCell ref="A27:A29"/>
    <mergeCell ref="S27:S29"/>
    <mergeCell ref="A24:A26"/>
    <mergeCell ref="S24:S26"/>
    <mergeCell ref="O6:Q6"/>
    <mergeCell ref="A9:A11"/>
    <mergeCell ref="A12:A14"/>
    <mergeCell ref="S9:S11"/>
    <mergeCell ref="S12:S14"/>
    <mergeCell ref="A21:A23"/>
    <mergeCell ref="S21:S23"/>
    <mergeCell ref="A15:A17"/>
    <mergeCell ref="S15:S17"/>
    <mergeCell ref="A18:A20"/>
    <mergeCell ref="S18:S20"/>
    <mergeCell ref="A1:S1"/>
    <mergeCell ref="A3:S3"/>
    <mergeCell ref="A4:S4"/>
    <mergeCell ref="A6:B8"/>
    <mergeCell ref="C6:E6"/>
    <mergeCell ref="F6:H6"/>
    <mergeCell ref="R6:S8"/>
    <mergeCell ref="A2:S2"/>
    <mergeCell ref="I6:K6"/>
    <mergeCell ref="L6:N6"/>
  </mergeCells>
  <printOptions horizontalCentered="1" verticalCentered="1"/>
  <pageMargins left="0" right="0" top="0" bottom="0" header="0" footer="0"/>
  <pageSetup paperSize="9" scale="83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9"/>
  <sheetViews>
    <sheetView rightToLeft="1" view="pageBreakPreview" zoomScaleNormal="100" zoomScaleSheetLayoutView="100" workbookViewId="0">
      <selection activeCell="R6" sqref="R6:S8"/>
    </sheetView>
  </sheetViews>
  <sheetFormatPr defaultColWidth="9.1796875" defaultRowHeight="14" x14ac:dyDescent="0.35"/>
  <cols>
    <col min="1" max="1" width="14.81640625" style="7" customWidth="1"/>
    <col min="2" max="2" width="7.7265625" style="8" customWidth="1"/>
    <col min="3" max="4" width="7.54296875" style="7" customWidth="1"/>
    <col min="5" max="5" width="7.54296875" style="23" customWidth="1"/>
    <col min="6" max="7" width="7.54296875" style="7" customWidth="1"/>
    <col min="8" max="8" width="7.54296875" style="23" customWidth="1"/>
    <col min="9" max="10" width="7.54296875" style="7" customWidth="1"/>
    <col min="11" max="11" width="7.54296875" style="24" customWidth="1"/>
    <col min="12" max="13" width="7.54296875" style="7" customWidth="1"/>
    <col min="14" max="14" width="7.54296875" style="24" customWidth="1"/>
    <col min="15" max="16" width="7.54296875" style="7" customWidth="1"/>
    <col min="17" max="17" width="7.54296875" style="24" customWidth="1"/>
    <col min="18" max="18" width="11" style="7" customWidth="1"/>
    <col min="19" max="19" width="19.7265625" style="1" customWidth="1"/>
    <col min="20" max="16384" width="9.1796875" style="1"/>
  </cols>
  <sheetData>
    <row r="1" spans="1:19" ht="20" x14ac:dyDescent="0.35">
      <c r="A1" s="517" t="s">
        <v>70</v>
      </c>
      <c r="B1" s="517"/>
      <c r="C1" s="517"/>
      <c r="D1" s="517"/>
      <c r="E1" s="517"/>
      <c r="F1" s="517"/>
      <c r="G1" s="517"/>
      <c r="H1" s="517"/>
      <c r="I1" s="517"/>
      <c r="J1" s="517"/>
      <c r="K1" s="517"/>
      <c r="L1" s="517"/>
      <c r="M1" s="517"/>
      <c r="N1" s="517"/>
      <c r="O1" s="517"/>
      <c r="P1" s="517"/>
      <c r="Q1" s="517"/>
      <c r="R1" s="517"/>
      <c r="S1" s="517"/>
    </row>
    <row r="2" spans="1:19" ht="20" x14ac:dyDescent="0.35">
      <c r="A2" s="518" t="s">
        <v>195</v>
      </c>
      <c r="B2" s="518"/>
      <c r="C2" s="518"/>
      <c r="D2" s="518"/>
      <c r="E2" s="518"/>
      <c r="F2" s="518"/>
      <c r="G2" s="518"/>
      <c r="H2" s="518"/>
      <c r="I2" s="518"/>
      <c r="J2" s="518"/>
      <c r="K2" s="518"/>
      <c r="L2" s="518"/>
      <c r="M2" s="518"/>
      <c r="N2" s="518"/>
      <c r="O2" s="518"/>
      <c r="P2" s="518"/>
      <c r="Q2" s="518"/>
      <c r="R2" s="518"/>
      <c r="S2" s="518"/>
    </row>
    <row r="3" spans="1:19" ht="33.75" customHeight="1" x14ac:dyDescent="0.35">
      <c r="A3" s="489" t="s">
        <v>71</v>
      </c>
      <c r="B3" s="489"/>
      <c r="C3" s="489"/>
      <c r="D3" s="489"/>
      <c r="E3" s="489"/>
      <c r="F3" s="489"/>
      <c r="G3" s="489"/>
      <c r="H3" s="489"/>
      <c r="I3" s="489"/>
      <c r="J3" s="489"/>
      <c r="K3" s="489"/>
      <c r="L3" s="489"/>
      <c r="M3" s="489"/>
      <c r="N3" s="489"/>
      <c r="O3" s="489"/>
      <c r="P3" s="489"/>
      <c r="Q3" s="489"/>
      <c r="R3" s="489"/>
      <c r="S3" s="489"/>
    </row>
    <row r="4" spans="1:19" ht="15.5" x14ac:dyDescent="0.35">
      <c r="A4" s="489" t="s">
        <v>195</v>
      </c>
      <c r="B4" s="489"/>
      <c r="C4" s="489"/>
      <c r="D4" s="489"/>
      <c r="E4" s="489"/>
      <c r="F4" s="489"/>
      <c r="G4" s="489"/>
      <c r="H4" s="489"/>
      <c r="I4" s="489"/>
      <c r="J4" s="489"/>
      <c r="K4" s="489"/>
      <c r="L4" s="489"/>
      <c r="M4" s="489"/>
      <c r="N4" s="489"/>
      <c r="O4" s="489"/>
      <c r="P4" s="489"/>
      <c r="Q4" s="489"/>
      <c r="R4" s="489"/>
      <c r="S4" s="489"/>
    </row>
    <row r="5" spans="1:19" s="10" customFormat="1" ht="16.899999999999999" customHeight="1" x14ac:dyDescent="0.35">
      <c r="A5" s="178" t="s">
        <v>357</v>
      </c>
      <c r="B5" s="179"/>
      <c r="C5" s="179"/>
      <c r="D5" s="179"/>
      <c r="E5" s="180"/>
      <c r="F5" s="179"/>
      <c r="G5" s="179"/>
      <c r="H5" s="180"/>
      <c r="I5" s="179"/>
      <c r="J5" s="179"/>
      <c r="K5" s="180"/>
      <c r="L5" s="179"/>
      <c r="M5" s="179"/>
      <c r="N5" s="180"/>
      <c r="O5" s="179"/>
      <c r="P5" s="179"/>
      <c r="Q5" s="180"/>
      <c r="R5" s="181"/>
      <c r="S5" s="125" t="s">
        <v>358</v>
      </c>
    </row>
    <row r="6" spans="1:19" ht="41.25" customHeight="1" thickBot="1" x14ac:dyDescent="0.4">
      <c r="A6" s="490" t="s">
        <v>250</v>
      </c>
      <c r="B6" s="491"/>
      <c r="C6" s="496" t="s">
        <v>56</v>
      </c>
      <c r="D6" s="496"/>
      <c r="E6" s="496"/>
      <c r="F6" s="496" t="s">
        <v>59</v>
      </c>
      <c r="G6" s="496"/>
      <c r="H6" s="496"/>
      <c r="I6" s="496" t="s">
        <v>58</v>
      </c>
      <c r="J6" s="496"/>
      <c r="K6" s="496"/>
      <c r="L6" s="496" t="s">
        <v>57</v>
      </c>
      <c r="M6" s="496"/>
      <c r="N6" s="496"/>
      <c r="O6" s="496" t="s">
        <v>61</v>
      </c>
      <c r="P6" s="496"/>
      <c r="Q6" s="496"/>
      <c r="R6" s="497" t="s">
        <v>249</v>
      </c>
      <c r="S6" s="498"/>
    </row>
    <row r="7" spans="1:19" ht="18.75" customHeight="1" thickBot="1" x14ac:dyDescent="0.35">
      <c r="A7" s="492" t="s">
        <v>9</v>
      </c>
      <c r="B7" s="493"/>
      <c r="C7" s="25" t="s">
        <v>6</v>
      </c>
      <c r="D7" s="25" t="s">
        <v>7</v>
      </c>
      <c r="E7" s="25" t="s">
        <v>8</v>
      </c>
      <c r="F7" s="25" t="s">
        <v>6</v>
      </c>
      <c r="G7" s="25" t="s">
        <v>7</v>
      </c>
      <c r="H7" s="25" t="s">
        <v>8</v>
      </c>
      <c r="I7" s="25" t="s">
        <v>6</v>
      </c>
      <c r="J7" s="25" t="s">
        <v>7</v>
      </c>
      <c r="K7" s="25" t="s">
        <v>8</v>
      </c>
      <c r="L7" s="25" t="s">
        <v>6</v>
      </c>
      <c r="M7" s="25" t="s">
        <v>7</v>
      </c>
      <c r="N7" s="25" t="s">
        <v>8</v>
      </c>
      <c r="O7" s="25" t="s">
        <v>6</v>
      </c>
      <c r="P7" s="25" t="s">
        <v>7</v>
      </c>
      <c r="Q7" s="25" t="s">
        <v>8</v>
      </c>
      <c r="R7" s="499" t="s">
        <v>12</v>
      </c>
      <c r="S7" s="500"/>
    </row>
    <row r="8" spans="1:19" ht="14.25" customHeight="1" x14ac:dyDescent="0.35">
      <c r="A8" s="494"/>
      <c r="B8" s="495"/>
      <c r="C8" s="52" t="s">
        <v>15</v>
      </c>
      <c r="D8" s="52" t="s">
        <v>16</v>
      </c>
      <c r="E8" s="52" t="s">
        <v>5</v>
      </c>
      <c r="F8" s="52" t="s">
        <v>15</v>
      </c>
      <c r="G8" s="52" t="s">
        <v>16</v>
      </c>
      <c r="H8" s="52" t="s">
        <v>5</v>
      </c>
      <c r="I8" s="52" t="s">
        <v>15</v>
      </c>
      <c r="J8" s="52" t="s">
        <v>16</v>
      </c>
      <c r="K8" s="52" t="s">
        <v>5</v>
      </c>
      <c r="L8" s="52" t="s">
        <v>15</v>
      </c>
      <c r="M8" s="52" t="s">
        <v>16</v>
      </c>
      <c r="N8" s="52" t="s">
        <v>5</v>
      </c>
      <c r="O8" s="52" t="s">
        <v>15</v>
      </c>
      <c r="P8" s="52" t="s">
        <v>16</v>
      </c>
      <c r="Q8" s="52" t="s">
        <v>5</v>
      </c>
      <c r="R8" s="501"/>
      <c r="S8" s="502"/>
    </row>
    <row r="9" spans="1:19" ht="20.25" customHeight="1" thickBot="1" x14ac:dyDescent="0.4">
      <c r="A9" s="513">
        <v>2009</v>
      </c>
      <c r="B9" s="182" t="s">
        <v>10</v>
      </c>
      <c r="C9" s="183">
        <v>97</v>
      </c>
      <c r="D9" s="183">
        <v>237</v>
      </c>
      <c r="E9" s="183">
        <f t="shared" ref="E9:E22" si="0">C9+D9</f>
        <v>334</v>
      </c>
      <c r="F9" s="183">
        <v>793</v>
      </c>
      <c r="G9" s="183">
        <v>793</v>
      </c>
      <c r="H9" s="183">
        <f t="shared" ref="H9:H22" si="1">F9+G9</f>
        <v>1586</v>
      </c>
      <c r="I9" s="183">
        <v>55</v>
      </c>
      <c r="J9" s="183">
        <v>59</v>
      </c>
      <c r="K9" s="183">
        <f t="shared" ref="K9:K22" si="2">I9+J9</f>
        <v>114</v>
      </c>
      <c r="L9" s="183">
        <v>26</v>
      </c>
      <c r="M9" s="183">
        <v>24</v>
      </c>
      <c r="N9" s="183">
        <f t="shared" ref="N9:N22" si="3">L9+M9</f>
        <v>50</v>
      </c>
      <c r="O9" s="183">
        <f t="shared" ref="O9:O22" si="4">C9+F9+I9+L9</f>
        <v>971</v>
      </c>
      <c r="P9" s="183">
        <f t="shared" ref="P9:P22" si="5">D9+G9+J9+M9</f>
        <v>1113</v>
      </c>
      <c r="Q9" s="183">
        <f t="shared" ref="Q9:Q22" si="6">O9+P9</f>
        <v>2084</v>
      </c>
      <c r="R9" s="184" t="s">
        <v>52</v>
      </c>
      <c r="S9" s="515">
        <v>2009</v>
      </c>
    </row>
    <row r="10" spans="1:19" ht="20.25" customHeight="1" thickBot="1" x14ac:dyDescent="0.4">
      <c r="A10" s="514"/>
      <c r="B10" s="409" t="s">
        <v>11</v>
      </c>
      <c r="C10" s="410">
        <v>64</v>
      </c>
      <c r="D10" s="410">
        <v>170</v>
      </c>
      <c r="E10" s="410">
        <f t="shared" si="0"/>
        <v>234</v>
      </c>
      <c r="F10" s="410">
        <v>383</v>
      </c>
      <c r="G10" s="410">
        <v>453</v>
      </c>
      <c r="H10" s="410">
        <f t="shared" si="1"/>
        <v>836</v>
      </c>
      <c r="I10" s="410">
        <v>37</v>
      </c>
      <c r="J10" s="410">
        <v>43</v>
      </c>
      <c r="K10" s="410">
        <f t="shared" si="2"/>
        <v>80</v>
      </c>
      <c r="L10" s="410">
        <v>14</v>
      </c>
      <c r="M10" s="410">
        <v>13</v>
      </c>
      <c r="N10" s="410">
        <f t="shared" si="3"/>
        <v>27</v>
      </c>
      <c r="O10" s="410">
        <f t="shared" si="4"/>
        <v>498</v>
      </c>
      <c r="P10" s="410">
        <f t="shared" si="5"/>
        <v>679</v>
      </c>
      <c r="Q10" s="410">
        <f t="shared" si="6"/>
        <v>1177</v>
      </c>
      <c r="R10" s="411" t="s">
        <v>53</v>
      </c>
      <c r="S10" s="516"/>
    </row>
    <row r="11" spans="1:19" ht="20.25" customHeight="1" thickBot="1" x14ac:dyDescent="0.4">
      <c r="A11" s="514"/>
      <c r="B11" s="409" t="s">
        <v>8</v>
      </c>
      <c r="C11" s="96">
        <f>C9+C10</f>
        <v>161</v>
      </c>
      <c r="D11" s="96">
        <f t="shared" ref="D11:Q11" si="7">D9+D10</f>
        <v>407</v>
      </c>
      <c r="E11" s="96">
        <f t="shared" si="7"/>
        <v>568</v>
      </c>
      <c r="F11" s="96">
        <f t="shared" si="7"/>
        <v>1176</v>
      </c>
      <c r="G11" s="96">
        <f t="shared" si="7"/>
        <v>1246</v>
      </c>
      <c r="H11" s="96">
        <f t="shared" si="7"/>
        <v>2422</v>
      </c>
      <c r="I11" s="96">
        <f t="shared" si="7"/>
        <v>92</v>
      </c>
      <c r="J11" s="96">
        <f t="shared" si="7"/>
        <v>102</v>
      </c>
      <c r="K11" s="96">
        <f t="shared" si="7"/>
        <v>194</v>
      </c>
      <c r="L11" s="96">
        <f t="shared" si="7"/>
        <v>40</v>
      </c>
      <c r="M11" s="96">
        <f t="shared" si="7"/>
        <v>37</v>
      </c>
      <c r="N11" s="96">
        <f t="shared" si="7"/>
        <v>77</v>
      </c>
      <c r="O11" s="96">
        <f t="shared" si="7"/>
        <v>1469</v>
      </c>
      <c r="P11" s="96">
        <f t="shared" si="7"/>
        <v>1792</v>
      </c>
      <c r="Q11" s="96">
        <f t="shared" si="7"/>
        <v>3261</v>
      </c>
      <c r="R11" s="411" t="s">
        <v>5</v>
      </c>
      <c r="S11" s="516"/>
    </row>
    <row r="12" spans="1:19" ht="20.25" customHeight="1" thickBot="1" x14ac:dyDescent="0.4">
      <c r="A12" s="508">
        <v>2010</v>
      </c>
      <c r="B12" s="412" t="s">
        <v>10</v>
      </c>
      <c r="C12" s="89">
        <v>154</v>
      </c>
      <c r="D12" s="89">
        <v>189</v>
      </c>
      <c r="E12" s="89">
        <f t="shared" si="0"/>
        <v>343</v>
      </c>
      <c r="F12" s="89">
        <v>903</v>
      </c>
      <c r="G12" s="89">
        <v>913</v>
      </c>
      <c r="H12" s="89">
        <f t="shared" si="1"/>
        <v>1816</v>
      </c>
      <c r="I12" s="89">
        <v>207</v>
      </c>
      <c r="J12" s="89">
        <v>195</v>
      </c>
      <c r="K12" s="89">
        <f t="shared" si="2"/>
        <v>402</v>
      </c>
      <c r="L12" s="89">
        <v>47</v>
      </c>
      <c r="M12" s="89">
        <v>45</v>
      </c>
      <c r="N12" s="89">
        <f t="shared" si="3"/>
        <v>92</v>
      </c>
      <c r="O12" s="89">
        <f t="shared" si="4"/>
        <v>1311</v>
      </c>
      <c r="P12" s="89">
        <f t="shared" si="5"/>
        <v>1342</v>
      </c>
      <c r="Q12" s="89">
        <f t="shared" si="6"/>
        <v>2653</v>
      </c>
      <c r="R12" s="413" t="s">
        <v>52</v>
      </c>
      <c r="S12" s="509">
        <v>2010</v>
      </c>
    </row>
    <row r="13" spans="1:19" ht="20.25" customHeight="1" thickBot="1" x14ac:dyDescent="0.4">
      <c r="A13" s="508"/>
      <c r="B13" s="412" t="s">
        <v>11</v>
      </c>
      <c r="C13" s="89">
        <v>137</v>
      </c>
      <c r="D13" s="89">
        <v>138</v>
      </c>
      <c r="E13" s="89">
        <f t="shared" si="0"/>
        <v>275</v>
      </c>
      <c r="F13" s="89">
        <v>480</v>
      </c>
      <c r="G13" s="89">
        <v>568</v>
      </c>
      <c r="H13" s="89">
        <f t="shared" si="1"/>
        <v>1048</v>
      </c>
      <c r="I13" s="89">
        <v>111</v>
      </c>
      <c r="J13" s="89">
        <v>136</v>
      </c>
      <c r="K13" s="89">
        <f t="shared" si="2"/>
        <v>247</v>
      </c>
      <c r="L13" s="89">
        <v>27</v>
      </c>
      <c r="M13" s="89">
        <v>30</v>
      </c>
      <c r="N13" s="89">
        <f t="shared" si="3"/>
        <v>57</v>
      </c>
      <c r="O13" s="89">
        <f t="shared" si="4"/>
        <v>755</v>
      </c>
      <c r="P13" s="89">
        <f t="shared" si="5"/>
        <v>872</v>
      </c>
      <c r="Q13" s="89">
        <f t="shared" si="6"/>
        <v>1627</v>
      </c>
      <c r="R13" s="413" t="s">
        <v>53</v>
      </c>
      <c r="S13" s="509"/>
    </row>
    <row r="14" spans="1:19" ht="20.25" customHeight="1" thickBot="1" x14ac:dyDescent="0.4">
      <c r="A14" s="508"/>
      <c r="B14" s="412" t="s">
        <v>8</v>
      </c>
      <c r="C14" s="414">
        <f>C12+C13</f>
        <v>291</v>
      </c>
      <c r="D14" s="414">
        <f t="shared" ref="D14:Q14" si="8">D12+D13</f>
        <v>327</v>
      </c>
      <c r="E14" s="414">
        <f t="shared" si="8"/>
        <v>618</v>
      </c>
      <c r="F14" s="414">
        <f t="shared" si="8"/>
        <v>1383</v>
      </c>
      <c r="G14" s="414">
        <f t="shared" si="8"/>
        <v>1481</v>
      </c>
      <c r="H14" s="414">
        <f t="shared" si="8"/>
        <v>2864</v>
      </c>
      <c r="I14" s="414">
        <f t="shared" si="8"/>
        <v>318</v>
      </c>
      <c r="J14" s="414">
        <f t="shared" si="8"/>
        <v>331</v>
      </c>
      <c r="K14" s="414">
        <f t="shared" si="8"/>
        <v>649</v>
      </c>
      <c r="L14" s="414">
        <f t="shared" si="8"/>
        <v>74</v>
      </c>
      <c r="M14" s="414">
        <f t="shared" si="8"/>
        <v>75</v>
      </c>
      <c r="N14" s="414">
        <f t="shared" si="8"/>
        <v>149</v>
      </c>
      <c r="O14" s="414">
        <f t="shared" si="8"/>
        <v>2066</v>
      </c>
      <c r="P14" s="414">
        <f t="shared" si="8"/>
        <v>2214</v>
      </c>
      <c r="Q14" s="414">
        <f t="shared" si="8"/>
        <v>4280</v>
      </c>
      <c r="R14" s="413" t="s">
        <v>5</v>
      </c>
      <c r="S14" s="509"/>
    </row>
    <row r="15" spans="1:19" ht="20.25" customHeight="1" thickBot="1" x14ac:dyDescent="0.4">
      <c r="A15" s="514">
        <v>2011</v>
      </c>
      <c r="B15" s="409" t="s">
        <v>10</v>
      </c>
      <c r="C15" s="410">
        <v>146</v>
      </c>
      <c r="D15" s="410">
        <v>145</v>
      </c>
      <c r="E15" s="410">
        <f t="shared" si="0"/>
        <v>291</v>
      </c>
      <c r="F15" s="410">
        <v>867</v>
      </c>
      <c r="G15" s="410">
        <v>887</v>
      </c>
      <c r="H15" s="410">
        <f t="shared" si="1"/>
        <v>1754</v>
      </c>
      <c r="I15" s="410">
        <v>99</v>
      </c>
      <c r="J15" s="410">
        <v>108</v>
      </c>
      <c r="K15" s="410">
        <f t="shared" si="2"/>
        <v>207</v>
      </c>
      <c r="L15" s="410">
        <v>16</v>
      </c>
      <c r="M15" s="410">
        <v>21</v>
      </c>
      <c r="N15" s="410">
        <f t="shared" si="3"/>
        <v>37</v>
      </c>
      <c r="O15" s="410">
        <f t="shared" si="4"/>
        <v>1128</v>
      </c>
      <c r="P15" s="410">
        <f t="shared" si="5"/>
        <v>1161</v>
      </c>
      <c r="Q15" s="410">
        <f t="shared" si="6"/>
        <v>2289</v>
      </c>
      <c r="R15" s="411" t="s">
        <v>52</v>
      </c>
      <c r="S15" s="516">
        <v>2011</v>
      </c>
    </row>
    <row r="16" spans="1:19" ht="20.25" customHeight="1" thickBot="1" x14ac:dyDescent="0.4">
      <c r="A16" s="514"/>
      <c r="B16" s="409" t="s">
        <v>11</v>
      </c>
      <c r="C16" s="410">
        <v>144</v>
      </c>
      <c r="D16" s="410">
        <v>172</v>
      </c>
      <c r="E16" s="410">
        <f t="shared" si="0"/>
        <v>316</v>
      </c>
      <c r="F16" s="410">
        <v>590</v>
      </c>
      <c r="G16" s="410">
        <v>677</v>
      </c>
      <c r="H16" s="410">
        <f t="shared" si="1"/>
        <v>1267</v>
      </c>
      <c r="I16" s="410">
        <v>73</v>
      </c>
      <c r="J16" s="410">
        <v>76</v>
      </c>
      <c r="K16" s="410">
        <f t="shared" si="2"/>
        <v>149</v>
      </c>
      <c r="L16" s="410">
        <v>7</v>
      </c>
      <c r="M16" s="410">
        <v>9</v>
      </c>
      <c r="N16" s="410">
        <f t="shared" si="3"/>
        <v>16</v>
      </c>
      <c r="O16" s="410">
        <f t="shared" si="4"/>
        <v>814</v>
      </c>
      <c r="P16" s="410">
        <f t="shared" si="5"/>
        <v>934</v>
      </c>
      <c r="Q16" s="410">
        <f t="shared" si="6"/>
        <v>1748</v>
      </c>
      <c r="R16" s="411" t="s">
        <v>53</v>
      </c>
      <c r="S16" s="516"/>
    </row>
    <row r="17" spans="1:19" ht="20.25" customHeight="1" thickBot="1" x14ac:dyDescent="0.4">
      <c r="A17" s="514"/>
      <c r="B17" s="409" t="s">
        <v>8</v>
      </c>
      <c r="C17" s="96">
        <f>C15+C16</f>
        <v>290</v>
      </c>
      <c r="D17" s="96">
        <f t="shared" ref="D17:Q17" si="9">D15+D16</f>
        <v>317</v>
      </c>
      <c r="E17" s="96">
        <f t="shared" si="9"/>
        <v>607</v>
      </c>
      <c r="F17" s="96">
        <f t="shared" si="9"/>
        <v>1457</v>
      </c>
      <c r="G17" s="96">
        <f t="shared" si="9"/>
        <v>1564</v>
      </c>
      <c r="H17" s="96">
        <f t="shared" si="9"/>
        <v>3021</v>
      </c>
      <c r="I17" s="96">
        <f t="shared" si="9"/>
        <v>172</v>
      </c>
      <c r="J17" s="96">
        <f t="shared" si="9"/>
        <v>184</v>
      </c>
      <c r="K17" s="96">
        <f t="shared" si="9"/>
        <v>356</v>
      </c>
      <c r="L17" s="96">
        <f t="shared" si="9"/>
        <v>23</v>
      </c>
      <c r="M17" s="96">
        <f t="shared" si="9"/>
        <v>30</v>
      </c>
      <c r="N17" s="96">
        <f t="shared" si="9"/>
        <v>53</v>
      </c>
      <c r="O17" s="96">
        <f t="shared" si="9"/>
        <v>1942</v>
      </c>
      <c r="P17" s="96">
        <f t="shared" si="9"/>
        <v>2095</v>
      </c>
      <c r="Q17" s="96">
        <f t="shared" si="9"/>
        <v>4037</v>
      </c>
      <c r="R17" s="411" t="s">
        <v>5</v>
      </c>
      <c r="S17" s="516"/>
    </row>
    <row r="18" spans="1:19" ht="20.25" customHeight="1" thickBot="1" x14ac:dyDescent="0.4">
      <c r="A18" s="508">
        <v>2012</v>
      </c>
      <c r="B18" s="412" t="s">
        <v>10</v>
      </c>
      <c r="C18" s="89">
        <v>128</v>
      </c>
      <c r="D18" s="89">
        <v>154</v>
      </c>
      <c r="E18" s="89">
        <f t="shared" si="0"/>
        <v>282</v>
      </c>
      <c r="F18" s="89">
        <v>1451</v>
      </c>
      <c r="G18" s="89">
        <v>1387</v>
      </c>
      <c r="H18" s="89">
        <f t="shared" si="1"/>
        <v>2838</v>
      </c>
      <c r="I18" s="89">
        <v>39</v>
      </c>
      <c r="J18" s="89">
        <v>39</v>
      </c>
      <c r="K18" s="89">
        <f t="shared" si="2"/>
        <v>78</v>
      </c>
      <c r="L18" s="89">
        <v>4</v>
      </c>
      <c r="M18" s="89">
        <v>5</v>
      </c>
      <c r="N18" s="89">
        <f t="shared" si="3"/>
        <v>9</v>
      </c>
      <c r="O18" s="89">
        <f t="shared" si="4"/>
        <v>1622</v>
      </c>
      <c r="P18" s="89">
        <f t="shared" si="5"/>
        <v>1585</v>
      </c>
      <c r="Q18" s="89">
        <f t="shared" si="6"/>
        <v>3207</v>
      </c>
      <c r="R18" s="413" t="s">
        <v>52</v>
      </c>
      <c r="S18" s="509">
        <v>2012</v>
      </c>
    </row>
    <row r="19" spans="1:19" ht="20.25" customHeight="1" thickBot="1" x14ac:dyDescent="0.4">
      <c r="A19" s="508"/>
      <c r="B19" s="412" t="s">
        <v>11</v>
      </c>
      <c r="C19" s="89">
        <v>137</v>
      </c>
      <c r="D19" s="89">
        <v>136</v>
      </c>
      <c r="E19" s="89">
        <f t="shared" si="0"/>
        <v>273</v>
      </c>
      <c r="F19" s="89">
        <v>966</v>
      </c>
      <c r="G19" s="89">
        <v>1085</v>
      </c>
      <c r="H19" s="89">
        <f t="shared" si="1"/>
        <v>2051</v>
      </c>
      <c r="I19" s="89">
        <v>29</v>
      </c>
      <c r="J19" s="89">
        <v>32</v>
      </c>
      <c r="K19" s="89">
        <f t="shared" si="2"/>
        <v>61</v>
      </c>
      <c r="L19" s="89">
        <v>5</v>
      </c>
      <c r="M19" s="89">
        <v>5</v>
      </c>
      <c r="N19" s="89">
        <f t="shared" si="3"/>
        <v>10</v>
      </c>
      <c r="O19" s="89">
        <f t="shared" si="4"/>
        <v>1137</v>
      </c>
      <c r="P19" s="89">
        <f t="shared" si="5"/>
        <v>1258</v>
      </c>
      <c r="Q19" s="89">
        <f t="shared" si="6"/>
        <v>2395</v>
      </c>
      <c r="R19" s="413" t="s">
        <v>53</v>
      </c>
      <c r="S19" s="509"/>
    </row>
    <row r="20" spans="1:19" ht="20.25" customHeight="1" thickBot="1" x14ac:dyDescent="0.4">
      <c r="A20" s="508"/>
      <c r="B20" s="412" t="s">
        <v>8</v>
      </c>
      <c r="C20" s="414">
        <f>C18+C19</f>
        <v>265</v>
      </c>
      <c r="D20" s="414">
        <f t="shared" ref="D20:Q20" si="10">D18+D19</f>
        <v>290</v>
      </c>
      <c r="E20" s="414">
        <f t="shared" si="10"/>
        <v>555</v>
      </c>
      <c r="F20" s="414">
        <f t="shared" si="10"/>
        <v>2417</v>
      </c>
      <c r="G20" s="414">
        <f t="shared" si="10"/>
        <v>2472</v>
      </c>
      <c r="H20" s="414">
        <f t="shared" si="10"/>
        <v>4889</v>
      </c>
      <c r="I20" s="414">
        <f t="shared" si="10"/>
        <v>68</v>
      </c>
      <c r="J20" s="414">
        <f t="shared" si="10"/>
        <v>71</v>
      </c>
      <c r="K20" s="414">
        <f t="shared" si="10"/>
        <v>139</v>
      </c>
      <c r="L20" s="414">
        <f t="shared" si="10"/>
        <v>9</v>
      </c>
      <c r="M20" s="414">
        <f t="shared" si="10"/>
        <v>10</v>
      </c>
      <c r="N20" s="414">
        <f t="shared" si="10"/>
        <v>19</v>
      </c>
      <c r="O20" s="414">
        <f t="shared" si="10"/>
        <v>2759</v>
      </c>
      <c r="P20" s="414">
        <f t="shared" si="10"/>
        <v>2843</v>
      </c>
      <c r="Q20" s="414">
        <f t="shared" si="10"/>
        <v>5602</v>
      </c>
      <c r="R20" s="413" t="s">
        <v>5</v>
      </c>
      <c r="S20" s="509"/>
    </row>
    <row r="21" spans="1:19" ht="20.25" customHeight="1" thickBot="1" x14ac:dyDescent="0.4">
      <c r="A21" s="514">
        <v>2013</v>
      </c>
      <c r="B21" s="409" t="s">
        <v>10</v>
      </c>
      <c r="C21" s="410">
        <v>193</v>
      </c>
      <c r="D21" s="410">
        <v>202</v>
      </c>
      <c r="E21" s="410">
        <f>C21+D21</f>
        <v>395</v>
      </c>
      <c r="F21" s="410">
        <v>1724</v>
      </c>
      <c r="G21" s="410">
        <v>1618</v>
      </c>
      <c r="H21" s="410">
        <f t="shared" si="1"/>
        <v>3342</v>
      </c>
      <c r="I21" s="410">
        <v>94</v>
      </c>
      <c r="J21" s="410">
        <v>93</v>
      </c>
      <c r="K21" s="410">
        <f t="shared" si="2"/>
        <v>187</v>
      </c>
      <c r="L21" s="410">
        <v>36</v>
      </c>
      <c r="M21" s="410">
        <v>33</v>
      </c>
      <c r="N21" s="410">
        <f t="shared" si="3"/>
        <v>69</v>
      </c>
      <c r="O21" s="410">
        <f t="shared" si="4"/>
        <v>2047</v>
      </c>
      <c r="P21" s="410">
        <f t="shared" si="5"/>
        <v>1946</v>
      </c>
      <c r="Q21" s="410">
        <f t="shared" si="6"/>
        <v>3993</v>
      </c>
      <c r="R21" s="411" t="s">
        <v>52</v>
      </c>
      <c r="S21" s="516">
        <v>2013</v>
      </c>
    </row>
    <row r="22" spans="1:19" ht="20.25" customHeight="1" thickBot="1" x14ac:dyDescent="0.4">
      <c r="A22" s="514"/>
      <c r="B22" s="409" t="s">
        <v>11</v>
      </c>
      <c r="C22" s="410">
        <v>200</v>
      </c>
      <c r="D22" s="410">
        <v>241</v>
      </c>
      <c r="E22" s="410">
        <f t="shared" si="0"/>
        <v>441</v>
      </c>
      <c r="F22" s="410">
        <v>1256</v>
      </c>
      <c r="G22" s="410">
        <v>1439</v>
      </c>
      <c r="H22" s="410">
        <f t="shared" si="1"/>
        <v>2695</v>
      </c>
      <c r="I22" s="410">
        <v>95</v>
      </c>
      <c r="J22" s="410">
        <v>121</v>
      </c>
      <c r="K22" s="410">
        <f t="shared" si="2"/>
        <v>216</v>
      </c>
      <c r="L22" s="410">
        <v>32</v>
      </c>
      <c r="M22" s="410">
        <v>37</v>
      </c>
      <c r="N22" s="410">
        <f t="shared" si="3"/>
        <v>69</v>
      </c>
      <c r="O22" s="410">
        <f t="shared" si="4"/>
        <v>1583</v>
      </c>
      <c r="P22" s="410">
        <f t="shared" si="5"/>
        <v>1838</v>
      </c>
      <c r="Q22" s="410">
        <f t="shared" si="6"/>
        <v>3421</v>
      </c>
      <c r="R22" s="411" t="s">
        <v>53</v>
      </c>
      <c r="S22" s="516"/>
    </row>
    <row r="23" spans="1:19" ht="20.25" customHeight="1" thickBot="1" x14ac:dyDescent="0.4">
      <c r="A23" s="514"/>
      <c r="B23" s="409" t="s">
        <v>8</v>
      </c>
      <c r="C23" s="96">
        <f>C21+C22</f>
        <v>393</v>
      </c>
      <c r="D23" s="96">
        <f t="shared" ref="D23:Q23" si="11">D21+D22</f>
        <v>443</v>
      </c>
      <c r="E23" s="96">
        <f t="shared" si="11"/>
        <v>836</v>
      </c>
      <c r="F23" s="96">
        <f t="shared" si="11"/>
        <v>2980</v>
      </c>
      <c r="G23" s="96">
        <f t="shared" si="11"/>
        <v>3057</v>
      </c>
      <c r="H23" s="96">
        <f t="shared" si="11"/>
        <v>6037</v>
      </c>
      <c r="I23" s="96">
        <f t="shared" si="11"/>
        <v>189</v>
      </c>
      <c r="J23" s="96">
        <f t="shared" si="11"/>
        <v>214</v>
      </c>
      <c r="K23" s="96">
        <f t="shared" si="11"/>
        <v>403</v>
      </c>
      <c r="L23" s="96">
        <f t="shared" si="11"/>
        <v>68</v>
      </c>
      <c r="M23" s="96">
        <f t="shared" si="11"/>
        <v>70</v>
      </c>
      <c r="N23" s="96">
        <f t="shared" si="11"/>
        <v>138</v>
      </c>
      <c r="O23" s="96">
        <f t="shared" si="11"/>
        <v>3630</v>
      </c>
      <c r="P23" s="96">
        <f t="shared" si="11"/>
        <v>3784</v>
      </c>
      <c r="Q23" s="96">
        <f t="shared" si="11"/>
        <v>7414</v>
      </c>
      <c r="R23" s="411" t="s">
        <v>5</v>
      </c>
      <c r="S23" s="516"/>
    </row>
    <row r="24" spans="1:19" ht="20.25" customHeight="1" thickBot="1" x14ac:dyDescent="0.4">
      <c r="A24" s="508">
        <v>2014</v>
      </c>
      <c r="B24" s="412" t="s">
        <v>10</v>
      </c>
      <c r="C24" s="89">
        <v>218</v>
      </c>
      <c r="D24" s="89">
        <v>270</v>
      </c>
      <c r="E24" s="89">
        <f t="shared" ref="E24:E25" si="12">C24+D24</f>
        <v>488</v>
      </c>
      <c r="F24" s="89">
        <v>1911</v>
      </c>
      <c r="G24" s="89">
        <v>1912</v>
      </c>
      <c r="H24" s="89">
        <f t="shared" ref="H24:H25" si="13">F24+G24</f>
        <v>3823</v>
      </c>
      <c r="I24" s="89">
        <v>98</v>
      </c>
      <c r="J24" s="89">
        <v>94</v>
      </c>
      <c r="K24" s="89">
        <f t="shared" ref="K24:K25" si="14">I24+J24</f>
        <v>192</v>
      </c>
      <c r="L24" s="89">
        <v>17</v>
      </c>
      <c r="M24" s="89">
        <v>14</v>
      </c>
      <c r="N24" s="89">
        <f t="shared" ref="N24:N25" si="15">L24+M24</f>
        <v>31</v>
      </c>
      <c r="O24" s="89">
        <f t="shared" ref="O24:O25" si="16">C24+F24+I24+L24</f>
        <v>2244</v>
      </c>
      <c r="P24" s="89">
        <f t="shared" ref="P24:P25" si="17">D24+G24+J24+M24</f>
        <v>2290</v>
      </c>
      <c r="Q24" s="89">
        <f t="shared" ref="Q24:Q25" si="18">O24+P24</f>
        <v>4534</v>
      </c>
      <c r="R24" s="413" t="s">
        <v>52</v>
      </c>
      <c r="S24" s="509">
        <v>2013</v>
      </c>
    </row>
    <row r="25" spans="1:19" ht="20.25" customHeight="1" thickBot="1" x14ac:dyDescent="0.4">
      <c r="A25" s="508"/>
      <c r="B25" s="412" t="s">
        <v>11</v>
      </c>
      <c r="C25" s="89">
        <v>309</v>
      </c>
      <c r="D25" s="89">
        <v>290</v>
      </c>
      <c r="E25" s="89">
        <f t="shared" si="12"/>
        <v>599</v>
      </c>
      <c r="F25" s="89">
        <v>1461</v>
      </c>
      <c r="G25" s="89">
        <v>1685</v>
      </c>
      <c r="H25" s="89">
        <f t="shared" si="13"/>
        <v>3146</v>
      </c>
      <c r="I25" s="89">
        <v>123</v>
      </c>
      <c r="J25" s="89">
        <v>141</v>
      </c>
      <c r="K25" s="89">
        <f t="shared" si="14"/>
        <v>264</v>
      </c>
      <c r="L25" s="89">
        <v>33</v>
      </c>
      <c r="M25" s="89">
        <v>31</v>
      </c>
      <c r="N25" s="89">
        <f t="shared" si="15"/>
        <v>64</v>
      </c>
      <c r="O25" s="89">
        <f t="shared" si="16"/>
        <v>1926</v>
      </c>
      <c r="P25" s="89">
        <f t="shared" si="17"/>
        <v>2147</v>
      </c>
      <c r="Q25" s="89">
        <f t="shared" si="18"/>
        <v>4073</v>
      </c>
      <c r="R25" s="413" t="s">
        <v>53</v>
      </c>
      <c r="S25" s="509"/>
    </row>
    <row r="26" spans="1:19" ht="20.25" customHeight="1" thickBot="1" x14ac:dyDescent="0.4">
      <c r="A26" s="508"/>
      <c r="B26" s="412" t="s">
        <v>8</v>
      </c>
      <c r="C26" s="414">
        <f>C24+C25</f>
        <v>527</v>
      </c>
      <c r="D26" s="414">
        <f t="shared" ref="D26:Q26" si="19">D24+D25</f>
        <v>560</v>
      </c>
      <c r="E26" s="414">
        <f t="shared" si="19"/>
        <v>1087</v>
      </c>
      <c r="F26" s="414">
        <f t="shared" si="19"/>
        <v>3372</v>
      </c>
      <c r="G26" s="414">
        <f t="shared" si="19"/>
        <v>3597</v>
      </c>
      <c r="H26" s="414">
        <f t="shared" si="19"/>
        <v>6969</v>
      </c>
      <c r="I26" s="414">
        <f t="shared" si="19"/>
        <v>221</v>
      </c>
      <c r="J26" s="414">
        <f t="shared" si="19"/>
        <v>235</v>
      </c>
      <c r="K26" s="414">
        <f t="shared" si="19"/>
        <v>456</v>
      </c>
      <c r="L26" s="414">
        <f t="shared" si="19"/>
        <v>50</v>
      </c>
      <c r="M26" s="414">
        <f t="shared" si="19"/>
        <v>45</v>
      </c>
      <c r="N26" s="414">
        <f t="shared" si="19"/>
        <v>95</v>
      </c>
      <c r="O26" s="414">
        <f t="shared" si="19"/>
        <v>4170</v>
      </c>
      <c r="P26" s="414">
        <f t="shared" si="19"/>
        <v>4437</v>
      </c>
      <c r="Q26" s="414">
        <f t="shared" si="19"/>
        <v>8607</v>
      </c>
      <c r="R26" s="413" t="s">
        <v>5</v>
      </c>
      <c r="S26" s="509"/>
    </row>
    <row r="27" spans="1:19" ht="14.5" thickBot="1" x14ac:dyDescent="0.4">
      <c r="A27" s="504">
        <v>2015</v>
      </c>
      <c r="B27" s="415" t="s">
        <v>10</v>
      </c>
      <c r="C27" s="340">
        <v>160</v>
      </c>
      <c r="D27" s="340">
        <v>189</v>
      </c>
      <c r="E27" s="340">
        <f t="shared" ref="E27:E28" si="20">C27+D27</f>
        <v>349</v>
      </c>
      <c r="F27" s="340">
        <v>1852</v>
      </c>
      <c r="G27" s="340">
        <v>1801</v>
      </c>
      <c r="H27" s="340">
        <f t="shared" ref="H27:H28" si="21">F27+G27</f>
        <v>3653</v>
      </c>
      <c r="I27" s="340">
        <v>108</v>
      </c>
      <c r="J27" s="340">
        <v>107</v>
      </c>
      <c r="K27" s="340">
        <f t="shared" ref="K27:K28" si="22">I27+J27</f>
        <v>215</v>
      </c>
      <c r="L27" s="340">
        <v>7</v>
      </c>
      <c r="M27" s="340">
        <v>8</v>
      </c>
      <c r="N27" s="340">
        <f t="shared" ref="N27:N28" si="23">L27+M27</f>
        <v>15</v>
      </c>
      <c r="O27" s="340">
        <f t="shared" ref="O27:O28" si="24">C27+F27+I27+L27</f>
        <v>2127</v>
      </c>
      <c r="P27" s="340">
        <f t="shared" ref="P27:P28" si="25">D27+G27+J27+M27</f>
        <v>2105</v>
      </c>
      <c r="Q27" s="340">
        <f t="shared" ref="Q27:Q28" si="26">O27+P27</f>
        <v>4232</v>
      </c>
      <c r="R27" s="416" t="s">
        <v>52</v>
      </c>
      <c r="S27" s="506">
        <v>2015</v>
      </c>
    </row>
    <row r="28" spans="1:19" ht="14.5" thickBot="1" x14ac:dyDescent="0.4">
      <c r="A28" s="504"/>
      <c r="B28" s="415" t="s">
        <v>11</v>
      </c>
      <c r="C28" s="340">
        <v>244</v>
      </c>
      <c r="D28" s="340">
        <v>258</v>
      </c>
      <c r="E28" s="340">
        <f t="shared" si="20"/>
        <v>502</v>
      </c>
      <c r="F28" s="340">
        <v>1504</v>
      </c>
      <c r="G28" s="340">
        <v>1679</v>
      </c>
      <c r="H28" s="340">
        <f t="shared" si="21"/>
        <v>3183</v>
      </c>
      <c r="I28" s="340">
        <v>132</v>
      </c>
      <c r="J28" s="340">
        <v>144</v>
      </c>
      <c r="K28" s="340">
        <f t="shared" si="22"/>
        <v>276</v>
      </c>
      <c r="L28" s="340">
        <v>11</v>
      </c>
      <c r="M28" s="340">
        <v>10</v>
      </c>
      <c r="N28" s="340">
        <f t="shared" si="23"/>
        <v>21</v>
      </c>
      <c r="O28" s="340">
        <f t="shared" si="24"/>
        <v>1891</v>
      </c>
      <c r="P28" s="340">
        <f t="shared" si="25"/>
        <v>2091</v>
      </c>
      <c r="Q28" s="340">
        <f t="shared" si="26"/>
        <v>3982</v>
      </c>
      <c r="R28" s="416" t="s">
        <v>53</v>
      </c>
      <c r="S28" s="506"/>
    </row>
    <row r="29" spans="1:19" ht="20.25" customHeight="1" x14ac:dyDescent="0.35">
      <c r="A29" s="505"/>
      <c r="B29" s="417" t="s">
        <v>8</v>
      </c>
      <c r="C29" s="418">
        <f>C27+C28</f>
        <v>404</v>
      </c>
      <c r="D29" s="418">
        <f t="shared" ref="D29:Q29" si="27">D27+D28</f>
        <v>447</v>
      </c>
      <c r="E29" s="418">
        <f t="shared" si="27"/>
        <v>851</v>
      </c>
      <c r="F29" s="418">
        <f t="shared" si="27"/>
        <v>3356</v>
      </c>
      <c r="G29" s="418">
        <f t="shared" si="27"/>
        <v>3480</v>
      </c>
      <c r="H29" s="418">
        <f t="shared" si="27"/>
        <v>6836</v>
      </c>
      <c r="I29" s="418">
        <f t="shared" si="27"/>
        <v>240</v>
      </c>
      <c r="J29" s="418">
        <f t="shared" si="27"/>
        <v>251</v>
      </c>
      <c r="K29" s="418">
        <f t="shared" si="27"/>
        <v>491</v>
      </c>
      <c r="L29" s="418">
        <f t="shared" si="27"/>
        <v>18</v>
      </c>
      <c r="M29" s="418">
        <f t="shared" si="27"/>
        <v>18</v>
      </c>
      <c r="N29" s="418">
        <f t="shared" si="27"/>
        <v>36</v>
      </c>
      <c r="O29" s="418">
        <f t="shared" si="27"/>
        <v>4018</v>
      </c>
      <c r="P29" s="418">
        <f t="shared" si="27"/>
        <v>4196</v>
      </c>
      <c r="Q29" s="418">
        <f t="shared" si="27"/>
        <v>8214</v>
      </c>
      <c r="R29" s="419" t="s">
        <v>5</v>
      </c>
      <c r="S29" s="507"/>
    </row>
  </sheetData>
  <mergeCells count="25">
    <mergeCell ref="A27:A29"/>
    <mergeCell ref="S27:S29"/>
    <mergeCell ref="A24:A26"/>
    <mergeCell ref="S24:S26"/>
    <mergeCell ref="A1:S1"/>
    <mergeCell ref="A2:S2"/>
    <mergeCell ref="A3:S3"/>
    <mergeCell ref="A4:S4"/>
    <mergeCell ref="A6:B8"/>
    <mergeCell ref="C6:E6"/>
    <mergeCell ref="F6:H6"/>
    <mergeCell ref="I6:K6"/>
    <mergeCell ref="O6:Q6"/>
    <mergeCell ref="R6:S8"/>
    <mergeCell ref="L6:N6"/>
    <mergeCell ref="A9:A11"/>
    <mergeCell ref="S9:S11"/>
    <mergeCell ref="A12:A14"/>
    <mergeCell ref="S12:S14"/>
    <mergeCell ref="A21:A23"/>
    <mergeCell ref="S21:S23"/>
    <mergeCell ref="A15:A17"/>
    <mergeCell ref="S15:S17"/>
    <mergeCell ref="A18:A20"/>
    <mergeCell ref="S18:S20"/>
  </mergeCells>
  <printOptions horizontalCentered="1" verticalCentered="1"/>
  <pageMargins left="0" right="0" top="0" bottom="0" header="0" footer="0"/>
  <pageSetup paperSize="9" scale="8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U26"/>
  <sheetViews>
    <sheetView showGridLines="0" rightToLeft="1" view="pageBreakPreview" zoomScaleNormal="100" zoomScaleSheetLayoutView="100" workbookViewId="0">
      <selection activeCell="I10" sqref="I10"/>
    </sheetView>
  </sheetViews>
  <sheetFormatPr defaultColWidth="9.1796875" defaultRowHeight="15.5" x14ac:dyDescent="0.35"/>
  <cols>
    <col min="1" max="1" width="13" style="82" customWidth="1"/>
    <col min="2" max="4" width="6.81640625" style="82" bestFit="1" customWidth="1"/>
    <col min="5" max="5" width="6.26953125" style="82" bestFit="1" customWidth="1"/>
    <col min="6" max="6" width="6" style="82" bestFit="1" customWidth="1"/>
    <col min="7" max="7" width="6.1796875" style="82" bestFit="1" customWidth="1"/>
    <col min="8" max="8" width="12.1796875" style="82" customWidth="1"/>
    <col min="9" max="11" width="6.81640625" style="82" bestFit="1" customWidth="1"/>
    <col min="12" max="12" width="6.26953125" style="82" bestFit="1" customWidth="1"/>
    <col min="13" max="13" width="6" style="82" bestFit="1" customWidth="1"/>
    <col min="14" max="14" width="6.1796875" style="82" customWidth="1"/>
    <col min="15" max="15" width="6.26953125" style="82" bestFit="1" customWidth="1"/>
    <col min="16" max="16" width="6" style="82" bestFit="1" customWidth="1"/>
    <col min="17" max="20" width="6.81640625" style="82" bestFit="1" customWidth="1"/>
    <col min="21" max="21" width="14" style="77" customWidth="1"/>
    <col min="22" max="16384" width="9.1796875" style="82"/>
  </cols>
  <sheetData>
    <row r="1" spans="1:21" s="80" customFormat="1" ht="22" customHeight="1" x14ac:dyDescent="0.4">
      <c r="A1" s="519" t="s">
        <v>91</v>
      </c>
      <c r="B1" s="519"/>
      <c r="C1" s="519"/>
      <c r="D1" s="519"/>
      <c r="E1" s="519"/>
      <c r="F1" s="519"/>
      <c r="G1" s="519"/>
      <c r="H1" s="519"/>
      <c r="I1" s="519"/>
      <c r="J1" s="519"/>
      <c r="K1" s="519"/>
      <c r="L1" s="519"/>
      <c r="M1" s="519"/>
      <c r="N1" s="519"/>
      <c r="O1" s="519"/>
      <c r="P1" s="519"/>
      <c r="Q1" s="519"/>
      <c r="R1" s="519"/>
      <c r="S1" s="519"/>
      <c r="T1" s="519"/>
      <c r="U1" s="519"/>
    </row>
    <row r="2" spans="1:21" s="80" customFormat="1" ht="22" customHeight="1" x14ac:dyDescent="0.4">
      <c r="A2" s="531" t="s">
        <v>195</v>
      </c>
      <c r="B2" s="531"/>
      <c r="C2" s="531"/>
      <c r="D2" s="531"/>
      <c r="E2" s="531"/>
      <c r="F2" s="531"/>
      <c r="G2" s="531"/>
      <c r="H2" s="531"/>
      <c r="I2" s="531"/>
      <c r="J2" s="531"/>
      <c r="K2" s="531"/>
      <c r="L2" s="531"/>
      <c r="M2" s="531"/>
      <c r="N2" s="531"/>
      <c r="O2" s="531"/>
      <c r="P2" s="531"/>
      <c r="Q2" s="531"/>
      <c r="R2" s="531"/>
      <c r="S2" s="531"/>
      <c r="T2" s="531"/>
      <c r="U2" s="531"/>
    </row>
    <row r="3" spans="1:21" s="80" customFormat="1" ht="18" customHeight="1" x14ac:dyDescent="0.35">
      <c r="A3" s="520" t="s">
        <v>24</v>
      </c>
      <c r="B3" s="520"/>
      <c r="C3" s="520"/>
      <c r="D3" s="520"/>
      <c r="E3" s="520"/>
      <c r="F3" s="520"/>
      <c r="G3" s="520"/>
      <c r="H3" s="520"/>
      <c r="I3" s="520"/>
      <c r="J3" s="520"/>
      <c r="K3" s="520"/>
      <c r="L3" s="520"/>
      <c r="M3" s="520"/>
      <c r="N3" s="520"/>
      <c r="O3" s="520"/>
      <c r="P3" s="520"/>
      <c r="Q3" s="520"/>
      <c r="R3" s="520"/>
      <c r="S3" s="520"/>
      <c r="T3" s="520"/>
      <c r="U3" s="520"/>
    </row>
    <row r="4" spans="1:21" s="80" customFormat="1" ht="18" customHeight="1" x14ac:dyDescent="0.35">
      <c r="A4" s="520" t="s">
        <v>195</v>
      </c>
      <c r="B4" s="520"/>
      <c r="C4" s="520"/>
      <c r="D4" s="520"/>
      <c r="E4" s="520"/>
      <c r="F4" s="520"/>
      <c r="G4" s="520"/>
      <c r="H4" s="520"/>
      <c r="I4" s="520"/>
      <c r="J4" s="520"/>
      <c r="K4" s="520"/>
      <c r="L4" s="520"/>
      <c r="M4" s="520"/>
      <c r="N4" s="520"/>
      <c r="O4" s="520"/>
      <c r="P4" s="520"/>
      <c r="Q4" s="520"/>
      <c r="R4" s="520"/>
      <c r="S4" s="520"/>
      <c r="T4" s="520"/>
      <c r="U4" s="520"/>
    </row>
    <row r="5" spans="1:21" s="80" customFormat="1" x14ac:dyDescent="0.35">
      <c r="A5" s="26" t="s">
        <v>359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93" t="s">
        <v>360</v>
      </c>
    </row>
    <row r="6" spans="1:21" s="81" customFormat="1" ht="26" x14ac:dyDescent="0.3">
      <c r="A6" s="521" t="s">
        <v>13</v>
      </c>
      <c r="B6" s="523" t="s">
        <v>328</v>
      </c>
      <c r="C6" s="524"/>
      <c r="D6" s="525"/>
      <c r="E6" s="523" t="s">
        <v>327</v>
      </c>
      <c r="F6" s="524"/>
      <c r="G6" s="525"/>
      <c r="H6" s="444" t="s">
        <v>326</v>
      </c>
      <c r="I6" s="523" t="s">
        <v>329</v>
      </c>
      <c r="J6" s="524"/>
      <c r="K6" s="525"/>
      <c r="L6" s="523" t="s">
        <v>330</v>
      </c>
      <c r="M6" s="524"/>
      <c r="N6" s="525"/>
      <c r="O6" s="523" t="s">
        <v>331</v>
      </c>
      <c r="P6" s="524"/>
      <c r="Q6" s="525"/>
      <c r="R6" s="523" t="s">
        <v>2</v>
      </c>
      <c r="S6" s="524"/>
      <c r="T6" s="525"/>
      <c r="U6" s="529" t="s">
        <v>14</v>
      </c>
    </row>
    <row r="7" spans="1:21" s="81" customFormat="1" ht="37.5" x14ac:dyDescent="0.35">
      <c r="A7" s="522"/>
      <c r="B7" s="526" t="s">
        <v>321</v>
      </c>
      <c r="C7" s="527"/>
      <c r="D7" s="528"/>
      <c r="E7" s="526" t="s">
        <v>322</v>
      </c>
      <c r="F7" s="527"/>
      <c r="G7" s="528"/>
      <c r="H7" s="445" t="s">
        <v>335</v>
      </c>
      <c r="I7" s="526" t="s">
        <v>323</v>
      </c>
      <c r="J7" s="527"/>
      <c r="K7" s="528"/>
      <c r="L7" s="526" t="s">
        <v>324</v>
      </c>
      <c r="M7" s="527"/>
      <c r="N7" s="528"/>
      <c r="O7" s="526" t="s">
        <v>325</v>
      </c>
      <c r="P7" s="527"/>
      <c r="Q7" s="528"/>
      <c r="R7" s="526" t="s">
        <v>5</v>
      </c>
      <c r="S7" s="527"/>
      <c r="T7" s="528"/>
      <c r="U7" s="530"/>
    </row>
    <row r="8" spans="1:21" s="88" customFormat="1" ht="54" customHeight="1" x14ac:dyDescent="0.35">
      <c r="A8" s="522"/>
      <c r="B8" s="74" t="s">
        <v>27</v>
      </c>
      <c r="C8" s="74" t="s">
        <v>28</v>
      </c>
      <c r="D8" s="74" t="s">
        <v>29</v>
      </c>
      <c r="E8" s="74" t="s">
        <v>27</v>
      </c>
      <c r="F8" s="74" t="s">
        <v>28</v>
      </c>
      <c r="G8" s="74" t="s">
        <v>29</v>
      </c>
      <c r="H8" s="74" t="s">
        <v>28</v>
      </c>
      <c r="I8" s="74" t="s">
        <v>27</v>
      </c>
      <c r="J8" s="74" t="s">
        <v>28</v>
      </c>
      <c r="K8" s="74" t="s">
        <v>29</v>
      </c>
      <c r="L8" s="74" t="s">
        <v>27</v>
      </c>
      <c r="M8" s="74" t="s">
        <v>28</v>
      </c>
      <c r="N8" s="74" t="s">
        <v>29</v>
      </c>
      <c r="O8" s="74" t="s">
        <v>27</v>
      </c>
      <c r="P8" s="74" t="s">
        <v>28</v>
      </c>
      <c r="Q8" s="74" t="s">
        <v>29</v>
      </c>
      <c r="R8" s="74" t="s">
        <v>27</v>
      </c>
      <c r="S8" s="74" t="s">
        <v>28</v>
      </c>
      <c r="T8" s="74" t="s">
        <v>29</v>
      </c>
      <c r="U8" s="530"/>
    </row>
    <row r="9" spans="1:21" ht="30.75" customHeight="1" thickBot="1" x14ac:dyDescent="0.4">
      <c r="A9" s="55">
        <v>2009</v>
      </c>
      <c r="B9" s="56">
        <v>228</v>
      </c>
      <c r="C9" s="56">
        <v>434</v>
      </c>
      <c r="D9" s="98">
        <f t="shared" ref="D9:D14" si="0">B9+C9</f>
        <v>662</v>
      </c>
      <c r="E9" s="56">
        <v>1</v>
      </c>
      <c r="F9" s="56">
        <v>13</v>
      </c>
      <c r="G9" s="98">
        <f t="shared" ref="G9:G14" si="1">E9+F9</f>
        <v>14</v>
      </c>
      <c r="H9" s="56">
        <v>710</v>
      </c>
      <c r="I9" s="56">
        <v>226</v>
      </c>
      <c r="J9" s="56">
        <v>199</v>
      </c>
      <c r="K9" s="98">
        <f>I9+J9</f>
        <v>425</v>
      </c>
      <c r="L9" s="56">
        <v>21</v>
      </c>
      <c r="M9" s="56">
        <v>0</v>
      </c>
      <c r="N9" s="98">
        <f t="shared" ref="N9:N13" si="2">L9+M9</f>
        <v>21</v>
      </c>
      <c r="O9" s="57">
        <v>482</v>
      </c>
      <c r="P9" s="57">
        <v>727</v>
      </c>
      <c r="Q9" s="98">
        <f t="shared" ref="Q9:Q13" si="3">O9+P9</f>
        <v>1209</v>
      </c>
      <c r="R9" s="148">
        <f>B9+E9+I9+L9+O9</f>
        <v>958</v>
      </c>
      <c r="S9" s="148">
        <f t="shared" ref="S9:S13" si="4">C9+F9+H9+J9+M9+P9</f>
        <v>2083</v>
      </c>
      <c r="T9" s="58">
        <f t="shared" ref="T9:T10" si="5">R9+S9</f>
        <v>3041</v>
      </c>
      <c r="U9" s="59">
        <v>2009</v>
      </c>
    </row>
    <row r="10" spans="1:21" ht="30.75" customHeight="1" thickBot="1" x14ac:dyDescent="0.4">
      <c r="A10" s="46">
        <v>2010</v>
      </c>
      <c r="B10" s="47">
        <v>234</v>
      </c>
      <c r="C10" s="47">
        <v>221</v>
      </c>
      <c r="D10" s="39">
        <f t="shared" si="0"/>
        <v>455</v>
      </c>
      <c r="E10" s="47">
        <v>2</v>
      </c>
      <c r="F10" s="47">
        <v>13</v>
      </c>
      <c r="G10" s="39">
        <f t="shared" si="1"/>
        <v>15</v>
      </c>
      <c r="H10" s="47">
        <v>862</v>
      </c>
      <c r="I10" s="47">
        <v>345</v>
      </c>
      <c r="J10" s="47">
        <v>545</v>
      </c>
      <c r="K10" s="39">
        <f>I10+J10</f>
        <v>890</v>
      </c>
      <c r="L10" s="47">
        <v>504</v>
      </c>
      <c r="M10" s="47">
        <v>172</v>
      </c>
      <c r="N10" s="39">
        <f t="shared" si="2"/>
        <v>676</v>
      </c>
      <c r="O10" s="48">
        <v>261</v>
      </c>
      <c r="P10" s="48">
        <v>418</v>
      </c>
      <c r="Q10" s="39">
        <f t="shared" si="3"/>
        <v>679</v>
      </c>
      <c r="R10" s="150">
        <f t="shared" ref="R10:R13" si="6">B10+E10+I10+L10+O10</f>
        <v>1346</v>
      </c>
      <c r="S10" s="150">
        <f t="shared" si="4"/>
        <v>2231</v>
      </c>
      <c r="T10" s="49">
        <f t="shared" si="5"/>
        <v>3577</v>
      </c>
      <c r="U10" s="50">
        <v>2010</v>
      </c>
    </row>
    <row r="11" spans="1:21" ht="30.75" customHeight="1" thickBot="1" x14ac:dyDescent="0.4">
      <c r="A11" s="35">
        <v>2011</v>
      </c>
      <c r="B11" s="34">
        <v>636</v>
      </c>
      <c r="C11" s="34">
        <v>510</v>
      </c>
      <c r="D11" s="151">
        <f t="shared" si="0"/>
        <v>1146</v>
      </c>
      <c r="E11" s="34">
        <v>28</v>
      </c>
      <c r="F11" s="34">
        <v>79</v>
      </c>
      <c r="G11" s="151">
        <f t="shared" si="1"/>
        <v>107</v>
      </c>
      <c r="H11" s="34">
        <v>841</v>
      </c>
      <c r="I11" s="34">
        <v>901</v>
      </c>
      <c r="J11" s="34">
        <v>994</v>
      </c>
      <c r="K11" s="151">
        <f>I11+J11</f>
        <v>1895</v>
      </c>
      <c r="L11" s="34">
        <v>588</v>
      </c>
      <c r="M11" s="34">
        <v>303</v>
      </c>
      <c r="N11" s="151">
        <f t="shared" si="2"/>
        <v>891</v>
      </c>
      <c r="O11" s="37">
        <v>263</v>
      </c>
      <c r="P11" s="37">
        <v>129</v>
      </c>
      <c r="Q11" s="151">
        <f t="shared" si="3"/>
        <v>392</v>
      </c>
      <c r="R11" s="149">
        <f t="shared" si="6"/>
        <v>2416</v>
      </c>
      <c r="S11" s="149">
        <f t="shared" si="4"/>
        <v>2856</v>
      </c>
      <c r="T11" s="38">
        <f>R11+S11</f>
        <v>5272</v>
      </c>
      <c r="U11" s="36">
        <v>2011</v>
      </c>
    </row>
    <row r="12" spans="1:21" ht="30.75" customHeight="1" thickBot="1" x14ac:dyDescent="0.4">
      <c r="A12" s="46">
        <v>2012</v>
      </c>
      <c r="B12" s="47">
        <v>1157</v>
      </c>
      <c r="C12" s="47">
        <v>1134</v>
      </c>
      <c r="D12" s="39">
        <f t="shared" si="0"/>
        <v>2291</v>
      </c>
      <c r="E12" s="47">
        <v>22</v>
      </c>
      <c r="F12" s="47">
        <v>107</v>
      </c>
      <c r="G12" s="39">
        <f t="shared" si="1"/>
        <v>129</v>
      </c>
      <c r="H12" s="47">
        <v>860</v>
      </c>
      <c r="I12" s="47">
        <v>990</v>
      </c>
      <c r="J12" s="47">
        <v>1062</v>
      </c>
      <c r="K12" s="39">
        <f t="shared" ref="K12:K13" si="7">I12+J12</f>
        <v>2052</v>
      </c>
      <c r="L12" s="47">
        <v>586</v>
      </c>
      <c r="M12" s="47">
        <v>149</v>
      </c>
      <c r="N12" s="39">
        <f t="shared" si="2"/>
        <v>735</v>
      </c>
      <c r="O12" s="48">
        <v>161</v>
      </c>
      <c r="P12" s="48">
        <v>156</v>
      </c>
      <c r="Q12" s="39">
        <f t="shared" si="3"/>
        <v>317</v>
      </c>
      <c r="R12" s="150">
        <f t="shared" si="6"/>
        <v>2916</v>
      </c>
      <c r="S12" s="150">
        <f t="shared" si="4"/>
        <v>3468</v>
      </c>
      <c r="T12" s="49">
        <f t="shared" ref="T12:T13" si="8">R12+S12</f>
        <v>6384</v>
      </c>
      <c r="U12" s="50">
        <v>2012</v>
      </c>
    </row>
    <row r="13" spans="1:21" ht="30.75" customHeight="1" thickBot="1" x14ac:dyDescent="0.4">
      <c r="A13" s="35">
        <v>2013</v>
      </c>
      <c r="B13" s="34">
        <v>646</v>
      </c>
      <c r="C13" s="34">
        <v>930</v>
      </c>
      <c r="D13" s="151">
        <f t="shared" si="0"/>
        <v>1576</v>
      </c>
      <c r="E13" s="34">
        <v>0</v>
      </c>
      <c r="F13" s="34">
        <v>117</v>
      </c>
      <c r="G13" s="151">
        <f t="shared" si="1"/>
        <v>117</v>
      </c>
      <c r="H13" s="34">
        <v>887</v>
      </c>
      <c r="I13" s="34">
        <v>1192</v>
      </c>
      <c r="J13" s="34">
        <v>1520</v>
      </c>
      <c r="K13" s="151">
        <f t="shared" si="7"/>
        <v>2712</v>
      </c>
      <c r="L13" s="34">
        <v>489</v>
      </c>
      <c r="M13" s="34">
        <v>139</v>
      </c>
      <c r="N13" s="151">
        <f t="shared" si="2"/>
        <v>628</v>
      </c>
      <c r="O13" s="37">
        <v>459</v>
      </c>
      <c r="P13" s="37">
        <v>617</v>
      </c>
      <c r="Q13" s="151">
        <f t="shared" si="3"/>
        <v>1076</v>
      </c>
      <c r="R13" s="149">
        <f t="shared" si="6"/>
        <v>2786</v>
      </c>
      <c r="S13" s="149">
        <f t="shared" si="4"/>
        <v>4210</v>
      </c>
      <c r="T13" s="38">
        <f t="shared" si="8"/>
        <v>6996</v>
      </c>
      <c r="U13" s="36">
        <v>2013</v>
      </c>
    </row>
    <row r="14" spans="1:21" ht="30.75" customHeight="1" thickBot="1" x14ac:dyDescent="0.4">
      <c r="A14" s="187">
        <v>2014</v>
      </c>
      <c r="B14" s="188">
        <v>678</v>
      </c>
      <c r="C14" s="188">
        <v>1023</v>
      </c>
      <c r="D14" s="116">
        <f t="shared" si="0"/>
        <v>1701</v>
      </c>
      <c r="E14" s="188">
        <v>1</v>
      </c>
      <c r="F14" s="188">
        <v>128</v>
      </c>
      <c r="G14" s="116">
        <f t="shared" si="1"/>
        <v>129</v>
      </c>
      <c r="H14" s="188">
        <v>1464</v>
      </c>
      <c r="I14" s="188">
        <v>1252</v>
      </c>
      <c r="J14" s="188">
        <v>1672</v>
      </c>
      <c r="K14" s="116">
        <f t="shared" ref="K14" si="9">I14+J14</f>
        <v>2924</v>
      </c>
      <c r="L14" s="188">
        <v>592</v>
      </c>
      <c r="M14" s="188">
        <v>386</v>
      </c>
      <c r="N14" s="116">
        <f t="shared" ref="N14" si="10">L14+M14</f>
        <v>978</v>
      </c>
      <c r="O14" s="189">
        <v>482</v>
      </c>
      <c r="P14" s="189">
        <v>679</v>
      </c>
      <c r="Q14" s="116">
        <f t="shared" ref="Q14" si="11">O14+P14</f>
        <v>1161</v>
      </c>
      <c r="R14" s="190">
        <f>B14+E14+I14+L14+O14</f>
        <v>3005</v>
      </c>
      <c r="S14" s="190">
        <f>C14+F14+H14+J14+M14+P14</f>
        <v>5352</v>
      </c>
      <c r="T14" s="191">
        <f t="shared" ref="T14" si="12">R14+S14</f>
        <v>8357</v>
      </c>
      <c r="U14" s="192">
        <v>2014</v>
      </c>
    </row>
    <row r="15" spans="1:21" ht="30.75" customHeight="1" x14ac:dyDescent="0.35">
      <c r="A15" s="289">
        <v>2015</v>
      </c>
      <c r="B15" s="290">
        <v>711</v>
      </c>
      <c r="C15" s="290">
        <v>1125</v>
      </c>
      <c r="D15" s="291">
        <f t="shared" ref="D15" si="13">B15+C15</f>
        <v>1836</v>
      </c>
      <c r="E15" s="290">
        <v>0</v>
      </c>
      <c r="F15" s="290">
        <v>140</v>
      </c>
      <c r="G15" s="291">
        <f t="shared" ref="G15" si="14">E15+F15</f>
        <v>140</v>
      </c>
      <c r="H15" s="290">
        <v>1513</v>
      </c>
      <c r="I15" s="290">
        <v>1314</v>
      </c>
      <c r="J15" s="290">
        <v>1839</v>
      </c>
      <c r="K15" s="291">
        <f t="shared" ref="K15" si="15">I15+J15</f>
        <v>3153</v>
      </c>
      <c r="L15" s="290">
        <v>370</v>
      </c>
      <c r="M15" s="290">
        <v>172</v>
      </c>
      <c r="N15" s="291">
        <f t="shared" ref="N15" si="16">L15+M15</f>
        <v>542</v>
      </c>
      <c r="O15" s="292">
        <v>506</v>
      </c>
      <c r="P15" s="292">
        <v>746</v>
      </c>
      <c r="Q15" s="291">
        <f t="shared" ref="Q15" si="17">O15+P15</f>
        <v>1252</v>
      </c>
      <c r="R15" s="293">
        <f>B15+E15+I15+L15+O15</f>
        <v>2901</v>
      </c>
      <c r="S15" s="293">
        <f>C15+F15+H15+J15+M15+P15</f>
        <v>5535</v>
      </c>
      <c r="T15" s="294">
        <f>R15+S15</f>
        <v>8436</v>
      </c>
      <c r="U15" s="295">
        <v>2015</v>
      </c>
    </row>
    <row r="16" spans="1:21" x14ac:dyDescent="0.35">
      <c r="A16" s="446" t="s">
        <v>336</v>
      </c>
      <c r="B16" s="69"/>
      <c r="C16" s="69"/>
      <c r="D16" s="70"/>
      <c r="E16" s="69"/>
      <c r="F16" s="69"/>
      <c r="G16" s="70"/>
      <c r="H16" s="69"/>
      <c r="I16" s="69"/>
      <c r="J16" s="69"/>
      <c r="K16" s="70"/>
      <c r="L16" s="69"/>
      <c r="M16" s="69"/>
      <c r="N16" s="70"/>
      <c r="O16" s="71"/>
      <c r="P16" s="71"/>
      <c r="Q16" s="72"/>
      <c r="R16" s="71"/>
      <c r="S16" s="71"/>
      <c r="T16" s="72"/>
      <c r="U16" s="447" t="s">
        <v>337</v>
      </c>
    </row>
    <row r="17" spans="1:21" ht="31.5" customHeight="1" x14ac:dyDescent="0.35">
      <c r="A17" s="68"/>
      <c r="B17" s="69"/>
      <c r="C17" s="69"/>
      <c r="D17" s="70"/>
      <c r="E17" s="69"/>
      <c r="F17" s="60"/>
      <c r="G17" s="61"/>
      <c r="H17" s="69"/>
      <c r="I17" s="69"/>
      <c r="J17" s="69"/>
      <c r="K17" s="70"/>
      <c r="L17" s="69"/>
      <c r="M17" s="69"/>
      <c r="N17" s="70"/>
      <c r="O17" s="71"/>
      <c r="P17" s="71"/>
      <c r="Q17" s="72"/>
      <c r="R17" s="71"/>
      <c r="S17" s="71"/>
      <c r="T17" s="72"/>
      <c r="U17" s="73"/>
    </row>
    <row r="18" spans="1:21" ht="31.5" customHeight="1" x14ac:dyDescent="0.35">
      <c r="A18" s="68"/>
      <c r="B18" s="69"/>
      <c r="C18" s="69"/>
      <c r="D18" s="70"/>
      <c r="E18" s="69"/>
      <c r="F18" s="60"/>
      <c r="G18" s="61"/>
      <c r="H18" s="69"/>
      <c r="I18" s="69"/>
      <c r="J18" s="69"/>
      <c r="K18" s="70"/>
      <c r="L18" s="69"/>
      <c r="M18" s="69"/>
      <c r="N18" s="70"/>
      <c r="O18" s="71"/>
      <c r="P18" s="71"/>
      <c r="Q18" s="72"/>
      <c r="R18" s="71"/>
      <c r="S18" s="71"/>
      <c r="T18" s="72"/>
      <c r="U18" s="73"/>
    </row>
    <row r="19" spans="1:21" ht="50" x14ac:dyDescent="0.35">
      <c r="F19" s="85" t="s">
        <v>27</v>
      </c>
      <c r="G19" s="85" t="s">
        <v>28</v>
      </c>
    </row>
    <row r="20" spans="1:21" ht="76" x14ac:dyDescent="0.35">
      <c r="D20" s="42" t="s">
        <v>35</v>
      </c>
      <c r="E20" s="43"/>
      <c r="F20" s="78">
        <f>I15</f>
        <v>1314</v>
      </c>
      <c r="G20" s="78">
        <f>J15</f>
        <v>1839</v>
      </c>
      <c r="T20" s="77"/>
      <c r="U20" s="82"/>
    </row>
    <row r="21" spans="1:21" ht="76" x14ac:dyDescent="0.35">
      <c r="D21" s="42" t="s">
        <v>32</v>
      </c>
      <c r="E21" s="43"/>
      <c r="F21" s="78">
        <f>B15</f>
        <v>711</v>
      </c>
      <c r="G21" s="78">
        <f>C15</f>
        <v>1125</v>
      </c>
      <c r="T21" s="77"/>
      <c r="U21" s="82"/>
    </row>
    <row r="22" spans="1:21" ht="88.5" x14ac:dyDescent="0.35">
      <c r="D22" s="42" t="s">
        <v>33</v>
      </c>
      <c r="E22" s="43"/>
      <c r="F22" s="78">
        <f>L15</f>
        <v>370</v>
      </c>
      <c r="G22" s="78">
        <f>M15</f>
        <v>172</v>
      </c>
      <c r="T22" s="77"/>
      <c r="U22" s="82"/>
    </row>
    <row r="23" spans="1:21" ht="76" x14ac:dyDescent="0.35">
      <c r="D23" s="42" t="s">
        <v>34</v>
      </c>
      <c r="E23" s="43"/>
      <c r="F23" s="78">
        <f>O15</f>
        <v>506</v>
      </c>
      <c r="G23" s="78">
        <f>P15</f>
        <v>746</v>
      </c>
      <c r="T23" s="77"/>
      <c r="U23" s="82"/>
    </row>
    <row r="24" spans="1:21" ht="76" x14ac:dyDescent="0.35">
      <c r="D24" s="44" t="s">
        <v>31</v>
      </c>
      <c r="E24" s="45"/>
      <c r="F24" s="78">
        <f>E15</f>
        <v>0</v>
      </c>
      <c r="G24" s="78">
        <f>F15</f>
        <v>140</v>
      </c>
      <c r="T24" s="77"/>
      <c r="U24" s="82"/>
    </row>
    <row r="25" spans="1:21" ht="102.5" x14ac:dyDescent="0.35">
      <c r="D25" s="40" t="s">
        <v>30</v>
      </c>
      <c r="F25" s="86">
        <v>0</v>
      </c>
      <c r="G25" s="78">
        <f>H15</f>
        <v>1513</v>
      </c>
      <c r="T25" s="77"/>
      <c r="U25" s="82"/>
    </row>
    <row r="26" spans="1:21" x14ac:dyDescent="0.35">
      <c r="F26" s="395">
        <f>SUM(F20:F25)</f>
        <v>2901</v>
      </c>
      <c r="G26" s="395">
        <f>SUM(G20:G25)</f>
        <v>5535</v>
      </c>
      <c r="H26" s="79"/>
      <c r="I26" s="396">
        <f>SUM(F26:H26)</f>
        <v>8436</v>
      </c>
    </row>
  </sheetData>
  <sortState xmlns:xlrd2="http://schemas.microsoft.com/office/spreadsheetml/2017/richdata2" ref="E20:F25">
    <sortCondition descending="1" ref="F20"/>
  </sortState>
  <mergeCells count="18">
    <mergeCell ref="U6:U8"/>
    <mergeCell ref="A2:U2"/>
    <mergeCell ref="A1:U1"/>
    <mergeCell ref="A3:U3"/>
    <mergeCell ref="A4:U4"/>
    <mergeCell ref="A6:A8"/>
    <mergeCell ref="B6:D6"/>
    <mergeCell ref="E6:G6"/>
    <mergeCell ref="I6:K6"/>
    <mergeCell ref="O6:Q6"/>
    <mergeCell ref="R7:T7"/>
    <mergeCell ref="O7:Q7"/>
    <mergeCell ref="L7:N7"/>
    <mergeCell ref="I7:K7"/>
    <mergeCell ref="E7:G7"/>
    <mergeCell ref="B7:D7"/>
    <mergeCell ref="L6:N6"/>
    <mergeCell ref="R6:T6"/>
  </mergeCells>
  <printOptions horizontalCentered="1" verticalCentered="1"/>
  <pageMargins left="0" right="0" top="0" bottom="0" header="0" footer="0"/>
  <pageSetup paperSize="9" scale="9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14"/>
  <sheetViews>
    <sheetView showGridLines="0" rightToLeft="1" view="pageBreakPreview" zoomScaleNormal="100" zoomScaleSheetLayoutView="100" workbookViewId="0">
      <selection activeCell="D9" sqref="D9"/>
    </sheetView>
  </sheetViews>
  <sheetFormatPr defaultColWidth="8.7265625" defaultRowHeight="15.5" x14ac:dyDescent="0.35"/>
  <cols>
    <col min="1" max="1" width="24" style="82" customWidth="1"/>
    <col min="2" max="3" width="13.1796875" style="82" customWidth="1"/>
    <col min="4" max="4" width="13.1796875" style="79" customWidth="1"/>
    <col min="5" max="5" width="26.1796875" style="77" customWidth="1"/>
    <col min="6" max="250" width="9.1796875" style="82" customWidth="1"/>
    <col min="251" max="251" width="22.7265625" style="82" customWidth="1"/>
    <col min="252" max="252" width="10.7265625" style="82" customWidth="1"/>
    <col min="253" max="16384" width="8.7265625" style="82"/>
  </cols>
  <sheetData>
    <row r="1" spans="1:6" s="80" customFormat="1" ht="46.5" customHeight="1" x14ac:dyDescent="0.4">
      <c r="A1" s="532" t="s">
        <v>92</v>
      </c>
      <c r="B1" s="532"/>
      <c r="C1" s="532"/>
      <c r="D1" s="532"/>
      <c r="E1" s="532"/>
    </row>
    <row r="2" spans="1:6" s="80" customFormat="1" ht="22" customHeight="1" x14ac:dyDescent="0.4">
      <c r="A2" s="531" t="s">
        <v>195</v>
      </c>
      <c r="B2" s="531"/>
      <c r="C2" s="531"/>
      <c r="D2" s="531"/>
      <c r="E2" s="531"/>
    </row>
    <row r="3" spans="1:6" s="80" customFormat="1" ht="42" customHeight="1" x14ac:dyDescent="0.35">
      <c r="A3" s="520" t="s">
        <v>72</v>
      </c>
      <c r="B3" s="520"/>
      <c r="C3" s="520"/>
      <c r="D3" s="520"/>
      <c r="E3" s="520"/>
    </row>
    <row r="4" spans="1:6" s="80" customFormat="1" ht="18" customHeight="1" x14ac:dyDescent="0.35">
      <c r="A4" s="520" t="s">
        <v>195</v>
      </c>
      <c r="B4" s="520"/>
      <c r="C4" s="520"/>
      <c r="D4" s="520"/>
      <c r="E4" s="520"/>
    </row>
    <row r="5" spans="1:6" s="80" customFormat="1" x14ac:dyDescent="0.35">
      <c r="A5" s="92" t="s">
        <v>361</v>
      </c>
      <c r="B5" s="3"/>
      <c r="C5" s="3"/>
      <c r="D5" s="27"/>
      <c r="E5" s="93" t="s">
        <v>362</v>
      </c>
      <c r="F5" s="3"/>
    </row>
    <row r="6" spans="1:6" s="76" customFormat="1" ht="28.5" customHeight="1" thickBot="1" x14ac:dyDescent="0.4">
      <c r="A6" s="533" t="s">
        <v>13</v>
      </c>
      <c r="B6" s="537" t="s">
        <v>251</v>
      </c>
      <c r="C6" s="539" t="s">
        <v>252</v>
      </c>
      <c r="D6" s="541" t="s">
        <v>68</v>
      </c>
      <c r="E6" s="535" t="s">
        <v>17</v>
      </c>
    </row>
    <row r="7" spans="1:6" s="76" customFormat="1" ht="37.5" customHeight="1" x14ac:dyDescent="0.35">
      <c r="A7" s="534"/>
      <c r="B7" s="538"/>
      <c r="C7" s="540"/>
      <c r="D7" s="542"/>
      <c r="E7" s="536"/>
    </row>
    <row r="8" spans="1:6" ht="25.5" customHeight="1" thickBot="1" x14ac:dyDescent="0.4">
      <c r="A8" s="152">
        <v>2009</v>
      </c>
      <c r="B8" s="153">
        <v>321</v>
      </c>
      <c r="C8" s="153">
        <v>247</v>
      </c>
      <c r="D8" s="154">
        <f t="shared" ref="D8:D12" si="0">SUM(B8:C8)</f>
        <v>568</v>
      </c>
      <c r="E8" s="155">
        <v>2009</v>
      </c>
    </row>
    <row r="9" spans="1:6" ht="25.5" customHeight="1" thickBot="1" x14ac:dyDescent="0.4">
      <c r="A9" s="112">
        <v>2010</v>
      </c>
      <c r="B9" s="113">
        <v>450</v>
      </c>
      <c r="C9" s="113">
        <v>260</v>
      </c>
      <c r="D9" s="160">
        <f t="shared" si="0"/>
        <v>710</v>
      </c>
      <c r="E9" s="114">
        <v>2010</v>
      </c>
    </row>
    <row r="10" spans="1:6" ht="25.5" customHeight="1" thickBot="1" x14ac:dyDescent="0.4">
      <c r="A10" s="157">
        <v>2011</v>
      </c>
      <c r="B10" s="158">
        <v>470</v>
      </c>
      <c r="C10" s="158">
        <v>412</v>
      </c>
      <c r="D10" s="156">
        <f t="shared" si="0"/>
        <v>882</v>
      </c>
      <c r="E10" s="159">
        <v>2011</v>
      </c>
    </row>
    <row r="11" spans="1:6" ht="25.5" customHeight="1" thickBot="1" x14ac:dyDescent="0.4">
      <c r="A11" s="112">
        <v>2012</v>
      </c>
      <c r="B11" s="113">
        <v>497</v>
      </c>
      <c r="C11" s="113">
        <v>482</v>
      </c>
      <c r="D11" s="160">
        <f t="shared" si="0"/>
        <v>979</v>
      </c>
      <c r="E11" s="114">
        <v>2012</v>
      </c>
    </row>
    <row r="12" spans="1:6" ht="25.5" customHeight="1" thickBot="1" x14ac:dyDescent="0.4">
      <c r="A12" s="157">
        <v>2013</v>
      </c>
      <c r="B12" s="158">
        <v>628</v>
      </c>
      <c r="C12" s="158">
        <v>800</v>
      </c>
      <c r="D12" s="156">
        <f t="shared" si="0"/>
        <v>1428</v>
      </c>
      <c r="E12" s="159">
        <v>2013</v>
      </c>
    </row>
    <row r="13" spans="1:6" ht="25.5" customHeight="1" thickBot="1" x14ac:dyDescent="0.4">
      <c r="A13" s="112">
        <v>2014</v>
      </c>
      <c r="B13" s="113">
        <v>588</v>
      </c>
      <c r="C13" s="113">
        <v>864</v>
      </c>
      <c r="D13" s="160">
        <f t="shared" ref="D13" si="1">SUM(B13:C13)</f>
        <v>1452</v>
      </c>
      <c r="E13" s="114">
        <v>2014</v>
      </c>
    </row>
    <row r="14" spans="1:6" ht="25.5" customHeight="1" x14ac:dyDescent="0.35">
      <c r="A14" s="296">
        <v>2015</v>
      </c>
      <c r="B14" s="297">
        <v>529</v>
      </c>
      <c r="C14" s="297">
        <v>950</v>
      </c>
      <c r="D14" s="298">
        <f t="shared" ref="D14" si="2">SUM(B14:C14)</f>
        <v>1479</v>
      </c>
      <c r="E14" s="299">
        <v>2015</v>
      </c>
    </row>
  </sheetData>
  <mergeCells count="9">
    <mergeCell ref="A1:E1"/>
    <mergeCell ref="A3:E3"/>
    <mergeCell ref="A4:E4"/>
    <mergeCell ref="A6:A7"/>
    <mergeCell ref="E6:E7"/>
    <mergeCell ref="A2:E2"/>
    <mergeCell ref="B6:B7"/>
    <mergeCell ref="C6:C7"/>
    <mergeCell ref="D6:D7"/>
  </mergeCells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34"/>
  <sheetViews>
    <sheetView rightToLeft="1" view="pageBreakPreview" zoomScale="98" zoomScaleNormal="100" zoomScaleSheetLayoutView="98" workbookViewId="0">
      <selection activeCell="G16" sqref="G16"/>
    </sheetView>
  </sheetViews>
  <sheetFormatPr defaultColWidth="9.1796875" defaultRowHeight="14" x14ac:dyDescent="0.35"/>
  <cols>
    <col min="1" max="1" width="14.1796875" style="6" customWidth="1"/>
    <col min="2" max="2" width="19.81640625" style="6" customWidth="1"/>
    <col min="3" max="11" width="10" style="6" customWidth="1"/>
    <col min="12" max="12" width="27.81640625" style="6" customWidth="1"/>
    <col min="13" max="13" width="13.1796875" style="6" customWidth="1"/>
    <col min="14" max="16384" width="9.1796875" style="5"/>
  </cols>
  <sheetData>
    <row r="1" spans="1:13" ht="23.25" customHeight="1" thickBot="1" x14ac:dyDescent="0.4">
      <c r="A1" s="543" t="s">
        <v>93</v>
      </c>
      <c r="B1" s="544"/>
      <c r="C1" s="544"/>
      <c r="D1" s="544"/>
      <c r="E1" s="544"/>
      <c r="F1" s="544"/>
      <c r="G1" s="544"/>
      <c r="H1" s="544"/>
      <c r="I1" s="544"/>
      <c r="J1" s="544"/>
      <c r="K1" s="544"/>
      <c r="L1" s="544"/>
      <c r="M1" s="545"/>
    </row>
    <row r="2" spans="1:13" ht="23.25" customHeight="1" thickBot="1" x14ac:dyDescent="0.4">
      <c r="A2" s="546" t="s">
        <v>195</v>
      </c>
      <c r="B2" s="547"/>
      <c r="C2" s="547"/>
      <c r="D2" s="547"/>
      <c r="E2" s="547"/>
      <c r="F2" s="547"/>
      <c r="G2" s="547"/>
      <c r="H2" s="547"/>
      <c r="I2" s="547"/>
      <c r="J2" s="547"/>
      <c r="K2" s="547"/>
      <c r="L2" s="547"/>
      <c r="M2" s="548"/>
    </row>
    <row r="3" spans="1:13" ht="38.25" customHeight="1" x14ac:dyDescent="0.35">
      <c r="A3" s="471" t="s">
        <v>73</v>
      </c>
      <c r="B3" s="549"/>
      <c r="C3" s="472"/>
      <c r="D3" s="472"/>
      <c r="E3" s="472"/>
      <c r="F3" s="472"/>
      <c r="G3" s="472"/>
      <c r="H3" s="472"/>
      <c r="I3" s="472"/>
      <c r="J3" s="472"/>
      <c r="K3" s="472"/>
      <c r="L3" s="472"/>
      <c r="M3" s="473"/>
    </row>
    <row r="4" spans="1:13" ht="18" customHeight="1" x14ac:dyDescent="0.35">
      <c r="A4" s="474" t="s">
        <v>195</v>
      </c>
      <c r="B4" s="475"/>
      <c r="C4" s="475"/>
      <c r="D4" s="475"/>
      <c r="E4" s="475"/>
      <c r="F4" s="475"/>
      <c r="G4" s="475"/>
      <c r="H4" s="475"/>
      <c r="I4" s="475"/>
      <c r="J4" s="475"/>
      <c r="K4" s="475"/>
      <c r="L4" s="475"/>
      <c r="M4" s="476"/>
    </row>
    <row r="5" spans="1:13" s="10" customFormat="1" ht="16.899999999999999" customHeight="1" x14ac:dyDescent="0.35">
      <c r="A5" s="122" t="s">
        <v>363</v>
      </c>
      <c r="B5" s="122"/>
      <c r="C5" s="175"/>
      <c r="D5" s="175"/>
      <c r="E5" s="175"/>
      <c r="F5" s="175"/>
      <c r="G5" s="175"/>
      <c r="H5" s="175"/>
      <c r="I5" s="175"/>
      <c r="J5" s="175"/>
      <c r="K5" s="176"/>
      <c r="L5" s="176"/>
      <c r="M5" s="177" t="s">
        <v>364</v>
      </c>
    </row>
    <row r="6" spans="1:13" ht="20.149999999999999" customHeight="1" x14ac:dyDescent="0.35">
      <c r="A6" s="451"/>
      <c r="B6" s="552" t="s">
        <v>333</v>
      </c>
      <c r="C6" s="550" t="s">
        <v>1</v>
      </c>
      <c r="D6" s="550"/>
      <c r="E6" s="550"/>
      <c r="F6" s="550" t="s">
        <v>18</v>
      </c>
      <c r="G6" s="550"/>
      <c r="H6" s="550"/>
      <c r="I6" s="550" t="s">
        <v>2</v>
      </c>
      <c r="J6" s="550"/>
      <c r="K6" s="550"/>
      <c r="L6" s="555" t="s">
        <v>332</v>
      </c>
      <c r="M6" s="448"/>
    </row>
    <row r="7" spans="1:13" ht="20.149999999999999" customHeight="1" x14ac:dyDescent="0.35">
      <c r="A7" s="452"/>
      <c r="B7" s="553"/>
      <c r="C7" s="551" t="s">
        <v>3</v>
      </c>
      <c r="D7" s="551"/>
      <c r="E7" s="551"/>
      <c r="F7" s="551" t="s">
        <v>4</v>
      </c>
      <c r="G7" s="551"/>
      <c r="H7" s="551"/>
      <c r="I7" s="551" t="s">
        <v>5</v>
      </c>
      <c r="J7" s="551"/>
      <c r="K7" s="551"/>
      <c r="L7" s="556"/>
      <c r="M7" s="449"/>
    </row>
    <row r="8" spans="1:13" ht="20.149999999999999" customHeight="1" x14ac:dyDescent="0.3">
      <c r="A8" s="452"/>
      <c r="B8" s="553"/>
      <c r="C8" s="421" t="s">
        <v>6</v>
      </c>
      <c r="D8" s="421" t="s">
        <v>7</v>
      </c>
      <c r="E8" s="421" t="s">
        <v>8</v>
      </c>
      <c r="F8" s="421" t="s">
        <v>6</v>
      </c>
      <c r="G8" s="421" t="s">
        <v>7</v>
      </c>
      <c r="H8" s="421" t="s">
        <v>8</v>
      </c>
      <c r="I8" s="421" t="s">
        <v>6</v>
      </c>
      <c r="J8" s="421" t="s">
        <v>7</v>
      </c>
      <c r="K8" s="421" t="s">
        <v>8</v>
      </c>
      <c r="L8" s="556"/>
      <c r="M8" s="449"/>
    </row>
    <row r="9" spans="1:13" ht="20.149999999999999" customHeight="1" x14ac:dyDescent="0.35">
      <c r="A9" s="453" t="s">
        <v>0</v>
      </c>
      <c r="B9" s="554"/>
      <c r="C9" s="420" t="s">
        <v>15</v>
      </c>
      <c r="D9" s="420" t="s">
        <v>16</v>
      </c>
      <c r="E9" s="420" t="s">
        <v>5</v>
      </c>
      <c r="F9" s="420" t="s">
        <v>15</v>
      </c>
      <c r="G9" s="420" t="s">
        <v>16</v>
      </c>
      <c r="H9" s="420" t="s">
        <v>5</v>
      </c>
      <c r="I9" s="420" t="s">
        <v>15</v>
      </c>
      <c r="J9" s="420" t="s">
        <v>16</v>
      </c>
      <c r="K9" s="420" t="s">
        <v>5</v>
      </c>
      <c r="L9" s="557"/>
      <c r="M9" s="450" t="s">
        <v>60</v>
      </c>
    </row>
    <row r="10" spans="1:13" s="1" customFormat="1" ht="17.149999999999999" customHeight="1" thickBot="1" x14ac:dyDescent="0.4">
      <c r="A10" s="565">
        <v>2009</v>
      </c>
      <c r="B10" s="87" t="s">
        <v>54</v>
      </c>
      <c r="C10" s="268">
        <v>10</v>
      </c>
      <c r="D10" s="268">
        <v>11</v>
      </c>
      <c r="E10" s="268">
        <f>SUM(C10:D10)</f>
        <v>21</v>
      </c>
      <c r="F10" s="268">
        <v>0</v>
      </c>
      <c r="G10" s="268">
        <v>0</v>
      </c>
      <c r="H10" s="268">
        <f>SUM(F10:G10)</f>
        <v>0</v>
      </c>
      <c r="I10" s="268">
        <f>C10+F10</f>
        <v>10</v>
      </c>
      <c r="J10" s="268">
        <f>D10+G10</f>
        <v>11</v>
      </c>
      <c r="K10" s="269">
        <f>I10+J10</f>
        <v>21</v>
      </c>
      <c r="L10" s="41" t="s">
        <v>62</v>
      </c>
      <c r="M10" s="564">
        <v>2009</v>
      </c>
    </row>
    <row r="11" spans="1:13" s="1" customFormat="1" ht="17.149999999999999" customHeight="1" thickBot="1" x14ac:dyDescent="0.4">
      <c r="A11" s="504"/>
      <c r="B11" s="300" t="s">
        <v>55</v>
      </c>
      <c r="C11" s="346">
        <v>0</v>
      </c>
      <c r="D11" s="346">
        <v>0</v>
      </c>
      <c r="E11" s="346">
        <f t="shared" ref="E11:E24" si="0">SUM(C11:D11)</f>
        <v>0</v>
      </c>
      <c r="F11" s="346">
        <v>0</v>
      </c>
      <c r="G11" s="346">
        <v>0</v>
      </c>
      <c r="H11" s="346">
        <f t="shared" ref="H11:H24" si="1">SUM(F11:G11)</f>
        <v>0</v>
      </c>
      <c r="I11" s="346">
        <f t="shared" ref="I11:I24" si="2">C11+F11</f>
        <v>0</v>
      </c>
      <c r="J11" s="346">
        <f t="shared" ref="J11:J24" si="3">D11+G11</f>
        <v>0</v>
      </c>
      <c r="K11" s="340">
        <f t="shared" ref="K11:K24" si="4">I11+J11</f>
        <v>0</v>
      </c>
      <c r="L11" s="401" t="s">
        <v>67</v>
      </c>
      <c r="M11" s="561"/>
    </row>
    <row r="12" spans="1:13" s="1" customFormat="1" ht="17.149999999999999" customHeight="1" thickBot="1" x14ac:dyDescent="0.4">
      <c r="A12" s="504"/>
      <c r="B12" s="300" t="s">
        <v>8</v>
      </c>
      <c r="C12" s="340">
        <f>C10+C11</f>
        <v>10</v>
      </c>
      <c r="D12" s="340">
        <f t="shared" ref="D12:G12" si="5">D10+D11</f>
        <v>11</v>
      </c>
      <c r="E12" s="340">
        <f t="shared" si="0"/>
        <v>21</v>
      </c>
      <c r="F12" s="340">
        <f t="shared" si="5"/>
        <v>0</v>
      </c>
      <c r="G12" s="340">
        <f t="shared" si="5"/>
        <v>0</v>
      </c>
      <c r="H12" s="340">
        <f t="shared" si="1"/>
        <v>0</v>
      </c>
      <c r="I12" s="340">
        <f t="shared" si="2"/>
        <v>10</v>
      </c>
      <c r="J12" s="340">
        <f t="shared" si="3"/>
        <v>11</v>
      </c>
      <c r="K12" s="340">
        <f t="shared" si="4"/>
        <v>21</v>
      </c>
      <c r="L12" s="402" t="s">
        <v>5</v>
      </c>
      <c r="M12" s="561"/>
    </row>
    <row r="13" spans="1:13" s="1" customFormat="1" ht="17.149999999999999" customHeight="1" thickBot="1" x14ac:dyDescent="0.4">
      <c r="A13" s="508">
        <v>2010</v>
      </c>
      <c r="B13" s="75" t="s">
        <v>54</v>
      </c>
      <c r="C13" s="115">
        <v>0</v>
      </c>
      <c r="D13" s="115">
        <v>0</v>
      </c>
      <c r="E13" s="115">
        <f t="shared" si="0"/>
        <v>0</v>
      </c>
      <c r="F13" s="115">
        <v>0</v>
      </c>
      <c r="G13" s="115">
        <v>0</v>
      </c>
      <c r="H13" s="115">
        <f t="shared" si="1"/>
        <v>0</v>
      </c>
      <c r="I13" s="115">
        <f t="shared" si="2"/>
        <v>0</v>
      </c>
      <c r="J13" s="115">
        <f t="shared" si="3"/>
        <v>0</v>
      </c>
      <c r="K13" s="89">
        <f t="shared" si="4"/>
        <v>0</v>
      </c>
      <c r="L13" s="403" t="s">
        <v>62</v>
      </c>
      <c r="M13" s="563">
        <v>2010</v>
      </c>
    </row>
    <row r="14" spans="1:13" s="1" customFormat="1" ht="17.149999999999999" customHeight="1" thickBot="1" x14ac:dyDescent="0.4">
      <c r="A14" s="508"/>
      <c r="B14" s="75" t="s">
        <v>55</v>
      </c>
      <c r="C14" s="115">
        <v>129</v>
      </c>
      <c r="D14" s="115">
        <v>375</v>
      </c>
      <c r="E14" s="115">
        <f t="shared" si="0"/>
        <v>504</v>
      </c>
      <c r="F14" s="115">
        <v>69</v>
      </c>
      <c r="G14" s="115">
        <v>103</v>
      </c>
      <c r="H14" s="115">
        <f t="shared" si="1"/>
        <v>172</v>
      </c>
      <c r="I14" s="115">
        <f t="shared" si="2"/>
        <v>198</v>
      </c>
      <c r="J14" s="115">
        <f t="shared" si="3"/>
        <v>478</v>
      </c>
      <c r="K14" s="89">
        <f t="shared" si="4"/>
        <v>676</v>
      </c>
      <c r="L14" s="403" t="s">
        <v>67</v>
      </c>
      <c r="M14" s="563"/>
    </row>
    <row r="15" spans="1:13" s="1" customFormat="1" ht="17.149999999999999" customHeight="1" thickBot="1" x14ac:dyDescent="0.4">
      <c r="A15" s="508"/>
      <c r="B15" s="75" t="s">
        <v>8</v>
      </c>
      <c r="C15" s="89">
        <f>C13+C14</f>
        <v>129</v>
      </c>
      <c r="D15" s="89">
        <f t="shared" ref="D15:G15" si="6">D13+D14</f>
        <v>375</v>
      </c>
      <c r="E15" s="89">
        <f t="shared" si="0"/>
        <v>504</v>
      </c>
      <c r="F15" s="89">
        <f t="shared" si="6"/>
        <v>69</v>
      </c>
      <c r="G15" s="89">
        <f t="shared" si="6"/>
        <v>103</v>
      </c>
      <c r="H15" s="89">
        <f t="shared" si="1"/>
        <v>172</v>
      </c>
      <c r="I15" s="89">
        <f t="shared" si="2"/>
        <v>198</v>
      </c>
      <c r="J15" s="89">
        <f t="shared" si="3"/>
        <v>478</v>
      </c>
      <c r="K15" s="89">
        <f t="shared" si="4"/>
        <v>676</v>
      </c>
      <c r="L15" s="404" t="s">
        <v>5</v>
      </c>
      <c r="M15" s="563"/>
    </row>
    <row r="16" spans="1:13" s="1" customFormat="1" ht="17.149999999999999" customHeight="1" thickBot="1" x14ac:dyDescent="0.4">
      <c r="A16" s="504">
        <v>2011</v>
      </c>
      <c r="B16" s="300" t="s">
        <v>54</v>
      </c>
      <c r="C16" s="346">
        <v>12</v>
      </c>
      <c r="D16" s="346">
        <v>110</v>
      </c>
      <c r="E16" s="346">
        <f t="shared" si="0"/>
        <v>122</v>
      </c>
      <c r="F16" s="340">
        <v>1</v>
      </c>
      <c r="G16" s="346">
        <v>2</v>
      </c>
      <c r="H16" s="346">
        <f t="shared" si="1"/>
        <v>3</v>
      </c>
      <c r="I16" s="346">
        <f t="shared" si="2"/>
        <v>13</v>
      </c>
      <c r="J16" s="346">
        <f t="shared" si="3"/>
        <v>112</v>
      </c>
      <c r="K16" s="340">
        <f t="shared" si="4"/>
        <v>125</v>
      </c>
      <c r="L16" s="401" t="s">
        <v>62</v>
      </c>
      <c r="M16" s="561">
        <v>2011</v>
      </c>
    </row>
    <row r="17" spans="1:20" s="1" customFormat="1" ht="17.149999999999999" customHeight="1" thickBot="1" x14ac:dyDescent="0.4">
      <c r="A17" s="504"/>
      <c r="B17" s="300" t="s">
        <v>55</v>
      </c>
      <c r="C17" s="346">
        <v>202</v>
      </c>
      <c r="D17" s="346">
        <v>264</v>
      </c>
      <c r="E17" s="346">
        <f t="shared" si="0"/>
        <v>466</v>
      </c>
      <c r="F17" s="340">
        <v>140</v>
      </c>
      <c r="G17" s="346">
        <v>160</v>
      </c>
      <c r="H17" s="346">
        <f t="shared" si="1"/>
        <v>300</v>
      </c>
      <c r="I17" s="346">
        <f t="shared" si="2"/>
        <v>342</v>
      </c>
      <c r="J17" s="346">
        <f t="shared" si="3"/>
        <v>424</v>
      </c>
      <c r="K17" s="340">
        <f t="shared" si="4"/>
        <v>766</v>
      </c>
      <c r="L17" s="401" t="s">
        <v>67</v>
      </c>
      <c r="M17" s="561"/>
    </row>
    <row r="18" spans="1:20" s="1" customFormat="1" ht="17.149999999999999" customHeight="1" thickBot="1" x14ac:dyDescent="0.4">
      <c r="A18" s="504"/>
      <c r="B18" s="300" t="s">
        <v>8</v>
      </c>
      <c r="C18" s="340">
        <f>C16+C17</f>
        <v>214</v>
      </c>
      <c r="D18" s="340">
        <f t="shared" ref="D18:G18" si="7">D16+D17</f>
        <v>374</v>
      </c>
      <c r="E18" s="340">
        <f t="shared" si="0"/>
        <v>588</v>
      </c>
      <c r="F18" s="340">
        <f t="shared" si="7"/>
        <v>141</v>
      </c>
      <c r="G18" s="340">
        <f t="shared" si="7"/>
        <v>162</v>
      </c>
      <c r="H18" s="340">
        <f t="shared" si="1"/>
        <v>303</v>
      </c>
      <c r="I18" s="340">
        <f t="shared" si="2"/>
        <v>355</v>
      </c>
      <c r="J18" s="340">
        <f t="shared" si="3"/>
        <v>536</v>
      </c>
      <c r="K18" s="340">
        <f t="shared" si="4"/>
        <v>891</v>
      </c>
      <c r="L18" s="401" t="s">
        <v>5</v>
      </c>
      <c r="M18" s="561"/>
    </row>
    <row r="19" spans="1:20" ht="17.149999999999999" customHeight="1" thickBot="1" x14ac:dyDescent="0.4">
      <c r="A19" s="508">
        <v>2012</v>
      </c>
      <c r="B19" s="75" t="s">
        <v>54</v>
      </c>
      <c r="C19" s="115">
        <v>4</v>
      </c>
      <c r="D19" s="115">
        <v>82</v>
      </c>
      <c r="E19" s="115">
        <f t="shared" si="0"/>
        <v>86</v>
      </c>
      <c r="F19" s="115">
        <v>3</v>
      </c>
      <c r="G19" s="115">
        <v>7</v>
      </c>
      <c r="H19" s="115">
        <f t="shared" si="1"/>
        <v>10</v>
      </c>
      <c r="I19" s="115">
        <f t="shared" si="2"/>
        <v>7</v>
      </c>
      <c r="J19" s="115">
        <f t="shared" si="3"/>
        <v>89</v>
      </c>
      <c r="K19" s="89">
        <f t="shared" si="4"/>
        <v>96</v>
      </c>
      <c r="L19" s="403" t="s">
        <v>62</v>
      </c>
      <c r="M19" s="563">
        <v>2012</v>
      </c>
      <c r="R19" s="1"/>
      <c r="S19" s="1"/>
      <c r="T19" s="1"/>
    </row>
    <row r="20" spans="1:20" ht="17.149999999999999" customHeight="1" thickBot="1" x14ac:dyDescent="0.4">
      <c r="A20" s="508"/>
      <c r="B20" s="75" t="s">
        <v>55</v>
      </c>
      <c r="C20" s="115">
        <v>139</v>
      </c>
      <c r="D20" s="115">
        <v>361</v>
      </c>
      <c r="E20" s="115">
        <f t="shared" si="0"/>
        <v>500</v>
      </c>
      <c r="F20" s="115">
        <v>82</v>
      </c>
      <c r="G20" s="115">
        <v>57</v>
      </c>
      <c r="H20" s="115">
        <f t="shared" si="1"/>
        <v>139</v>
      </c>
      <c r="I20" s="115">
        <f t="shared" si="2"/>
        <v>221</v>
      </c>
      <c r="J20" s="115">
        <f t="shared" si="3"/>
        <v>418</v>
      </c>
      <c r="K20" s="89">
        <f t="shared" si="4"/>
        <v>639</v>
      </c>
      <c r="L20" s="403" t="s">
        <v>67</v>
      </c>
      <c r="M20" s="563"/>
      <c r="R20" s="1"/>
      <c r="S20" s="1"/>
      <c r="T20" s="1"/>
    </row>
    <row r="21" spans="1:20" ht="17.149999999999999" customHeight="1" thickBot="1" x14ac:dyDescent="0.4">
      <c r="A21" s="508"/>
      <c r="B21" s="75" t="s">
        <v>8</v>
      </c>
      <c r="C21" s="89">
        <f>C19+C20</f>
        <v>143</v>
      </c>
      <c r="D21" s="89">
        <f t="shared" ref="D21:G21" si="8">D19+D20</f>
        <v>443</v>
      </c>
      <c r="E21" s="89">
        <f t="shared" si="0"/>
        <v>586</v>
      </c>
      <c r="F21" s="89">
        <f t="shared" si="8"/>
        <v>85</v>
      </c>
      <c r="G21" s="89">
        <f t="shared" si="8"/>
        <v>64</v>
      </c>
      <c r="H21" s="89">
        <f t="shared" si="1"/>
        <v>149</v>
      </c>
      <c r="I21" s="89">
        <f t="shared" si="2"/>
        <v>228</v>
      </c>
      <c r="J21" s="89">
        <f t="shared" si="3"/>
        <v>507</v>
      </c>
      <c r="K21" s="89">
        <f t="shared" si="4"/>
        <v>735</v>
      </c>
      <c r="L21" s="404" t="s">
        <v>5</v>
      </c>
      <c r="M21" s="563"/>
      <c r="R21" s="1"/>
      <c r="S21" s="1"/>
      <c r="T21" s="1"/>
    </row>
    <row r="22" spans="1:20" ht="17.149999999999999" customHeight="1" thickBot="1" x14ac:dyDescent="0.4">
      <c r="A22" s="504">
        <v>2013</v>
      </c>
      <c r="B22" s="405" t="s">
        <v>54</v>
      </c>
      <c r="C22" s="346">
        <v>6</v>
      </c>
      <c r="D22" s="346">
        <v>97</v>
      </c>
      <c r="E22" s="346">
        <f t="shared" si="0"/>
        <v>103</v>
      </c>
      <c r="F22" s="340">
        <v>2</v>
      </c>
      <c r="G22" s="346">
        <v>7</v>
      </c>
      <c r="H22" s="346">
        <f t="shared" si="1"/>
        <v>9</v>
      </c>
      <c r="I22" s="346">
        <f t="shared" si="2"/>
        <v>8</v>
      </c>
      <c r="J22" s="346">
        <f t="shared" si="3"/>
        <v>104</v>
      </c>
      <c r="K22" s="340">
        <f t="shared" si="4"/>
        <v>112</v>
      </c>
      <c r="L22" s="401" t="s">
        <v>62</v>
      </c>
      <c r="M22" s="561">
        <v>2013</v>
      </c>
      <c r="R22" s="1"/>
      <c r="S22" s="1"/>
      <c r="T22" s="1"/>
    </row>
    <row r="23" spans="1:20" ht="17.149999999999999" customHeight="1" thickBot="1" x14ac:dyDescent="0.4">
      <c r="A23" s="504"/>
      <c r="B23" s="405" t="s">
        <v>55</v>
      </c>
      <c r="C23" s="346">
        <v>79</v>
      </c>
      <c r="D23" s="346">
        <v>307</v>
      </c>
      <c r="E23" s="346">
        <f t="shared" si="0"/>
        <v>386</v>
      </c>
      <c r="F23" s="340">
        <v>34</v>
      </c>
      <c r="G23" s="346">
        <v>96</v>
      </c>
      <c r="H23" s="346">
        <f t="shared" si="1"/>
        <v>130</v>
      </c>
      <c r="I23" s="346">
        <f t="shared" si="2"/>
        <v>113</v>
      </c>
      <c r="J23" s="346">
        <f t="shared" si="3"/>
        <v>403</v>
      </c>
      <c r="K23" s="340">
        <f t="shared" si="4"/>
        <v>516</v>
      </c>
      <c r="L23" s="401" t="s">
        <v>67</v>
      </c>
      <c r="M23" s="561"/>
      <c r="R23" s="1"/>
      <c r="S23" s="1"/>
      <c r="T23" s="1"/>
    </row>
    <row r="24" spans="1:20" ht="17.149999999999999" customHeight="1" thickBot="1" x14ac:dyDescent="0.4">
      <c r="A24" s="504"/>
      <c r="B24" s="405" t="s">
        <v>8</v>
      </c>
      <c r="C24" s="340">
        <f>C22+C23</f>
        <v>85</v>
      </c>
      <c r="D24" s="340">
        <f t="shared" ref="D24:G24" si="9">D22+D23</f>
        <v>404</v>
      </c>
      <c r="E24" s="340">
        <f t="shared" si="0"/>
        <v>489</v>
      </c>
      <c r="F24" s="340">
        <f t="shared" si="9"/>
        <v>36</v>
      </c>
      <c r="G24" s="340">
        <f t="shared" si="9"/>
        <v>103</v>
      </c>
      <c r="H24" s="340">
        <f t="shared" si="1"/>
        <v>139</v>
      </c>
      <c r="I24" s="340">
        <f t="shared" si="2"/>
        <v>121</v>
      </c>
      <c r="J24" s="340">
        <f t="shared" si="3"/>
        <v>507</v>
      </c>
      <c r="K24" s="340">
        <f t="shared" si="4"/>
        <v>628</v>
      </c>
      <c r="L24" s="401" t="s">
        <v>5</v>
      </c>
      <c r="M24" s="561"/>
      <c r="R24" s="1"/>
      <c r="S24" s="1"/>
      <c r="T24" s="1"/>
    </row>
    <row r="25" spans="1:20" s="1" customFormat="1" ht="17.149999999999999" customHeight="1" thickBot="1" x14ac:dyDescent="0.4">
      <c r="A25" s="508">
        <v>2014</v>
      </c>
      <c r="B25" s="75" t="s">
        <v>54</v>
      </c>
      <c r="C25" s="115">
        <v>2</v>
      </c>
      <c r="D25" s="115">
        <v>78</v>
      </c>
      <c r="E25" s="115">
        <f t="shared" ref="E25:E28" si="10">SUM(C25:D25)</f>
        <v>80</v>
      </c>
      <c r="F25" s="89">
        <v>4</v>
      </c>
      <c r="G25" s="115">
        <v>13</v>
      </c>
      <c r="H25" s="115">
        <f t="shared" ref="H25:H28" si="11">SUM(F25:G25)</f>
        <v>17</v>
      </c>
      <c r="I25" s="115">
        <f t="shared" ref="I25:I28" si="12">C25+F25</f>
        <v>6</v>
      </c>
      <c r="J25" s="115">
        <f t="shared" ref="J25:J28" si="13">D25+G25</f>
        <v>91</v>
      </c>
      <c r="K25" s="89">
        <f t="shared" ref="K25:K28" si="14">I25+J25</f>
        <v>97</v>
      </c>
      <c r="L25" s="403" t="s">
        <v>62</v>
      </c>
      <c r="M25" s="563">
        <v>2014</v>
      </c>
    </row>
    <row r="26" spans="1:20" s="1" customFormat="1" ht="17.149999999999999" customHeight="1" thickBot="1" x14ac:dyDescent="0.4">
      <c r="A26" s="508"/>
      <c r="B26" s="75" t="s">
        <v>55</v>
      </c>
      <c r="C26" s="115">
        <v>131</v>
      </c>
      <c r="D26" s="115">
        <v>271</v>
      </c>
      <c r="E26" s="115">
        <f t="shared" si="10"/>
        <v>402</v>
      </c>
      <c r="F26" s="89">
        <v>186</v>
      </c>
      <c r="G26" s="115">
        <v>160</v>
      </c>
      <c r="H26" s="115">
        <f t="shared" si="11"/>
        <v>346</v>
      </c>
      <c r="I26" s="115">
        <f t="shared" si="12"/>
        <v>317</v>
      </c>
      <c r="J26" s="115">
        <f t="shared" si="13"/>
        <v>431</v>
      </c>
      <c r="K26" s="89">
        <f t="shared" si="14"/>
        <v>748</v>
      </c>
      <c r="L26" s="403" t="s">
        <v>67</v>
      </c>
      <c r="M26" s="563"/>
    </row>
    <row r="27" spans="1:20" s="1" customFormat="1" ht="17.149999999999999" customHeight="1" thickBot="1" x14ac:dyDescent="0.4">
      <c r="A27" s="508"/>
      <c r="B27" s="75" t="s">
        <v>100</v>
      </c>
      <c r="C27" s="115">
        <v>149</v>
      </c>
      <c r="D27" s="115">
        <v>223</v>
      </c>
      <c r="E27" s="115">
        <f t="shared" si="10"/>
        <v>372</v>
      </c>
      <c r="F27" s="89">
        <v>56</v>
      </c>
      <c r="G27" s="115">
        <v>84</v>
      </c>
      <c r="H27" s="115">
        <f t="shared" si="11"/>
        <v>140</v>
      </c>
      <c r="I27" s="115">
        <f t="shared" si="12"/>
        <v>205</v>
      </c>
      <c r="J27" s="115">
        <f t="shared" si="13"/>
        <v>307</v>
      </c>
      <c r="K27" s="89">
        <f t="shared" si="14"/>
        <v>512</v>
      </c>
      <c r="L27" s="403" t="s">
        <v>189</v>
      </c>
      <c r="M27" s="563"/>
    </row>
    <row r="28" spans="1:20" s="1" customFormat="1" ht="17.149999999999999" customHeight="1" thickBot="1" x14ac:dyDescent="0.4">
      <c r="A28" s="508"/>
      <c r="B28" s="75" t="s">
        <v>101</v>
      </c>
      <c r="C28" s="115">
        <v>0</v>
      </c>
      <c r="D28" s="115">
        <v>140</v>
      </c>
      <c r="E28" s="115">
        <f t="shared" si="10"/>
        <v>140</v>
      </c>
      <c r="F28" s="89">
        <v>0</v>
      </c>
      <c r="G28" s="115">
        <v>229</v>
      </c>
      <c r="H28" s="115">
        <f t="shared" si="11"/>
        <v>229</v>
      </c>
      <c r="I28" s="115">
        <f t="shared" si="12"/>
        <v>0</v>
      </c>
      <c r="J28" s="115">
        <f t="shared" si="13"/>
        <v>369</v>
      </c>
      <c r="K28" s="89">
        <f t="shared" si="14"/>
        <v>369</v>
      </c>
      <c r="L28" s="403" t="s">
        <v>188</v>
      </c>
      <c r="M28" s="563"/>
    </row>
    <row r="29" spans="1:20" s="1" customFormat="1" ht="17.149999999999999" customHeight="1" thickBot="1" x14ac:dyDescent="0.4">
      <c r="A29" s="508"/>
      <c r="B29" s="75" t="s">
        <v>8</v>
      </c>
      <c r="C29" s="89">
        <f>SUM(C25:C28)</f>
        <v>282</v>
      </c>
      <c r="D29" s="89">
        <f t="shared" ref="D29:K29" si="15">SUM(D25:D28)</f>
        <v>712</v>
      </c>
      <c r="E29" s="89">
        <f t="shared" si="15"/>
        <v>994</v>
      </c>
      <c r="F29" s="89">
        <f t="shared" si="15"/>
        <v>246</v>
      </c>
      <c r="G29" s="89">
        <f t="shared" si="15"/>
        <v>486</v>
      </c>
      <c r="H29" s="89">
        <f t="shared" si="15"/>
        <v>732</v>
      </c>
      <c r="I29" s="89">
        <f t="shared" si="15"/>
        <v>528</v>
      </c>
      <c r="J29" s="89">
        <f t="shared" si="15"/>
        <v>1198</v>
      </c>
      <c r="K29" s="89">
        <f t="shared" si="15"/>
        <v>1726</v>
      </c>
      <c r="L29" s="403" t="s">
        <v>5</v>
      </c>
      <c r="M29" s="563"/>
    </row>
    <row r="30" spans="1:20" ht="17.149999999999999" customHeight="1" thickBot="1" x14ac:dyDescent="0.4">
      <c r="A30" s="504">
        <v>2015</v>
      </c>
      <c r="B30" s="300" t="s">
        <v>246</v>
      </c>
      <c r="C30" s="406" t="s">
        <v>218</v>
      </c>
      <c r="D30" s="406" t="s">
        <v>218</v>
      </c>
      <c r="E30" s="406" t="s">
        <v>218</v>
      </c>
      <c r="F30" s="406" t="s">
        <v>218</v>
      </c>
      <c r="G30" s="406" t="s">
        <v>218</v>
      </c>
      <c r="H30" s="406" t="s">
        <v>218</v>
      </c>
      <c r="I30" s="406" t="s">
        <v>218</v>
      </c>
      <c r="J30" s="406" t="s">
        <v>218</v>
      </c>
      <c r="K30" s="406" t="s">
        <v>218</v>
      </c>
      <c r="L30" s="401" t="s">
        <v>254</v>
      </c>
      <c r="M30" s="561">
        <v>2015</v>
      </c>
    </row>
    <row r="31" spans="1:20" ht="17.149999999999999" customHeight="1" thickBot="1" x14ac:dyDescent="0.4">
      <c r="A31" s="504"/>
      <c r="B31" s="300" t="s">
        <v>247</v>
      </c>
      <c r="C31" s="406" t="s">
        <v>218</v>
      </c>
      <c r="D31" s="406" t="s">
        <v>218</v>
      </c>
      <c r="E31" s="406" t="s">
        <v>218</v>
      </c>
      <c r="F31" s="406" t="s">
        <v>218</v>
      </c>
      <c r="G31" s="406" t="s">
        <v>218</v>
      </c>
      <c r="H31" s="406" t="s">
        <v>218</v>
      </c>
      <c r="I31" s="406" t="s">
        <v>218</v>
      </c>
      <c r="J31" s="406" t="s">
        <v>218</v>
      </c>
      <c r="K31" s="406" t="s">
        <v>218</v>
      </c>
      <c r="L31" s="401" t="s">
        <v>255</v>
      </c>
      <c r="M31" s="561"/>
    </row>
    <row r="32" spans="1:20" ht="17.149999999999999" customHeight="1" thickBot="1" x14ac:dyDescent="0.4">
      <c r="A32" s="504"/>
      <c r="B32" s="300" t="s">
        <v>196</v>
      </c>
      <c r="C32" s="346">
        <v>92</v>
      </c>
      <c r="D32" s="346">
        <v>278</v>
      </c>
      <c r="E32" s="346">
        <f t="shared" ref="E32" si="16">SUM(C32:D32)</f>
        <v>370</v>
      </c>
      <c r="F32" s="340">
        <v>100</v>
      </c>
      <c r="G32" s="346">
        <v>72</v>
      </c>
      <c r="H32" s="346">
        <f t="shared" ref="H32" si="17">SUM(F32:G32)</f>
        <v>172</v>
      </c>
      <c r="I32" s="346">
        <f t="shared" ref="I32" si="18">C32+F32</f>
        <v>192</v>
      </c>
      <c r="J32" s="346">
        <f t="shared" ref="J32" si="19">D32+G32</f>
        <v>350</v>
      </c>
      <c r="K32" s="340">
        <f t="shared" ref="K32" si="20">I32+J32</f>
        <v>542</v>
      </c>
      <c r="L32" s="401" t="s">
        <v>189</v>
      </c>
      <c r="M32" s="561"/>
    </row>
    <row r="33" spans="1:13" ht="17.149999999999999" customHeight="1" x14ac:dyDescent="0.35">
      <c r="A33" s="560"/>
      <c r="B33" s="407" t="s">
        <v>8</v>
      </c>
      <c r="C33" s="291">
        <f t="shared" ref="C33:K33" si="21">SUM(C30:C32)</f>
        <v>92</v>
      </c>
      <c r="D33" s="291">
        <f t="shared" si="21"/>
        <v>278</v>
      </c>
      <c r="E33" s="291">
        <f t="shared" si="21"/>
        <v>370</v>
      </c>
      <c r="F33" s="291">
        <f t="shared" si="21"/>
        <v>100</v>
      </c>
      <c r="G33" s="291">
        <f t="shared" si="21"/>
        <v>72</v>
      </c>
      <c r="H33" s="291">
        <f t="shared" si="21"/>
        <v>172</v>
      </c>
      <c r="I33" s="291">
        <f t="shared" si="21"/>
        <v>192</v>
      </c>
      <c r="J33" s="291">
        <f t="shared" si="21"/>
        <v>350</v>
      </c>
      <c r="K33" s="291">
        <f t="shared" si="21"/>
        <v>542</v>
      </c>
      <c r="L33" s="408" t="s">
        <v>5</v>
      </c>
      <c r="M33" s="562"/>
    </row>
    <row r="34" spans="1:13" ht="15" customHeight="1" x14ac:dyDescent="0.35">
      <c r="A34" s="558" t="s">
        <v>253</v>
      </c>
      <c r="B34" s="558"/>
      <c r="C34" s="558"/>
      <c r="D34" s="558"/>
      <c r="E34" s="314"/>
      <c r="F34" s="314"/>
      <c r="G34" s="559" t="s">
        <v>280</v>
      </c>
      <c r="H34" s="559"/>
      <c r="I34" s="559"/>
      <c r="J34" s="559"/>
      <c r="K34" s="559"/>
      <c r="L34" s="559"/>
      <c r="M34" s="559"/>
    </row>
  </sheetData>
  <mergeCells count="28">
    <mergeCell ref="A34:D34"/>
    <mergeCell ref="G34:M34"/>
    <mergeCell ref="A30:A33"/>
    <mergeCell ref="M30:M33"/>
    <mergeCell ref="C7:E7"/>
    <mergeCell ref="A19:A21"/>
    <mergeCell ref="M19:M21"/>
    <mergeCell ref="A16:A18"/>
    <mergeCell ref="M10:M12"/>
    <mergeCell ref="M13:M15"/>
    <mergeCell ref="M16:M18"/>
    <mergeCell ref="A10:A12"/>
    <mergeCell ref="A25:A29"/>
    <mergeCell ref="M25:M29"/>
    <mergeCell ref="A22:A24"/>
    <mergeCell ref="M22:M24"/>
    <mergeCell ref="A13:A15"/>
    <mergeCell ref="A1:M1"/>
    <mergeCell ref="A2:M2"/>
    <mergeCell ref="A3:M3"/>
    <mergeCell ref="A4:M4"/>
    <mergeCell ref="C6:E6"/>
    <mergeCell ref="F6:H6"/>
    <mergeCell ref="I6:K6"/>
    <mergeCell ref="F7:H7"/>
    <mergeCell ref="I7:K7"/>
    <mergeCell ref="B6:B9"/>
    <mergeCell ref="L6:L9"/>
  </mergeCells>
  <printOptions horizontalCentered="1"/>
  <pageMargins left="0" right="0" top="0.74803149606299213" bottom="0" header="0" footer="0"/>
  <pageSetup paperSize="9" scale="85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b323878-974e-4c19-bf08-965c80d4ad54">
      <Value>58</Value>
    </TaxCatchAll>
    <Title_Ar xmlns="1b323878-974e-4c19-bf08-965c80d4ad54">المجموعة الإحصائية السنوية _ الفصل العاشر (خدمات المجتمع المدني) 2015</Title_Ar>
    <Language xmlns="http://schemas.microsoft.com/sharepoint/v3">Both</Language>
    <o322c83fb95240b8896db068e57a2bc9 xmlns="1b323878-974e-4c19-bf08-965c80d4ad54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StatisticalAbstract</TermName>
          <TermId xmlns="http://schemas.microsoft.com/office/infopath/2007/PartnerControls">c2f418c2-a295-4bd1-af99-d5d586494613</TermId>
        </TermInfo>
      </Terms>
    </o322c83fb95240b8896db068e57a2bc9>
    <Description_Ar xmlns="1b323878-974e-4c19-bf08-965c80d4ad54">المجموعة الإحصائية السنوية _ الفصل العاشر (خدمات المجتمع المدني) 2015</Description_Ar>
    <Enabled xmlns="1b323878-974e-4c19-bf08-965c80d4ad54">true</Enabled>
    <PublishingDate xmlns="1b323878-974e-4c19-bf08-965c80d4ad54">2016-10-30T06:29:15+00:00</PublishingDate>
    <CategoryDescription xmlns="http://schemas.microsoft.com/sharepoint.v3">Annual Statistical Abstract _ chapter 10 (Services of Civil Society) 2015</CategoryDescription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tatistical Document" ma:contentTypeID="0x01010050FBC1E32FA8C5438369190EAFFED8CE008E9E875BE8CF634D9CBE11DB22534CB8" ma:contentTypeVersion="14" ma:contentTypeDescription="" ma:contentTypeScope="" ma:versionID="17a002555d79378b90fe5728b46b7d8e">
  <xsd:schema xmlns:xsd="http://www.w3.org/2001/XMLSchema" xmlns:xs="http://www.w3.org/2001/XMLSchema" xmlns:p="http://schemas.microsoft.com/office/2006/metadata/properties" xmlns:ns1="http://schemas.microsoft.com/sharepoint/v3" xmlns:ns2="1b323878-974e-4c19-bf08-965c80d4ad54" xmlns:ns3="http://schemas.microsoft.com/sharepoint.v3" targetNamespace="http://schemas.microsoft.com/office/2006/metadata/properties" ma:root="true" ma:fieldsID="f7a0ebd2d0adb9b11918aa894ed174ef" ns1:_="" ns2:_="" ns3:_="">
    <xsd:import namespace="http://schemas.microsoft.com/sharepoint/v3"/>
    <xsd:import namespace="1b323878-974e-4c19-bf08-965c80d4ad54"/>
    <xsd:import namespace="http://schemas.microsoft.com/sharepoint.v3"/>
    <xsd:element name="properties">
      <xsd:complexType>
        <xsd:sequence>
          <xsd:element name="documentManagement">
            <xsd:complexType>
              <xsd:all>
                <xsd:element ref="ns2:Title_Ar"/>
                <xsd:element ref="ns2:Description_Ar"/>
                <xsd:element ref="ns1:Language"/>
                <xsd:element ref="ns2:o322c83fb95240b8896db068e57a2bc9" minOccurs="0"/>
                <xsd:element ref="ns2:TaxCatchAll" minOccurs="0"/>
                <xsd:element ref="ns2:TaxCatchAllLabel" minOccurs="0"/>
                <xsd:element ref="ns2:Enabled" minOccurs="0"/>
                <xsd:element ref="ns2:PublishingDate"/>
                <xsd:element ref="ns3:CategoryDescriptio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0" ma:displayName="Language" ma:default="Both" ma:format="Dropdown" ma:internalName="Language">
      <xsd:simpleType>
        <xsd:union memberTypes="dms:Text">
          <xsd:simpleType>
            <xsd:restriction base="dms:Choice">
              <xsd:enumeration value="Arabic"/>
              <xsd:enumeration value="English"/>
              <xsd:enumeration value="Both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23878-974e-4c19-bf08-965c80d4ad54" elementFormDefault="qualified">
    <xsd:import namespace="http://schemas.microsoft.com/office/2006/documentManagement/types"/>
    <xsd:import namespace="http://schemas.microsoft.com/office/infopath/2007/PartnerControls"/>
    <xsd:element name="Title_Ar" ma:index="8" ma:displayName="Title Arabic" ma:internalName="Title_Ar">
      <xsd:simpleType>
        <xsd:restriction base="dms:Text">
          <xsd:maxLength value="255"/>
        </xsd:restriction>
      </xsd:simpleType>
    </xsd:element>
    <xsd:element name="Description_Ar" ma:index="9" ma:displayName="Description Arabic" ma:internalName="Description_Ar">
      <xsd:simpleType>
        <xsd:restriction base="dms:Note"/>
      </xsd:simpleType>
    </xsd:element>
    <xsd:element name="o322c83fb95240b8896db068e57a2bc9" ma:index="11" ma:taxonomy="true" ma:internalName="o322c83fb95240b8896db068e57a2bc9" ma:taxonomyFieldName="Hashtags" ma:displayName="Hashtags" ma:readOnly="false" ma:default="" ma:fieldId="{8322c83f-b952-40b8-896d-b068e57a2bc9}" ma:taxonomyMulti="true" ma:sspId="34a39cc5-1caf-4cea-90b7-be21fbdce737" ma:termSetId="5d44732f-90c8-4b9f-86a4-ac5d66f274d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64927028-7187-4dcd-a3e9-d5b72e20ea14}" ma:internalName="TaxCatchAll" ma:showField="CatchAllData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64927028-7187-4dcd-a3e9-d5b72e20ea14}" ma:internalName="TaxCatchAllLabel" ma:readOnly="true" ma:showField="CatchAllDataLabel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nabled" ma:index="15" nillable="true" ma:displayName="Enabled" ma:default="1" ma:internalName="Enabled">
      <xsd:simpleType>
        <xsd:restriction base="dms:Boolean"/>
      </xsd:simpleType>
    </xsd:element>
    <xsd:element name="PublishingDate" ma:index="17" ma:displayName="PublishingDate" ma:default="[today]" ma:format="DateOnly" ma:internalName="PublishingDate" ma:readOnly="false">
      <xsd:simpleType>
        <xsd:restriction base="dms:DateTime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20" ma:displayName="Description" ma:internalName="CategoryDescription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20B67E-60F0-4437-9A39-E0CF059818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ECC9D42-2F2A-4A1F-BC2E-00E4AFB5C37C}">
  <ds:schemaRefs>
    <ds:schemaRef ds:uri="http://schemas.microsoft.com/office/2006/metadata/properties"/>
    <ds:schemaRef ds:uri="http://schemas.microsoft.com/office/infopath/2007/PartnerControls"/>
    <ds:schemaRef ds:uri="1b323878-974e-4c19-bf08-965c80d4ad54"/>
    <ds:schemaRef ds:uri="http://schemas.microsoft.com/sharepoint/v3"/>
    <ds:schemaRef ds:uri="http://schemas.microsoft.com/sharepoint.v3"/>
  </ds:schemaRefs>
</ds:datastoreItem>
</file>

<file path=customXml/itemProps3.xml><?xml version="1.0" encoding="utf-8"?>
<ds:datastoreItem xmlns:ds="http://schemas.openxmlformats.org/officeDocument/2006/customXml" ds:itemID="{7FE03FDB-D851-46B2-8256-9FAB549BE2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b323878-974e-4c19-bf08-965c80d4ad54"/>
    <ds:schemaRef ds:uri="http://schemas.microsoft.com/sharepoint.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7ba5c36-b7cf-4793-bbc2-bd5b3a9f95ca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24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23</vt:i4>
      </vt:variant>
    </vt:vector>
  </HeadingPairs>
  <TitlesOfParts>
    <vt:vector size="50" baseType="lpstr">
      <vt:lpstr>COVER</vt:lpstr>
      <vt:lpstr>التقديم</vt:lpstr>
      <vt:lpstr>201</vt:lpstr>
      <vt:lpstr>202</vt:lpstr>
      <vt:lpstr>203</vt:lpstr>
      <vt:lpstr>204</vt:lpstr>
      <vt:lpstr>205</vt:lpstr>
      <vt:lpstr>206</vt:lpstr>
      <vt:lpstr>207</vt:lpstr>
      <vt:lpstr>208</vt:lpstr>
      <vt:lpstr>209</vt:lpstr>
      <vt:lpstr>210</vt:lpstr>
      <vt:lpstr>211</vt:lpstr>
      <vt:lpstr>212</vt:lpstr>
      <vt:lpstr>213</vt:lpstr>
      <vt:lpstr>214</vt:lpstr>
      <vt:lpstr>215</vt:lpstr>
      <vt:lpstr>216</vt:lpstr>
      <vt:lpstr>217</vt:lpstr>
      <vt:lpstr>218</vt:lpstr>
      <vt:lpstr>219</vt:lpstr>
      <vt:lpstr>220</vt:lpstr>
      <vt:lpstr>221</vt:lpstr>
      <vt:lpstr>222</vt:lpstr>
      <vt:lpstr>GR.45</vt:lpstr>
      <vt:lpstr>GR.46</vt:lpstr>
      <vt:lpstr>GR.47</vt:lpstr>
      <vt:lpstr>'201'!Print_Area</vt:lpstr>
      <vt:lpstr>'202'!Print_Area</vt:lpstr>
      <vt:lpstr>'203'!Print_Area</vt:lpstr>
      <vt:lpstr>'204'!Print_Area</vt:lpstr>
      <vt:lpstr>'205'!Print_Area</vt:lpstr>
      <vt:lpstr>'206'!Print_Area</vt:lpstr>
      <vt:lpstr>'207'!Print_Area</vt:lpstr>
      <vt:lpstr>'208'!Print_Area</vt:lpstr>
      <vt:lpstr>'209'!Print_Area</vt:lpstr>
      <vt:lpstr>'210'!Print_Area</vt:lpstr>
      <vt:lpstr>'211'!Print_Area</vt:lpstr>
      <vt:lpstr>'212'!Print_Area</vt:lpstr>
      <vt:lpstr>'214'!Print_Area</vt:lpstr>
      <vt:lpstr>'215'!Print_Area</vt:lpstr>
      <vt:lpstr>'216'!Print_Area</vt:lpstr>
      <vt:lpstr>'217'!Print_Area</vt:lpstr>
      <vt:lpstr>'218'!Print_Area</vt:lpstr>
      <vt:lpstr>'219'!Print_Area</vt:lpstr>
      <vt:lpstr>'220'!Print_Area</vt:lpstr>
      <vt:lpstr>'221'!Print_Area</vt:lpstr>
      <vt:lpstr>'222'!Print_Area</vt:lpstr>
      <vt:lpstr>COVER!Print_Area</vt:lpstr>
      <vt:lpstr>التقديم!Print_Area</vt:lpstr>
    </vt:vector>
  </TitlesOfParts>
  <Company>QSA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Annual Statistical Abstract _ chapter 10 (Services of Civil Society) 2015</dc:title>
  <dc:creator>walsulaiti</dc:creator>
  <cp:lastModifiedBy>Fatima Tayeb</cp:lastModifiedBy>
  <cp:lastPrinted>2017-01-19T05:39:36Z</cp:lastPrinted>
  <dcterms:created xsi:type="dcterms:W3CDTF">2010-03-09T06:58:22Z</dcterms:created>
  <dcterms:modified xsi:type="dcterms:W3CDTF">2025-02-14T11:38:42Z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DisplayOnHP">
    <vt:bool>true</vt:bool>
  </property>
  <property fmtid="{D5CDD505-2E9C-101B-9397-08002B2CF9AE}" pid="4" name="ContentTypeId">
    <vt:lpwstr>0x01010050FBC1E32FA8C5438369190EAFFED8CE008E9E875BE8CF634D9CBE11DB22534CB8</vt:lpwstr>
  </property>
  <property fmtid="{D5CDD505-2E9C-101B-9397-08002B2CF9AE}" pid="5" name="CategoryDescription">
    <vt:lpwstr>Annual Statistical Abstract _ chapter 10 (Services of Civil Society) 2015</vt:lpwstr>
  </property>
  <property fmtid="{D5CDD505-2E9C-101B-9397-08002B2CF9AE}" pid="6" name="Hashtags">
    <vt:lpwstr>58;#StatisticalAbstract|c2f418c2-a295-4bd1-af99-d5d586494613</vt:lpwstr>
  </property>
</Properties>
</file>