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9.xml" ContentType="application/vnd.openxmlformats-officedocument.drawingml.chartshap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22.xml" ContentType="application/vnd.openxmlformats-officedocument.drawing+xml"/>
  <Override PartName="/xl/drawings/drawing28.xml" ContentType="application/vnd.openxmlformats-officedocument.drawing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drawings/drawing11.xml" ContentType="application/vnd.openxmlformats-officedocument.drawing+xml"/>
  <Override PartName="/xl/theme/theme1.xml" ContentType="application/vnd.openxmlformats-officedocument.theme+xml"/>
  <Override PartName="/xl/drawings/drawing12.xml" ContentType="application/vnd.openxmlformats-officedocument.drawing+xml"/>
  <Override PartName="/xl/worksheets/sheet24.xml" ContentType="application/vnd.openxmlformats-officedocument.spreadsheetml.worksheet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heets/sheet2.xml" ContentType="application/vnd.openxmlformats-officedocument.spreadsheetml.chartsheet+xml"/>
  <Override PartName="/xl/worksheets/sheet23.xml" ContentType="application/vnd.openxmlformats-officedocument.spreadsheetml.worksheet+xml"/>
  <Override PartName="/xl/worksheets/sheet12.xml" ContentType="application/vnd.openxmlformats-officedocument.spreadsheetml.worksheet+xml"/>
  <Override PartName="/xl/drawings/drawing18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drawings/drawing19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75" windowWidth="19410" windowHeight="10830" firstSheet="6" activeTab="25"/>
  </bookViews>
  <sheets>
    <sheet name="COVER" sheetId="24" r:id="rId1"/>
    <sheet name="التقديم" sheetId="23" r:id="rId2"/>
    <sheet name="205" sheetId="56" r:id="rId3"/>
    <sheet name="206" sheetId="7" r:id="rId4"/>
    <sheet name="GR.45" sheetId="57" r:id="rId5"/>
    <sheet name="207" sheetId="8" r:id="rId6"/>
    <sheet name="GR.46" sheetId="58" r:id="rId7"/>
    <sheet name="208" sheetId="39" r:id="rId8"/>
    <sheet name="209" sheetId="101" r:id="rId9"/>
    <sheet name="210" sheetId="102" r:id="rId10"/>
    <sheet name="211" sheetId="103" r:id="rId11"/>
    <sheet name="212" sheetId="75" r:id="rId12"/>
    <sheet name="213" sheetId="27" r:id="rId13"/>
    <sheet name="214" sheetId="76" r:id="rId14"/>
    <sheet name="215" sheetId="81" r:id="rId15"/>
    <sheet name="216" sheetId="29" r:id="rId16"/>
    <sheet name="217" sheetId="86" r:id="rId17"/>
    <sheet name="218" sheetId="71" r:id="rId18"/>
    <sheet name="219" sheetId="64" r:id="rId19"/>
    <sheet name="220" sheetId="72" r:id="rId20"/>
    <sheet name="221" sheetId="73" r:id="rId21"/>
    <sheet name="222" sheetId="74" r:id="rId22"/>
    <sheet name="223" sheetId="92" r:id="rId23"/>
    <sheet name="224" sheetId="98" r:id="rId24"/>
    <sheet name="225" sheetId="95" r:id="rId25"/>
    <sheet name="226" sheetId="96" r:id="rId26"/>
  </sheets>
  <definedNames>
    <definedName name="_xlnm.Print_Area" localSheetId="2">'205'!$A$1:$F$14</definedName>
    <definedName name="_xlnm.Print_Area" localSheetId="3">'206'!$A$1:$K$14</definedName>
    <definedName name="_xlnm.Print_Area" localSheetId="5">'207'!$A$1:$S$26</definedName>
    <definedName name="_xlnm.Print_Area" localSheetId="7">'208'!$A$1:$S$26</definedName>
    <definedName name="_xlnm.Print_Area" localSheetId="8">'209'!$A$1:$K$14</definedName>
    <definedName name="_xlnm.Print_Area" localSheetId="9">'210'!$A$1:$K$14</definedName>
    <definedName name="_xlnm.Print_Area" localSheetId="10">'211'!$A$1:$K$13</definedName>
    <definedName name="_xlnm.Print_Area" localSheetId="11">'212'!$A$1:$Q$16</definedName>
    <definedName name="_xlnm.Print_Area" localSheetId="12">'213'!$A$1:$G$21</definedName>
    <definedName name="_xlnm.Print_Area" localSheetId="13">'214'!$A$1:$Q$24</definedName>
    <definedName name="_xlnm.Print_Area" localSheetId="14">'215'!$A$1:$N$14</definedName>
    <definedName name="_xlnm.Print_Area" localSheetId="15">'216'!$A$1:$H$12</definedName>
    <definedName name="_xlnm.Print_Area" localSheetId="16">'217'!$A$1:$K$15</definedName>
    <definedName name="_xlnm.Print_Area" localSheetId="17">'218'!$A$1:$G$13</definedName>
    <definedName name="_xlnm.Print_Area" localSheetId="18">'219'!$A$1:$G$11</definedName>
    <definedName name="_xlnm.Print_Area" localSheetId="19">'220'!$A$1:$G$13</definedName>
    <definedName name="_xlnm.Print_Area" localSheetId="20">'221'!$A$1:$G$17</definedName>
    <definedName name="_xlnm.Print_Area" localSheetId="21">'222'!$A$1:$G$18</definedName>
    <definedName name="_xlnm.Print_Area" localSheetId="22">'223'!$A$1:$T$29</definedName>
    <definedName name="_xlnm.Print_Area" localSheetId="23">'224'!$A$1:$P$25</definedName>
    <definedName name="_xlnm.Print_Area" localSheetId="24">'225'!$A$1:$T$21</definedName>
    <definedName name="_xlnm.Print_Area" localSheetId="25">'226'!$A$1:$K$20</definedName>
    <definedName name="_xlnm.Print_Area" localSheetId="0">COVER!$A$1:$A$8</definedName>
    <definedName name="_xlnm.Print_Area" localSheetId="1">التقديم!$A$1:$C$13</definedName>
  </definedNames>
  <calcPr calcId="145621"/>
</workbook>
</file>

<file path=xl/calcChain.xml><?xml version="1.0" encoding="utf-8"?>
<calcChain xmlns="http://schemas.openxmlformats.org/spreadsheetml/2006/main">
  <c r="F20" i="96" l="1"/>
  <c r="I13" i="96"/>
  <c r="H13" i="96"/>
  <c r="L22" i="98" l="1"/>
  <c r="J21" i="98"/>
  <c r="I21" i="98"/>
  <c r="G21" i="98"/>
  <c r="F21" i="98"/>
  <c r="D21" i="98"/>
  <c r="M21" i="98" s="1"/>
  <c r="C21" i="98"/>
  <c r="L21" i="98" s="1"/>
  <c r="M20" i="98"/>
  <c r="L20" i="98"/>
  <c r="K20" i="98"/>
  <c r="N20" i="98" s="1"/>
  <c r="H20" i="98"/>
  <c r="E20" i="98"/>
  <c r="M19" i="98"/>
  <c r="L19" i="98"/>
  <c r="K19" i="98"/>
  <c r="K21" i="98" s="1"/>
  <c r="H19" i="98"/>
  <c r="H21" i="98" s="1"/>
  <c r="E19" i="98"/>
  <c r="E21" i="98" s="1"/>
  <c r="N21" i="98" s="1"/>
  <c r="N19" i="98" l="1"/>
  <c r="A20" i="7" l="1"/>
  <c r="B20" i="7"/>
  <c r="C20" i="7"/>
  <c r="C19" i="7"/>
  <c r="B19" i="7"/>
  <c r="A19" i="7"/>
  <c r="N25" i="92" l="1"/>
  <c r="G24" i="92"/>
  <c r="I24" i="92"/>
  <c r="J24" i="92" s="1"/>
  <c r="G23" i="92"/>
  <c r="I23" i="92"/>
  <c r="H24" i="92"/>
  <c r="H23" i="92"/>
  <c r="J23" i="92" s="1"/>
  <c r="D24" i="92"/>
  <c r="D23" i="92"/>
  <c r="R14" i="95"/>
  <c r="R18" i="95"/>
  <c r="Q17" i="95"/>
  <c r="Q11" i="95"/>
  <c r="P14" i="95"/>
  <c r="O20" i="95"/>
  <c r="N20" i="95"/>
  <c r="L20" i="95"/>
  <c r="K20" i="95"/>
  <c r="M11" i="95"/>
  <c r="M23" i="92" l="1"/>
  <c r="M24" i="92"/>
  <c r="R23" i="92"/>
  <c r="S23" i="92" s="1"/>
  <c r="R24" i="92"/>
  <c r="Q23" i="92"/>
  <c r="Q24" i="92"/>
  <c r="S24" i="92" s="1"/>
  <c r="P23" i="92"/>
  <c r="P24" i="92"/>
  <c r="O25" i="92"/>
  <c r="L25" i="92"/>
  <c r="K25" i="92"/>
  <c r="F25" i="92"/>
  <c r="E25" i="92"/>
  <c r="C25" i="92"/>
  <c r="B25" i="92"/>
  <c r="R12" i="95"/>
  <c r="R13" i="95"/>
  <c r="R15" i="95"/>
  <c r="R16" i="95"/>
  <c r="R17" i="95"/>
  <c r="R19" i="95"/>
  <c r="R11" i="95"/>
  <c r="Q12" i="95"/>
  <c r="S12" i="95" s="1"/>
  <c r="Q13" i="95"/>
  <c r="S13" i="95" s="1"/>
  <c r="Q14" i="95"/>
  <c r="Q15" i="95"/>
  <c r="Q16" i="95"/>
  <c r="Q18" i="95"/>
  <c r="S18" i="95" s="1"/>
  <c r="Q19" i="95"/>
  <c r="H11" i="95"/>
  <c r="P12" i="95"/>
  <c r="P13" i="95"/>
  <c r="P15" i="95"/>
  <c r="P16" i="95"/>
  <c r="P17" i="95"/>
  <c r="P18" i="95"/>
  <c r="P19" i="95"/>
  <c r="P11" i="95"/>
  <c r="M12" i="95"/>
  <c r="M13" i="95"/>
  <c r="M14" i="95"/>
  <c r="M15" i="95"/>
  <c r="M16" i="95"/>
  <c r="M17" i="95"/>
  <c r="M18" i="95"/>
  <c r="M19" i="95"/>
  <c r="M20" i="95" l="1"/>
  <c r="P20" i="95"/>
  <c r="S17" i="95"/>
  <c r="S11" i="95"/>
  <c r="S16" i="95"/>
  <c r="S19" i="95"/>
  <c r="S15" i="95"/>
  <c r="R20" i="95"/>
  <c r="S14" i="95"/>
  <c r="Q20" i="95"/>
  <c r="S20" i="95" l="1"/>
  <c r="R12" i="92" l="1"/>
  <c r="R13" i="92"/>
  <c r="R14" i="92"/>
  <c r="R15" i="92"/>
  <c r="R16" i="92"/>
  <c r="R17" i="92"/>
  <c r="R18" i="92"/>
  <c r="R19" i="92"/>
  <c r="R20" i="92"/>
  <c r="R21" i="92"/>
  <c r="R22" i="92"/>
  <c r="R11" i="92"/>
  <c r="Q11" i="92"/>
  <c r="Q12" i="92"/>
  <c r="Q13" i="92"/>
  <c r="Q14" i="92"/>
  <c r="Q15" i="92"/>
  <c r="Q16" i="92"/>
  <c r="Q17" i="92"/>
  <c r="Q18" i="92"/>
  <c r="Q19" i="92"/>
  <c r="Q20" i="92"/>
  <c r="Q21" i="92"/>
  <c r="Q22" i="92"/>
  <c r="H11" i="92"/>
  <c r="P12" i="92"/>
  <c r="P13" i="92"/>
  <c r="P14" i="92"/>
  <c r="P15" i="92"/>
  <c r="P16" i="92"/>
  <c r="P17" i="92"/>
  <c r="P18" i="92"/>
  <c r="P19" i="92"/>
  <c r="P20" i="92"/>
  <c r="P21" i="92"/>
  <c r="P22" i="92"/>
  <c r="P11" i="92"/>
  <c r="M12" i="92"/>
  <c r="M13" i="92"/>
  <c r="M14" i="92"/>
  <c r="M15" i="92"/>
  <c r="M16" i="92"/>
  <c r="M17" i="92"/>
  <c r="M18" i="92"/>
  <c r="M19" i="92"/>
  <c r="M20" i="92"/>
  <c r="M21" i="92"/>
  <c r="M22" i="92"/>
  <c r="M11" i="92"/>
  <c r="S11" i="92" l="1"/>
  <c r="S12" i="92"/>
  <c r="S21" i="92"/>
  <c r="S17" i="92"/>
  <c r="P25" i="92"/>
  <c r="S22" i="92"/>
  <c r="S19" i="92"/>
  <c r="S18" i="92"/>
  <c r="S15" i="92"/>
  <c r="S14" i="92"/>
  <c r="R25" i="92"/>
  <c r="S16" i="92"/>
  <c r="M25" i="92"/>
  <c r="S13" i="92"/>
  <c r="Q25" i="92"/>
  <c r="S20" i="92"/>
  <c r="S25" i="92" l="1"/>
  <c r="G12" i="29" l="1"/>
  <c r="L14" i="81"/>
  <c r="K14" i="81"/>
  <c r="M14" i="81" s="1"/>
  <c r="J14" i="81"/>
  <c r="G14" i="81"/>
  <c r="D14" i="81"/>
  <c r="P10" i="76"/>
  <c r="P11" i="76"/>
  <c r="P12" i="76"/>
  <c r="P13" i="76"/>
  <c r="P14" i="76"/>
  <c r="P15" i="76"/>
  <c r="P16" i="76"/>
  <c r="P17" i="76"/>
  <c r="P18" i="76"/>
  <c r="P19" i="76"/>
  <c r="P20" i="76"/>
  <c r="P21" i="76"/>
  <c r="P9" i="76"/>
  <c r="O22" i="76"/>
  <c r="N22" i="76"/>
  <c r="F20" i="27"/>
  <c r="P22" i="76" l="1"/>
  <c r="J12" i="103" l="1"/>
  <c r="I13" i="103"/>
  <c r="I12" i="103"/>
  <c r="I11" i="103"/>
  <c r="I10" i="103"/>
  <c r="H12" i="103"/>
  <c r="H11" i="103"/>
  <c r="J11" i="103" s="1"/>
  <c r="H10" i="103"/>
  <c r="H13" i="103" s="1"/>
  <c r="J13" i="103" s="1"/>
  <c r="G12" i="103"/>
  <c r="G11" i="103"/>
  <c r="G10" i="103"/>
  <c r="F13" i="103"/>
  <c r="E13" i="103"/>
  <c r="G13" i="103" s="1"/>
  <c r="C13" i="103"/>
  <c r="B13" i="103"/>
  <c r="D13" i="103" s="1"/>
  <c r="D12" i="103"/>
  <c r="D11" i="103"/>
  <c r="D10" i="103"/>
  <c r="J10" i="103" l="1"/>
  <c r="P23" i="39"/>
  <c r="O23" i="39"/>
  <c r="P22" i="39"/>
  <c r="P24" i="39" s="1"/>
  <c r="O22" i="39"/>
  <c r="O19" i="39"/>
  <c r="N22" i="39"/>
  <c r="N23" i="39"/>
  <c r="K23" i="39"/>
  <c r="K22" i="39"/>
  <c r="H23" i="39"/>
  <c r="H22" i="39"/>
  <c r="E23" i="39"/>
  <c r="E22" i="39"/>
  <c r="D24" i="39"/>
  <c r="F24" i="39"/>
  <c r="G24" i="39"/>
  <c r="I24" i="39"/>
  <c r="J24" i="39"/>
  <c r="L24" i="39"/>
  <c r="M24" i="39"/>
  <c r="C24" i="39"/>
  <c r="P23" i="8"/>
  <c r="O23" i="8"/>
  <c r="P22" i="8"/>
  <c r="O22" i="8"/>
  <c r="P19" i="8"/>
  <c r="O19" i="8"/>
  <c r="Q19" i="8" s="1"/>
  <c r="O20" i="8"/>
  <c r="N23" i="8"/>
  <c r="N22" i="8"/>
  <c r="K23" i="8"/>
  <c r="K22" i="8"/>
  <c r="H23" i="8"/>
  <c r="H22" i="8"/>
  <c r="E23" i="8"/>
  <c r="E22" i="8"/>
  <c r="D24" i="8"/>
  <c r="F24" i="8"/>
  <c r="G24" i="8"/>
  <c r="I24" i="8"/>
  <c r="J24" i="8"/>
  <c r="L24" i="8"/>
  <c r="M24" i="8"/>
  <c r="C24" i="8"/>
  <c r="I14" i="7"/>
  <c r="H14" i="7"/>
  <c r="G14" i="7"/>
  <c r="D14" i="7"/>
  <c r="J14" i="7" s="1"/>
  <c r="E12" i="56"/>
  <c r="K24" i="8" l="1"/>
  <c r="G33" i="8" s="1"/>
  <c r="E24" i="8"/>
  <c r="E33" i="8" s="1"/>
  <c r="N24" i="8"/>
  <c r="H33" i="8" s="1"/>
  <c r="N24" i="39"/>
  <c r="Q23" i="39"/>
  <c r="Q22" i="39"/>
  <c r="Q24" i="39" s="1"/>
  <c r="O24" i="39"/>
  <c r="K24" i="39"/>
  <c r="H24" i="39"/>
  <c r="E24" i="39"/>
  <c r="P24" i="8"/>
  <c r="Q22" i="8"/>
  <c r="H24" i="8"/>
  <c r="F33" i="8" s="1"/>
  <c r="Q23" i="8"/>
  <c r="O24" i="8"/>
  <c r="Q24" i="8" l="1"/>
  <c r="I33" i="8" s="1"/>
  <c r="D10" i="86" l="1"/>
  <c r="I14" i="86"/>
  <c r="H14" i="86"/>
  <c r="G14" i="86"/>
  <c r="D14" i="86"/>
  <c r="I13" i="86"/>
  <c r="H13" i="86"/>
  <c r="G13" i="86"/>
  <c r="D13" i="86"/>
  <c r="I12" i="86"/>
  <c r="H12" i="86"/>
  <c r="G12" i="86"/>
  <c r="D12" i="86"/>
  <c r="I11" i="86"/>
  <c r="H11" i="86"/>
  <c r="G11" i="86"/>
  <c r="D11" i="86"/>
  <c r="I10" i="86"/>
  <c r="H10" i="86"/>
  <c r="G10" i="86"/>
  <c r="J10" i="86" s="1"/>
  <c r="J11" i="86" l="1"/>
  <c r="J13" i="86"/>
  <c r="J14" i="86"/>
  <c r="J12" i="86"/>
  <c r="J15" i="86" s="1"/>
  <c r="E8" i="56" l="1"/>
  <c r="B16" i="75"/>
  <c r="F13" i="102"/>
  <c r="E13" i="102"/>
  <c r="C13" i="102"/>
  <c r="B13" i="102"/>
  <c r="I12" i="102"/>
  <c r="H12" i="102"/>
  <c r="G12" i="102"/>
  <c r="D12" i="102"/>
  <c r="I11" i="102"/>
  <c r="H11" i="102"/>
  <c r="G11" i="102"/>
  <c r="D11" i="102"/>
  <c r="I10" i="102"/>
  <c r="H10" i="102"/>
  <c r="G10" i="102"/>
  <c r="D10" i="102"/>
  <c r="D12" i="101"/>
  <c r="G12" i="101"/>
  <c r="I10" i="101"/>
  <c r="H10" i="101"/>
  <c r="D10" i="101"/>
  <c r="D13" i="7"/>
  <c r="C13" i="101"/>
  <c r="E13" i="101"/>
  <c r="F13" i="101"/>
  <c r="B13" i="101"/>
  <c r="I12" i="101"/>
  <c r="H12" i="101"/>
  <c r="I11" i="101"/>
  <c r="H11" i="101"/>
  <c r="G11" i="101"/>
  <c r="D11" i="101"/>
  <c r="G10" i="101"/>
  <c r="L21" i="39"/>
  <c r="D31" i="8"/>
  <c r="A16" i="7"/>
  <c r="A17" i="7"/>
  <c r="A18" i="7"/>
  <c r="J12" i="101" l="1"/>
  <c r="I13" i="101"/>
  <c r="J10" i="102"/>
  <c r="H13" i="101"/>
  <c r="J11" i="101"/>
  <c r="G13" i="101"/>
  <c r="D13" i="101"/>
  <c r="J10" i="101"/>
  <c r="J12" i="102"/>
  <c r="G13" i="102"/>
  <c r="H13" i="102"/>
  <c r="I13" i="102"/>
  <c r="D13" i="102"/>
  <c r="J11" i="102"/>
  <c r="D11" i="95"/>
  <c r="G11" i="95"/>
  <c r="I11" i="95"/>
  <c r="J11" i="95" s="1"/>
  <c r="D12" i="95"/>
  <c r="G12" i="95"/>
  <c r="H12" i="95"/>
  <c r="I12" i="95"/>
  <c r="D13" i="95"/>
  <c r="G13" i="95"/>
  <c r="H13" i="95"/>
  <c r="I13" i="95"/>
  <c r="D14" i="95"/>
  <c r="G14" i="95"/>
  <c r="H14" i="95"/>
  <c r="J14" i="95" s="1"/>
  <c r="I14" i="95"/>
  <c r="D15" i="95"/>
  <c r="G15" i="95"/>
  <c r="H15" i="95"/>
  <c r="I15" i="95"/>
  <c r="D16" i="95"/>
  <c r="G16" i="95"/>
  <c r="H16" i="95"/>
  <c r="I16" i="95"/>
  <c r="D17" i="95"/>
  <c r="G17" i="95"/>
  <c r="H17" i="95"/>
  <c r="I17" i="95"/>
  <c r="D18" i="95"/>
  <c r="G18" i="95"/>
  <c r="H18" i="95"/>
  <c r="I18" i="95"/>
  <c r="D19" i="95"/>
  <c r="G19" i="95"/>
  <c r="H19" i="95"/>
  <c r="I19" i="95"/>
  <c r="B20" i="95"/>
  <c r="C20" i="95"/>
  <c r="E20" i="95"/>
  <c r="F20" i="95"/>
  <c r="M23" i="98"/>
  <c r="M22" i="98"/>
  <c r="L23" i="98"/>
  <c r="E22" i="98"/>
  <c r="H22" i="98"/>
  <c r="K22" i="98"/>
  <c r="E23" i="98"/>
  <c r="H23" i="98"/>
  <c r="K23" i="98"/>
  <c r="C24" i="98"/>
  <c r="D24" i="98"/>
  <c r="F24" i="98"/>
  <c r="G24" i="98"/>
  <c r="I24" i="98"/>
  <c r="J24" i="98"/>
  <c r="N23" i="98" l="1"/>
  <c r="N22" i="98"/>
  <c r="M24" i="98"/>
  <c r="L24" i="98"/>
  <c r="J13" i="102"/>
  <c r="J13" i="101"/>
  <c r="J13" i="95"/>
  <c r="J15" i="95"/>
  <c r="I20" i="95"/>
  <c r="G20" i="95"/>
  <c r="J12" i="95"/>
  <c r="J20" i="95" s="1"/>
  <c r="J16" i="95"/>
  <c r="J19" i="95"/>
  <c r="J18" i="95"/>
  <c r="J17" i="95"/>
  <c r="D20" i="95"/>
  <c r="H20" i="95"/>
  <c r="K24" i="98"/>
  <c r="H24" i="98"/>
  <c r="E24" i="98"/>
  <c r="N24" i="98" s="1"/>
  <c r="I12" i="92"/>
  <c r="I13" i="92"/>
  <c r="I14" i="92"/>
  <c r="I15" i="92"/>
  <c r="I16" i="92"/>
  <c r="I17" i="92"/>
  <c r="I18" i="92"/>
  <c r="I19" i="92"/>
  <c r="I20" i="92"/>
  <c r="I21" i="92"/>
  <c r="I22" i="92"/>
  <c r="I11" i="92"/>
  <c r="G11" i="92"/>
  <c r="D11" i="92"/>
  <c r="H22" i="92"/>
  <c r="H21" i="92"/>
  <c r="H20" i="92"/>
  <c r="H19" i="92"/>
  <c r="H18" i="92"/>
  <c r="H17" i="92"/>
  <c r="H16" i="92"/>
  <c r="H15" i="92"/>
  <c r="H14" i="92"/>
  <c r="H13" i="92"/>
  <c r="H12" i="92"/>
  <c r="H25" i="92" s="1"/>
  <c r="I25" i="92" l="1"/>
  <c r="J11" i="92"/>
  <c r="J12" i="92"/>
  <c r="J13" i="92"/>
  <c r="J14" i="92"/>
  <c r="J15" i="92"/>
  <c r="J16" i="92"/>
  <c r="J17" i="92"/>
  <c r="J18" i="92"/>
  <c r="J19" i="92"/>
  <c r="J20" i="92"/>
  <c r="J21" i="92"/>
  <c r="J22" i="92"/>
  <c r="G12" i="92"/>
  <c r="G13" i="92"/>
  <c r="G14" i="92"/>
  <c r="G15" i="92"/>
  <c r="G16" i="92"/>
  <c r="G17" i="92"/>
  <c r="G18" i="92"/>
  <c r="G19" i="92"/>
  <c r="G20" i="92"/>
  <c r="G21" i="92"/>
  <c r="G22" i="92"/>
  <c r="D12" i="92"/>
  <c r="D13" i="92"/>
  <c r="D14" i="92"/>
  <c r="D15" i="92"/>
  <c r="D16" i="92"/>
  <c r="D17" i="92"/>
  <c r="D18" i="92"/>
  <c r="D19" i="92"/>
  <c r="D20" i="92"/>
  <c r="D21" i="92"/>
  <c r="D22" i="92"/>
  <c r="G25" i="92" l="1"/>
  <c r="D25" i="92"/>
  <c r="J25" i="92"/>
  <c r="G11" i="29"/>
  <c r="D13" i="81"/>
  <c r="G13" i="81"/>
  <c r="J13" i="81"/>
  <c r="K13" i="81"/>
  <c r="L13" i="81"/>
  <c r="M9" i="76"/>
  <c r="M10" i="76"/>
  <c r="M11" i="76"/>
  <c r="M12" i="76"/>
  <c r="M13" i="76"/>
  <c r="M14" i="76"/>
  <c r="M15" i="76"/>
  <c r="M16" i="76"/>
  <c r="M17" i="76"/>
  <c r="M18" i="76"/>
  <c r="M19" i="76"/>
  <c r="M20" i="76"/>
  <c r="M21" i="76"/>
  <c r="K22" i="76"/>
  <c r="L22" i="76"/>
  <c r="E20" i="27"/>
  <c r="M13" i="81" l="1"/>
  <c r="M22" i="76"/>
  <c r="E19" i="39" l="1"/>
  <c r="H19" i="39"/>
  <c r="K19" i="39"/>
  <c r="N19" i="39"/>
  <c r="N21" i="39" s="1"/>
  <c r="P19" i="39"/>
  <c r="Q19" i="39" s="1"/>
  <c r="E20" i="39"/>
  <c r="H20" i="39"/>
  <c r="K20" i="39"/>
  <c r="N20" i="39"/>
  <c r="O20" i="39"/>
  <c r="P20" i="39"/>
  <c r="C21" i="39"/>
  <c r="D21" i="39"/>
  <c r="F21" i="39"/>
  <c r="G21" i="39"/>
  <c r="I21" i="39"/>
  <c r="J21" i="39"/>
  <c r="M21" i="39"/>
  <c r="E19" i="8"/>
  <c r="H19" i="8"/>
  <c r="K19" i="8"/>
  <c r="N19" i="8"/>
  <c r="E20" i="8"/>
  <c r="H20" i="8"/>
  <c r="K20" i="8"/>
  <c r="N20" i="8"/>
  <c r="P20" i="8"/>
  <c r="Q20" i="8" s="1"/>
  <c r="Q21" i="8" s="1"/>
  <c r="C21" i="8"/>
  <c r="D21" i="8"/>
  <c r="F21" i="8"/>
  <c r="G21" i="8"/>
  <c r="I21" i="8"/>
  <c r="J21" i="8"/>
  <c r="L21" i="8"/>
  <c r="M21" i="8"/>
  <c r="K21" i="39" l="1"/>
  <c r="E21" i="39"/>
  <c r="H21" i="39"/>
  <c r="O21" i="39"/>
  <c r="E21" i="8"/>
  <c r="E32" i="8" s="1"/>
  <c r="H21" i="8"/>
  <c r="F32" i="8" s="1"/>
  <c r="N21" i="8"/>
  <c r="H32" i="8" s="1"/>
  <c r="P21" i="39"/>
  <c r="Q20" i="39"/>
  <c r="K21" i="8"/>
  <c r="G32" i="8" s="1"/>
  <c r="P21" i="8"/>
  <c r="O21" i="8"/>
  <c r="Q21" i="39" l="1"/>
  <c r="I32" i="8"/>
  <c r="G13" i="7"/>
  <c r="H13" i="7"/>
  <c r="I13" i="7"/>
  <c r="J13" i="7" l="1"/>
  <c r="E11" i="56"/>
  <c r="D12" i="81" l="1"/>
  <c r="H15" i="86" l="1"/>
  <c r="B15" i="86"/>
  <c r="D10" i="7"/>
  <c r="B16" i="7" s="1"/>
  <c r="G10" i="7"/>
  <c r="C16" i="7" s="1"/>
  <c r="H10" i="7"/>
  <c r="I10" i="7"/>
  <c r="D11" i="7"/>
  <c r="B17" i="7" s="1"/>
  <c r="G11" i="7"/>
  <c r="C17" i="7" s="1"/>
  <c r="H11" i="7"/>
  <c r="I11" i="7"/>
  <c r="J10" i="7" l="1"/>
  <c r="J11" i="7"/>
  <c r="L14" i="75"/>
  <c r="L11" i="98" l="1"/>
  <c r="M11" i="98"/>
  <c r="L13" i="98"/>
  <c r="M13" i="98"/>
  <c r="L14" i="98"/>
  <c r="M14" i="98"/>
  <c r="L16" i="98"/>
  <c r="M16" i="98"/>
  <c r="L17" i="98"/>
  <c r="M17" i="98"/>
  <c r="M10" i="98"/>
  <c r="L10" i="98"/>
  <c r="J18" i="98"/>
  <c r="I18" i="98"/>
  <c r="K17" i="98"/>
  <c r="K16" i="98"/>
  <c r="J15" i="98"/>
  <c r="I15" i="98"/>
  <c r="K14" i="98"/>
  <c r="K13" i="98"/>
  <c r="K15" i="98" s="1"/>
  <c r="J12" i="98"/>
  <c r="I12" i="98"/>
  <c r="K11" i="98"/>
  <c r="K10" i="98"/>
  <c r="G18" i="98"/>
  <c r="F18" i="98"/>
  <c r="H17" i="98"/>
  <c r="H16" i="98"/>
  <c r="G15" i="98"/>
  <c r="F15" i="98"/>
  <c r="H14" i="98"/>
  <c r="H15" i="98" s="1"/>
  <c r="H13" i="98"/>
  <c r="G12" i="98"/>
  <c r="F12" i="98"/>
  <c r="H11" i="98"/>
  <c r="H10" i="98"/>
  <c r="H12" i="98" s="1"/>
  <c r="D18" i="98"/>
  <c r="M18" i="98" s="1"/>
  <c r="C18" i="98"/>
  <c r="E17" i="98"/>
  <c r="E16" i="98"/>
  <c r="D15" i="98"/>
  <c r="C15" i="98"/>
  <c r="E14" i="98"/>
  <c r="E13" i="98"/>
  <c r="N13" i="98" s="1"/>
  <c r="D12" i="98"/>
  <c r="M12" i="98" s="1"/>
  <c r="C12" i="98"/>
  <c r="E11" i="98"/>
  <c r="E10" i="98"/>
  <c r="K12" i="98" l="1"/>
  <c r="N14" i="98"/>
  <c r="E12" i="98"/>
  <c r="L15" i="98"/>
  <c r="E18" i="98"/>
  <c r="N17" i="98"/>
  <c r="M15" i="98"/>
  <c r="N11" i="98"/>
  <c r="L12" i="98"/>
  <c r="L18" i="98"/>
  <c r="K18" i="98"/>
  <c r="N12" i="98"/>
  <c r="E15" i="98"/>
  <c r="N15" i="98" s="1"/>
  <c r="H18" i="98"/>
  <c r="N10" i="98"/>
  <c r="N16" i="98"/>
  <c r="G9" i="29"/>
  <c r="G10" i="29"/>
  <c r="D20" i="27"/>
  <c r="N18" i="98" l="1"/>
  <c r="B20" i="96"/>
  <c r="G18" i="96"/>
  <c r="D15" i="96"/>
  <c r="I16" i="96"/>
  <c r="D10" i="96"/>
  <c r="D11" i="96"/>
  <c r="D12" i="96"/>
  <c r="D13" i="96"/>
  <c r="D14" i="96"/>
  <c r="D16" i="96"/>
  <c r="D17" i="96"/>
  <c r="D18" i="96"/>
  <c r="D19" i="96"/>
  <c r="H15" i="96"/>
  <c r="I15" i="96"/>
  <c r="G15" i="96"/>
  <c r="J15" i="96" l="1"/>
  <c r="D20" i="96"/>
  <c r="G12" i="81"/>
  <c r="J12" i="81"/>
  <c r="K12" i="81"/>
  <c r="L12" i="81"/>
  <c r="I22" i="76"/>
  <c r="H22" i="76"/>
  <c r="J21" i="76"/>
  <c r="F22" i="76"/>
  <c r="G21" i="76"/>
  <c r="E22" i="76"/>
  <c r="D21" i="76"/>
  <c r="C22" i="76"/>
  <c r="J10" i="76"/>
  <c r="J11" i="76"/>
  <c r="J12" i="76"/>
  <c r="J13" i="76"/>
  <c r="J14" i="76"/>
  <c r="J15" i="76"/>
  <c r="J16" i="76"/>
  <c r="J17" i="76"/>
  <c r="J18" i="76"/>
  <c r="J19" i="76"/>
  <c r="J20" i="76"/>
  <c r="J9" i="76"/>
  <c r="D18" i="8"/>
  <c r="F18" i="8"/>
  <c r="G18" i="8"/>
  <c r="I18" i="8"/>
  <c r="J18" i="8"/>
  <c r="L18" i="8"/>
  <c r="M18" i="8"/>
  <c r="C18" i="8"/>
  <c r="C18" i="39"/>
  <c r="D18" i="39"/>
  <c r="F18" i="39"/>
  <c r="G18" i="39"/>
  <c r="E16" i="39"/>
  <c r="H16" i="39"/>
  <c r="K16" i="39"/>
  <c r="N16" i="39"/>
  <c r="O16" i="39"/>
  <c r="P16" i="39"/>
  <c r="E17" i="39"/>
  <c r="H17" i="39"/>
  <c r="K17" i="39"/>
  <c r="N17" i="39"/>
  <c r="O17" i="39"/>
  <c r="P17" i="39"/>
  <c r="I18" i="39"/>
  <c r="J18" i="39"/>
  <c r="L18" i="39"/>
  <c r="M18" i="39"/>
  <c r="E16" i="8"/>
  <c r="H16" i="8"/>
  <c r="K16" i="8"/>
  <c r="N16" i="8"/>
  <c r="O16" i="8"/>
  <c r="P16" i="8"/>
  <c r="E17" i="8"/>
  <c r="H17" i="8"/>
  <c r="K17" i="8"/>
  <c r="N17" i="8"/>
  <c r="O17" i="8"/>
  <c r="P17" i="8"/>
  <c r="E28" i="8"/>
  <c r="F28" i="8"/>
  <c r="G28" i="8"/>
  <c r="I12" i="7"/>
  <c r="H12" i="7"/>
  <c r="G12" i="7"/>
  <c r="C18" i="7" s="1"/>
  <c r="D12" i="7"/>
  <c r="B18" i="7" s="1"/>
  <c r="E10" i="56"/>
  <c r="H18" i="8" l="1"/>
  <c r="F31" i="8" s="1"/>
  <c r="N18" i="8"/>
  <c r="H31" i="8" s="1"/>
  <c r="J12" i="7"/>
  <c r="O18" i="8"/>
  <c r="P18" i="8"/>
  <c r="K18" i="8"/>
  <c r="G31" i="8" s="1"/>
  <c r="E18" i="8"/>
  <c r="N18" i="39"/>
  <c r="M12" i="81"/>
  <c r="J22" i="76"/>
  <c r="K18" i="39"/>
  <c r="E18" i="39"/>
  <c r="Q17" i="39"/>
  <c r="H18" i="39"/>
  <c r="Q16" i="39"/>
  <c r="P18" i="39"/>
  <c r="O18" i="39"/>
  <c r="Q17" i="8"/>
  <c r="Q16" i="8"/>
  <c r="E31" i="8" l="1"/>
  <c r="I31" i="8" s="1"/>
  <c r="Q18" i="8"/>
  <c r="Q18" i="39"/>
  <c r="I19" i="96"/>
  <c r="H19" i="96"/>
  <c r="G19" i="96"/>
  <c r="I18" i="96"/>
  <c r="H18" i="96"/>
  <c r="I17" i="96"/>
  <c r="H17" i="96"/>
  <c r="G17" i="96"/>
  <c r="H16" i="96"/>
  <c r="G16" i="96"/>
  <c r="I14" i="96"/>
  <c r="H14" i="96"/>
  <c r="G14" i="96"/>
  <c r="J13" i="96"/>
  <c r="G13" i="96"/>
  <c r="I12" i="96"/>
  <c r="H12" i="96"/>
  <c r="G12" i="96"/>
  <c r="I11" i="96"/>
  <c r="H11" i="96"/>
  <c r="G11" i="96"/>
  <c r="I10" i="96"/>
  <c r="H10" i="96"/>
  <c r="G10" i="96"/>
  <c r="E20" i="96"/>
  <c r="C20" i="96"/>
  <c r="D30" i="8"/>
  <c r="D29" i="8"/>
  <c r="J14" i="96" l="1"/>
  <c r="H20" i="96"/>
  <c r="I20" i="96"/>
  <c r="J18" i="96"/>
  <c r="J10" i="96"/>
  <c r="J19" i="96"/>
  <c r="J11" i="96"/>
  <c r="J12" i="96"/>
  <c r="J16" i="96"/>
  <c r="G20" i="96"/>
  <c r="J17" i="96"/>
  <c r="J20" i="96" l="1"/>
  <c r="C20" i="27" l="1"/>
  <c r="G10" i="76"/>
  <c r="G11" i="76"/>
  <c r="G12" i="76"/>
  <c r="G13" i="76"/>
  <c r="G14" i="76"/>
  <c r="G15" i="76"/>
  <c r="G16" i="76"/>
  <c r="G17" i="76"/>
  <c r="G18" i="76"/>
  <c r="G19" i="76"/>
  <c r="G20" i="76"/>
  <c r="G9" i="76"/>
  <c r="L11" i="81"/>
  <c r="K11" i="81"/>
  <c r="J11" i="81"/>
  <c r="G11" i="81"/>
  <c r="D11" i="81"/>
  <c r="G22" i="76" l="1"/>
  <c r="M11" i="81"/>
  <c r="I15" i="39" l="1"/>
  <c r="E13" i="39"/>
  <c r="H13" i="39"/>
  <c r="K13" i="39"/>
  <c r="N13" i="39"/>
  <c r="O13" i="39"/>
  <c r="P13" i="39"/>
  <c r="E14" i="39"/>
  <c r="H14" i="39"/>
  <c r="K14" i="39"/>
  <c r="N14" i="39"/>
  <c r="O14" i="39"/>
  <c r="P14" i="39"/>
  <c r="C15" i="39"/>
  <c r="D15" i="39"/>
  <c r="F15" i="39"/>
  <c r="G15" i="39"/>
  <c r="J15" i="39"/>
  <c r="L15" i="39"/>
  <c r="M15" i="39"/>
  <c r="E13" i="8"/>
  <c r="H13" i="8"/>
  <c r="K13" i="8"/>
  <c r="N13" i="8"/>
  <c r="O13" i="8"/>
  <c r="P13" i="8"/>
  <c r="E14" i="8"/>
  <c r="H14" i="8"/>
  <c r="K14" i="8"/>
  <c r="N14" i="8"/>
  <c r="O14" i="8"/>
  <c r="P14" i="8"/>
  <c r="C15" i="8"/>
  <c r="D15" i="8"/>
  <c r="F15" i="8"/>
  <c r="G15" i="8"/>
  <c r="I15" i="8"/>
  <c r="J15" i="8"/>
  <c r="L15" i="8"/>
  <c r="M15" i="8"/>
  <c r="E9" i="56"/>
  <c r="H15" i="39" l="1"/>
  <c r="K15" i="39"/>
  <c r="P15" i="39"/>
  <c r="Q13" i="39"/>
  <c r="Q14" i="39"/>
  <c r="E15" i="39"/>
  <c r="N15" i="39"/>
  <c r="O15" i="39"/>
  <c r="N15" i="8"/>
  <c r="H30" i="8" s="1"/>
  <c r="K15" i="8"/>
  <c r="G30" i="8" s="1"/>
  <c r="P15" i="8"/>
  <c r="H15" i="8"/>
  <c r="F30" i="8" s="1"/>
  <c r="O15" i="8"/>
  <c r="Q13" i="8"/>
  <c r="E15" i="8"/>
  <c r="E30" i="8" s="1"/>
  <c r="Q14" i="8"/>
  <c r="F15" i="86"/>
  <c r="E15" i="86"/>
  <c r="C15" i="86"/>
  <c r="D15" i="86"/>
  <c r="D9" i="71"/>
  <c r="D10" i="71"/>
  <c r="D11" i="71"/>
  <c r="D12" i="71"/>
  <c r="D8" i="71"/>
  <c r="B20" i="27"/>
  <c r="D16" i="74"/>
  <c r="D10" i="74"/>
  <c r="D14" i="73"/>
  <c r="D15" i="73"/>
  <c r="D16" i="73"/>
  <c r="D8" i="73"/>
  <c r="D9" i="73"/>
  <c r="D10" i="73"/>
  <c r="D11" i="73"/>
  <c r="D9" i="72"/>
  <c r="D10" i="72"/>
  <c r="D11" i="72"/>
  <c r="D12" i="72"/>
  <c r="D8" i="72"/>
  <c r="D8" i="64"/>
  <c r="D9" i="64"/>
  <c r="G8" i="29"/>
  <c r="D10" i="81"/>
  <c r="G10" i="81"/>
  <c r="J10" i="81"/>
  <c r="K10" i="81"/>
  <c r="L10" i="81"/>
  <c r="E10" i="39"/>
  <c r="H10" i="39"/>
  <c r="K10" i="39"/>
  <c r="N10" i="39"/>
  <c r="O10" i="39"/>
  <c r="P10" i="39"/>
  <c r="E11" i="39"/>
  <c r="H11" i="39"/>
  <c r="K11" i="39"/>
  <c r="N11" i="39"/>
  <c r="O11" i="39"/>
  <c r="P11" i="39"/>
  <c r="C12" i="39"/>
  <c r="D12" i="39"/>
  <c r="F12" i="39"/>
  <c r="G12" i="39"/>
  <c r="I12" i="39"/>
  <c r="J12" i="39"/>
  <c r="L12" i="39"/>
  <c r="M12" i="39"/>
  <c r="E10" i="8"/>
  <c r="H10" i="8"/>
  <c r="K10" i="8"/>
  <c r="N10" i="8"/>
  <c r="O10" i="8"/>
  <c r="P10" i="8"/>
  <c r="E11" i="8"/>
  <c r="H11" i="8"/>
  <c r="K11" i="8"/>
  <c r="N11" i="8"/>
  <c r="O11" i="8"/>
  <c r="P11" i="8"/>
  <c r="C12" i="8"/>
  <c r="D12" i="8"/>
  <c r="F12" i="8"/>
  <c r="G12" i="8"/>
  <c r="I12" i="8"/>
  <c r="J12" i="8"/>
  <c r="L12" i="8"/>
  <c r="M12" i="8"/>
  <c r="C17" i="73"/>
  <c r="B17" i="73"/>
  <c r="B22" i="76"/>
  <c r="D10" i="76"/>
  <c r="D11" i="76"/>
  <c r="D12" i="76"/>
  <c r="D13" i="76"/>
  <c r="D14" i="76"/>
  <c r="D15" i="76"/>
  <c r="D16" i="76"/>
  <c r="D17" i="76"/>
  <c r="D18" i="76"/>
  <c r="D19" i="76"/>
  <c r="D20" i="76"/>
  <c r="D9" i="76"/>
  <c r="L12" i="75"/>
  <c r="O12" i="75"/>
  <c r="O13" i="75"/>
  <c r="O14" i="75"/>
  <c r="O15" i="75"/>
  <c r="M12" i="75"/>
  <c r="M13" i="75"/>
  <c r="M14" i="75"/>
  <c r="M15" i="75"/>
  <c r="L13" i="75"/>
  <c r="L15" i="75"/>
  <c r="I12" i="75"/>
  <c r="I13" i="75"/>
  <c r="K13" i="75" s="1"/>
  <c r="I14" i="75"/>
  <c r="K14" i="75" s="1"/>
  <c r="I15" i="75"/>
  <c r="K15" i="75" s="1"/>
  <c r="D12" i="75"/>
  <c r="F12" i="75" s="1"/>
  <c r="D13" i="75"/>
  <c r="F13" i="75" s="1"/>
  <c r="D14" i="75"/>
  <c r="F14" i="75" s="1"/>
  <c r="D15" i="75"/>
  <c r="F15" i="75" s="1"/>
  <c r="C16" i="75"/>
  <c r="E16" i="75"/>
  <c r="G16" i="75"/>
  <c r="H16" i="75"/>
  <c r="J16" i="75"/>
  <c r="C18" i="74"/>
  <c r="B18" i="74"/>
  <c r="D17" i="74"/>
  <c r="D15" i="74"/>
  <c r="D14" i="74"/>
  <c r="D13" i="74"/>
  <c r="D12" i="74"/>
  <c r="D11" i="74"/>
  <c r="D9" i="74"/>
  <c r="D8" i="74"/>
  <c r="D13" i="73"/>
  <c r="D12" i="73"/>
  <c r="C13" i="72"/>
  <c r="B13" i="72"/>
  <c r="C13" i="71"/>
  <c r="B13" i="71"/>
  <c r="C10" i="64"/>
  <c r="B10" i="64"/>
  <c r="D22" i="76" l="1"/>
  <c r="N12" i="39"/>
  <c r="H12" i="39"/>
  <c r="N13" i="75"/>
  <c r="P13" i="75" s="1"/>
  <c r="N15" i="75"/>
  <c r="P15" i="75" s="1"/>
  <c r="K12" i="75"/>
  <c r="K16" i="75" s="1"/>
  <c r="I16" i="75"/>
  <c r="I30" i="8"/>
  <c r="M10" i="81"/>
  <c r="K12" i="39"/>
  <c r="O12" i="39"/>
  <c r="Q11" i="39"/>
  <c r="O12" i="8"/>
  <c r="Q10" i="8"/>
  <c r="K12" i="8"/>
  <c r="G29" i="8" s="1"/>
  <c r="H12" i="8"/>
  <c r="F29" i="8" s="1"/>
  <c r="P12" i="8"/>
  <c r="N14" i="75"/>
  <c r="P14" i="75" s="1"/>
  <c r="N12" i="8"/>
  <c r="H29" i="8" s="1"/>
  <c r="Q11" i="8"/>
  <c r="D17" i="73"/>
  <c r="E9" i="73" s="1"/>
  <c r="D13" i="72"/>
  <c r="E11" i="72" s="1"/>
  <c r="D10" i="64"/>
  <c r="E8" i="64" s="1"/>
  <c r="D13" i="71"/>
  <c r="E11" i="71" s="1"/>
  <c r="G15" i="86"/>
  <c r="M16" i="75"/>
  <c r="N12" i="75"/>
  <c r="P12" i="75" s="1"/>
  <c r="P12" i="39"/>
  <c r="Q10" i="39"/>
  <c r="E12" i="8"/>
  <c r="E29" i="8" s="1"/>
  <c r="I15" i="86"/>
  <c r="Q15" i="39"/>
  <c r="D18" i="74"/>
  <c r="E9" i="74" s="1"/>
  <c r="L16" i="75"/>
  <c r="O16" i="75"/>
  <c r="D16" i="75"/>
  <c r="F16" i="75"/>
  <c r="E12" i="39"/>
  <c r="Q15" i="8"/>
  <c r="E8" i="74" l="1"/>
  <c r="Q12" i="39"/>
  <c r="E9" i="64"/>
  <c r="E10" i="64" s="1"/>
  <c r="I29" i="8"/>
  <c r="Q12" i="8"/>
  <c r="E12" i="71"/>
  <c r="N16" i="75"/>
  <c r="E14" i="73"/>
  <c r="E15" i="73"/>
  <c r="E8" i="73"/>
  <c r="E12" i="73"/>
  <c r="E13" i="73"/>
  <c r="E11" i="73"/>
  <c r="E16" i="73"/>
  <c r="E10" i="73"/>
  <c r="E12" i="72"/>
  <c r="E10" i="72"/>
  <c r="E8" i="72"/>
  <c r="E9" i="72"/>
  <c r="E9" i="71"/>
  <c r="E8" i="71"/>
  <c r="E10" i="71"/>
  <c r="E16" i="74"/>
  <c r="P16" i="75"/>
  <c r="E11" i="74"/>
  <c r="E15" i="74"/>
  <c r="E10" i="74"/>
  <c r="E17" i="74"/>
  <c r="E12" i="74"/>
  <c r="E14" i="74"/>
  <c r="E13" i="74"/>
  <c r="E13" i="72" l="1"/>
  <c r="E18" i="74"/>
  <c r="E17" i="73"/>
  <c r="E13" i="71"/>
</calcChain>
</file>

<file path=xl/sharedStrings.xml><?xml version="1.0" encoding="utf-8"?>
<sst xmlns="http://schemas.openxmlformats.org/spreadsheetml/2006/main" count="1074" uniqueCount="449">
  <si>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</si>
  <si>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</si>
  <si>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</si>
  <si>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</si>
  <si>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</si>
  <si>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</si>
  <si>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</si>
  <si>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</si>
  <si>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نوع الاستشارة    الجنس والجنسية</t>
  </si>
  <si>
    <t>قطري</t>
  </si>
  <si>
    <t>غير قطري</t>
  </si>
  <si>
    <t xml:space="preserve">                  Sex&amp;Nationality</t>
  </si>
  <si>
    <t>Males</t>
  </si>
  <si>
    <t>Females</t>
  </si>
  <si>
    <t>Years</t>
  </si>
  <si>
    <t>غير قطريين</t>
  </si>
  <si>
    <t>مصادر البيانات :</t>
  </si>
  <si>
    <t>خدمات المجتمع المدني</t>
  </si>
  <si>
    <t xml:space="preserve"> </t>
  </si>
  <si>
    <t>المجموع
Total</t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</si>
  <si>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</si>
  <si>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</si>
  <si>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</si>
  <si>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</si>
  <si>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</si>
  <si>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</si>
  <si>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</si>
  <si>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</si>
  <si>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</si>
  <si>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</si>
  <si>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</si>
  <si>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</si>
  <si>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</si>
  <si>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</si>
  <si>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</si>
  <si>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</si>
  <si>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</si>
  <si>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</si>
  <si>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Year</t>
  </si>
  <si>
    <t>Doha</t>
  </si>
  <si>
    <t>Al-Rayyan</t>
  </si>
  <si>
    <t>Al-Khor</t>
  </si>
  <si>
    <t>Al-Shamal</t>
  </si>
  <si>
    <t xml:space="preserve">المتطوعون المسجلون في مركز قطر للعمل التطوعي حسب الجنسية والنوع والفئات العمرية </t>
  </si>
  <si>
    <t>15 - 19</t>
  </si>
  <si>
    <t>20 - 24</t>
  </si>
  <si>
    <t>25 - 29</t>
  </si>
  <si>
    <t>25- 29</t>
  </si>
  <si>
    <t>القطاع</t>
  </si>
  <si>
    <t>متوسط العمر عند التقاعد</t>
  </si>
  <si>
    <t>مدني (حكومي وخاص)*</t>
  </si>
  <si>
    <t>عسكري</t>
  </si>
  <si>
    <t>Sector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</si>
  <si>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</si>
  <si>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</si>
  <si>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</si>
  <si>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</si>
  <si>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</si>
  <si>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</si>
  <si>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</si>
  <si>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</si>
  <si>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</si>
  <si>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</si>
  <si>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</si>
  <si>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</si>
  <si>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</si>
  <si>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</si>
  <si>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</si>
  <si>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</si>
  <si>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</si>
  <si>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</si>
  <si>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</si>
  <si>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</si>
  <si>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</si>
  <si>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</si>
  <si>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</si>
  <si>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</si>
  <si>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</si>
  <si>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</si>
  <si>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</si>
  <si>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</si>
  <si>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</si>
  <si>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</si>
  <si>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</si>
  <si>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</si>
  <si>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</si>
  <si>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</si>
  <si>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</si>
  <si>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</si>
  <si>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</si>
  <si>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</si>
  <si>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</si>
  <si>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</si>
  <si>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</si>
  <si>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</si>
  <si>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</si>
  <si>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</si>
  <si>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</si>
  <si>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</si>
  <si>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</si>
  <si>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</si>
  <si>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</si>
  <si>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</si>
  <si>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</si>
  <si>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t>أقل من 15</t>
  </si>
  <si>
    <t>Less than 15</t>
  </si>
  <si>
    <t>Less than 30</t>
  </si>
  <si>
    <t>أقل من 30</t>
  </si>
  <si>
    <t>غير قطريين
Non-Qatari</t>
  </si>
  <si>
    <t>قطريون
Qatari</t>
  </si>
  <si>
    <t xml:space="preserve">                     Nationality &amp; Gender
      Type of services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</si>
  <si>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</si>
  <si>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</si>
  <si>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</si>
  <si>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</si>
  <si>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</si>
  <si>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</si>
  <si>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نساء
women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</si>
  <si>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</si>
  <si>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</si>
  <si>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</si>
  <si>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</si>
  <si>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</si>
  <si>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</si>
  <si>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</si>
  <si>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</si>
  <si>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</si>
  <si>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Umseiad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</si>
  <si>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</si>
  <si>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</si>
  <si>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</si>
  <si>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</si>
  <si>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</si>
  <si>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</si>
  <si>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 xml:space="preserve">                     الجنسية والنوع
    نوع الخدمة</t>
  </si>
  <si>
    <t xml:space="preserve">             الجمعيات                  الخاصة
السنة</t>
  </si>
  <si>
    <t>· General Retirement and Social Insurance Authority</t>
  </si>
  <si>
    <t>· Qatar Center for Voluntary Activities</t>
  </si>
  <si>
    <t>Data Sources: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</si>
  <si>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</si>
  <si>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</si>
  <si>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</si>
  <si>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</si>
  <si>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</si>
  <si>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</si>
  <si>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</si>
  <si>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</si>
  <si>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</si>
  <si>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</si>
  <si>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</si>
  <si>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</si>
  <si>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</si>
  <si>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</si>
  <si>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</si>
  <si>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</si>
  <si>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r>
      <t xml:space="preserve">المجموع
</t>
    </r>
    <r>
      <rPr>
        <b/>
        <sz val="8"/>
        <rFont val="Arial"/>
        <family val="2"/>
      </rPr>
      <t>Total</t>
    </r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</si>
  <si>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</si>
  <si>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</si>
  <si>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</si>
  <si>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</si>
  <si>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</si>
  <si>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</si>
  <si>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</si>
  <si>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</si>
  <si>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</si>
  <si>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</si>
  <si>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</si>
  <si>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</si>
  <si>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TABLE (213)</t>
  </si>
  <si>
    <t>TABLE (214)</t>
  </si>
  <si>
    <t>TABLE (215)</t>
  </si>
  <si>
    <t>TABLE (216)</t>
  </si>
  <si>
    <t>TABLE (217)</t>
  </si>
  <si>
    <t>استشارات اجتماعية ونفسية وقانونية</t>
  </si>
  <si>
    <t>خدمات تأهيل</t>
  </si>
  <si>
    <t>Counseling and guidance</t>
  </si>
  <si>
    <t>Social, psychological and legal counseling</t>
  </si>
  <si>
    <t>Housing</t>
  </si>
  <si>
    <t>Rehabilitation services</t>
  </si>
  <si>
    <t>أطفال
Childs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</si>
  <si>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</si>
  <si>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</si>
  <si>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</si>
  <si>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</si>
  <si>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</si>
  <si>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</si>
  <si>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</si>
  <si>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</si>
  <si>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</si>
  <si>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</si>
  <si>
    <t>الظعاين</t>
  </si>
  <si>
    <t>الشحانية</t>
  </si>
  <si>
    <t>Al Daayen</t>
  </si>
  <si>
    <t>Al-Shahaniya</t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</si>
  <si>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</si>
  <si>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ذكور
</t>
    </r>
    <r>
      <rPr>
        <b/>
        <sz val="8"/>
        <rFont val="Arial"/>
        <family val="2"/>
      </rPr>
      <t>Males</t>
    </r>
  </si>
  <si>
    <t xml:space="preserve">                    الجنسية                           والنوع
السنة </t>
  </si>
  <si>
    <t xml:space="preserve">                    الجنسية                           والنوع
الفئات العمرية </t>
  </si>
  <si>
    <t>أنشطة العلاقات المجتمعية</t>
  </si>
  <si>
    <t xml:space="preserve">Community relations activities </t>
  </si>
  <si>
    <t>الأنشطة الإعلامية للقنوات التقليدية</t>
  </si>
  <si>
    <t xml:space="preserve">Media activities of conventional channels </t>
  </si>
  <si>
    <t>--</t>
  </si>
  <si>
    <t>VOLUNTEERS REGISTERED  AT  QATAR CENTER FOR VOLUNTARY ACTIVITIES 
BY NATIONALITY,GENDER AND AGE GROUPS</t>
  </si>
  <si>
    <t xml:space="preserve">BENEFICIARIES OF SOCIAL SECURITY BY LOCATION </t>
  </si>
  <si>
    <t>معاش أسرة مفقودة</t>
  </si>
  <si>
    <t xml:space="preserve">                   نوع البدل                        والنوع
   السنوات</t>
  </si>
  <si>
    <t>BENEFICIARIES OF SOCIAL SECURITY (SERVANT ALLOWANCE) 
BY TYPE OF ALLOWANCE AND GENDER</t>
  </si>
  <si>
    <t xml:space="preserve">                 السنة  
الموقع </t>
  </si>
  <si>
    <t>مسيعيد</t>
  </si>
  <si>
    <t>BENEFICIARIES OF THE SOCIAL SECURITY  
BY TYPE OF SECURITY AND GENDER</t>
  </si>
  <si>
    <t>جدول (213)</t>
  </si>
  <si>
    <t>جدول (214)</t>
  </si>
  <si>
    <t>جدول (215)</t>
  </si>
  <si>
    <t>جدول (216)</t>
  </si>
  <si>
    <t>جدول (217)</t>
  </si>
  <si>
    <t>TABLE (218)</t>
  </si>
  <si>
    <t>TABLE (219)</t>
  </si>
  <si>
    <t>TABLE (220)</t>
  </si>
  <si>
    <t>TABLE (221)</t>
  </si>
  <si>
    <t>جدول رقم (222)</t>
  </si>
  <si>
    <t>TABLE (222)</t>
  </si>
  <si>
    <t>TABLE (223)</t>
  </si>
  <si>
    <t>TABLE (224)</t>
  </si>
  <si>
    <t>TABLE (225)</t>
  </si>
  <si>
    <t>TABLE (226)</t>
  </si>
  <si>
    <t xml:space="preserve">Statistics of Civil Society are among the most important statistics that contribute to highlighting the important role of institutions that furnish  aid and support to the members of the society.
</t>
  </si>
  <si>
    <t xml:space="preserve">           نوع الاستشارة 
                   والنوع
السنة والجنسية</t>
  </si>
  <si>
    <t>·        مركز قطر للعمل التطوعي</t>
  </si>
  <si>
    <t>·        الهيئة العامة للتقاعد والتأمينات الاجتماعية</t>
  </si>
  <si>
    <t>.      هيئة تنظيم الأعمال الخيرية</t>
  </si>
  <si>
    <t>. Regulatory Authority For Charitable Activities</t>
  </si>
  <si>
    <t>·        مركز الاستشارات العائلية (وفاق)</t>
  </si>
  <si>
    <t xml:space="preserve">خدمات الرعاية الوالدية المقدمة من مركز الاستشارات العائلية (وفاق) حسب الجنسية والنوع  </t>
  </si>
  <si>
    <t xml:space="preserve"> الخدمات المقدمة من مركز الاستشارات العائلية (وفاق) للمراجعين للمركز عبر الهاتف حسب نوع الاستشارة والنوع والجنسية</t>
  </si>
  <si>
    <t>SERVICES RENDERED BY FAMILY CONSULTING CENTRE (WIFAQ) THROUGH PHONE CALLS BY TYPE OF CONSULTANCY,
GENDER AND  NATIONALITY</t>
  </si>
  <si>
    <t>· Family Consulting Center (WIFAQ)</t>
  </si>
  <si>
    <t xml:space="preserve"> PARENTAL CARE SERVICES RENDERED BY FAMILY 
CONSULTING  CENTER (WIFAQ) BY NATIONALITY AND GENDER</t>
  </si>
  <si>
    <t xml:space="preserve"> الخدمات المقدمة من مركز الاستشارات العائلية (وفاق) للمراجعين بالمركز حسب نوع الخدمة والنوع والجنسية </t>
  </si>
  <si>
    <t xml:space="preserve">     SERVICES RENDERED BY FAMILY CONSULTING CENTER (WIFAQ) BY TYPE 
OF SERVICE, GENDER AND NATIONALITY</t>
  </si>
  <si>
    <t>خدمات الرعاية النهارية</t>
  </si>
  <si>
    <t>Day-care services</t>
  </si>
  <si>
    <t>خدمات الرعاية الاجتماعية</t>
  </si>
  <si>
    <t>Social welfare services</t>
  </si>
  <si>
    <t>خدمات الرعاية الصحية</t>
  </si>
  <si>
    <t>Health care services</t>
  </si>
  <si>
    <t>خدمات العلاج الطبيعي</t>
  </si>
  <si>
    <t>Physiotherapy services</t>
  </si>
  <si>
    <t>خدمات العلاج الوظائفي</t>
  </si>
  <si>
    <t>Occupational Therapy Services</t>
  </si>
  <si>
    <t>خدمات الرعاية المتنقلة المنزلية</t>
  </si>
  <si>
    <t>Home Care Services</t>
  </si>
  <si>
    <t>خدمات البرامج والأنشطة</t>
  </si>
  <si>
    <t>Programs and activities services</t>
  </si>
  <si>
    <t>خدمات الرعاية النفسية</t>
  </si>
  <si>
    <t>خدمة شاورني</t>
  </si>
  <si>
    <t>Please ask Service</t>
  </si>
  <si>
    <t>خدمة الاستشارات الاجتماعية</t>
  </si>
  <si>
    <t>Social Counseling Service</t>
  </si>
  <si>
    <t>استضافة دائمة</t>
  </si>
  <si>
    <t>Permanent host</t>
  </si>
  <si>
    <t>استضافة متقطعة</t>
  </si>
  <si>
    <t>Hosting intermittent</t>
  </si>
  <si>
    <t>استضافة لفترة محدودة</t>
  </si>
  <si>
    <t>Hosting for a limited period</t>
  </si>
  <si>
    <t>96 فأكثر</t>
  </si>
  <si>
    <t>96 and above</t>
  </si>
  <si>
    <t>أطــــباء</t>
  </si>
  <si>
    <t>Doctors</t>
  </si>
  <si>
    <t>ممرضـــين</t>
  </si>
  <si>
    <t xml:space="preserve">Nurses </t>
  </si>
  <si>
    <t>أخصائيين عـلاج طبيعي</t>
  </si>
  <si>
    <t>Physiotherapist</t>
  </si>
  <si>
    <t>Social Specialist</t>
  </si>
  <si>
    <t>الموظفين الإداريين</t>
  </si>
  <si>
    <t>Administrative staff</t>
  </si>
  <si>
    <t>Workers</t>
  </si>
  <si>
    <t>أخصائي تغذية</t>
  </si>
  <si>
    <t>أخصائي نفسي</t>
  </si>
  <si>
    <t xml:space="preserve">تثقيف غذائي </t>
  </si>
  <si>
    <t>Food education</t>
  </si>
  <si>
    <t>قطريون
Qataris</t>
  </si>
  <si>
    <t>غير قطريين 
Non-Qataris</t>
  </si>
  <si>
    <t xml:space="preserve">                         الجنسية                               والنوع
المهنة</t>
  </si>
  <si>
    <t xml:space="preserve">تعتبر احصاءات المجتمع المدني من الاحصاءات الرئيسية التي تساهم في إبراز دور المؤسسات التي تقدم العون والمساعدة للمجتمع.
</t>
  </si>
  <si>
    <t>·        مركز الحماية والتأهيل الاجتماعي(أمان)</t>
  </si>
  <si>
    <t xml:space="preserve">.      مركز تمكين ورعاية كبار السن (إحسان) </t>
  </si>
  <si>
    <t>. Center for Empowerment and Care of the Elderly (Ihsan)</t>
  </si>
  <si>
    <t>الأنشطة التي قام بها مركز الاستشارات العائلية (وفاق)</t>
  </si>
  <si>
    <t xml:space="preserve">  ACTIVITIES, RENDERED BY THE FAMILY
CONSULTING CENTER (WIFAQ)</t>
  </si>
  <si>
    <t xml:space="preserve">                             Nationality
                             &amp; Gender
 Years</t>
  </si>
  <si>
    <t>الخدمات المقدمة للحالات الواردة لمركز الحماية والتأهيل الاجتماعي (أمان)
حسب الجنسية والنوع ونوع الخدمة</t>
  </si>
  <si>
    <t>SERVICES PROVIDED TO CASES RECIVED BY THE PROTECTION AND SOCIAL
REHABILITATION CENTER (Aman) BY NATIONALITY, GENDER AND SERVICE TYPE</t>
  </si>
  <si>
    <t>المستفيدون من الضمان الاجتماعي حسب الموقع</t>
  </si>
  <si>
    <t>المستفيدون من الضمان الاجتماعي حسب نوع الضمان والنوع</t>
  </si>
  <si>
    <t>*2018</t>
  </si>
  <si>
    <t xml:space="preserve">                  Type of                     allowance
                 &amp; Gender
Years</t>
  </si>
  <si>
    <t xml:space="preserve">المستفيدون من الضمان الاجتماعي (بدل الخدم) حسب نوع البدل والنوع </t>
  </si>
  <si>
    <t>النسبة %</t>
  </si>
  <si>
    <t>Civilian (government and private)*</t>
  </si>
  <si>
    <t>المسنون المستفيدون من الخدمات المقدمة من مركز تمكين ورعاية كبار السن (إحسان) حسب نوع الخدمة والجنسية والنوع</t>
  </si>
  <si>
    <t>Mental health Care services</t>
  </si>
  <si>
    <t>المسنون المستفيدون من البرامج والخدمات التي يقدمها قسم الرعاية الشاملة من مركز تمكين ورعاية كبار السن (إحسان) 
حسب نوع الخدمة والجنسية والنوع</t>
  </si>
  <si>
    <t>المسنون المسجلون في مركز تمكين ورعاية كبار السن (إحسان) حسب الفئة العمرية والجنسية والنوع</t>
  </si>
  <si>
    <t>الموظفون العاملون في مركز تمكين ورعاية كبار السن (إحسان) حسب المهنة والجنسية والنوع</t>
  </si>
  <si>
    <t xml:space="preserve">Psychologist </t>
  </si>
  <si>
    <t>أخصائــي اجتماعي</t>
  </si>
  <si>
    <t>منسق إداري</t>
  </si>
  <si>
    <t xml:space="preserve">Nutrition specialist </t>
  </si>
  <si>
    <t>Administrative Coordinator</t>
  </si>
  <si>
    <t>Employees at the Center staff Center for Empowerment and Care of the Elderly (Ihsan)
by Occupation, Nationality and Gender</t>
  </si>
  <si>
    <t>Registered elderly in the Center for Empowerment and Care of the Elderly 
(Ihsan) by Age Group, Nationality and Gender</t>
  </si>
  <si>
    <t>Elderly beneficiaries of the programs and services offered comprehensive care section of the Center 
for Empowerment and Care of the Elderly (Ihsan) by type of service, Nationality and Gender</t>
  </si>
  <si>
    <t>Elderly beneficiaries of the services provided by the Center for Empowerment 
and Care of the Elderly (Ihsan) by type of service, Nationality and Gender</t>
  </si>
  <si>
    <t>النفسية والتربوية
Psychological and Educational</t>
  </si>
  <si>
    <t>الاجتماعية
Social</t>
  </si>
  <si>
    <t>القانونية
Legal</t>
  </si>
  <si>
    <t>الشرعية
Shariaa</t>
  </si>
  <si>
    <t>إرشاد وتوجيه</t>
  </si>
  <si>
    <t>إيواء</t>
  </si>
  <si>
    <t>أم صلال</t>
  </si>
  <si>
    <t>أخرى</t>
  </si>
  <si>
    <t>معاش ذوي الإعاقة</t>
  </si>
  <si>
    <t xml:space="preserve">معاش مجهول الأبوين </t>
  </si>
  <si>
    <t>بدل خادم- إعاقة</t>
  </si>
  <si>
    <t>جدول (226)</t>
  </si>
  <si>
    <t>جدول رقم (221)</t>
  </si>
  <si>
    <t>جدول (206)</t>
  </si>
  <si>
    <t>TABLE (206)</t>
  </si>
  <si>
    <t>TABLE (205)</t>
  </si>
  <si>
    <t>جدول (205)</t>
  </si>
  <si>
    <t>*2019</t>
  </si>
  <si>
    <t>غير محدد</t>
  </si>
  <si>
    <t>المدراء ورؤساء الأقسام</t>
  </si>
  <si>
    <t>Managers and department heads</t>
  </si>
  <si>
    <t xml:space="preserve">              السنة والنوع 
 نوع الضمان</t>
  </si>
  <si>
    <t xml:space="preserve">                       Year &amp;                               Gender 
  Type of Security</t>
  </si>
  <si>
    <t>Unknown</t>
  </si>
  <si>
    <t>الجنسية</t>
  </si>
  <si>
    <t>Nationality</t>
  </si>
  <si>
    <t xml:space="preserve">                          Type of service and                                           Gender 
 Years &amp; Nationality</t>
  </si>
  <si>
    <t xml:space="preserve">Age group at 
retirement </t>
  </si>
  <si>
    <t>56 - 60</t>
  </si>
  <si>
    <t>61 - 66</t>
  </si>
  <si>
    <t>66 - 70</t>
  </si>
  <si>
    <t>71 - 75</t>
  </si>
  <si>
    <t>76 - 80</t>
  </si>
  <si>
    <t>81 - 85</t>
  </si>
  <si>
    <t>86 - 90</t>
  </si>
  <si>
    <t>91 - 95</t>
  </si>
  <si>
    <t>61 - 65</t>
  </si>
  <si>
    <t>ملاحظة: عند الحصر تبعاً للموقع الجغرافي للمنتفع لا ينظر إلى برنامج انتفاعه (ضمان - بدل خادم) يؤخذ بالاعتبار الرقم الشخصي كمرجع للانتفاع والحصر</t>
  </si>
  <si>
    <t xml:space="preserve">                    Year
 Location</t>
  </si>
  <si>
    <t>Note: During the enumeration and survey according to the geographical location of the beneficiary, the benefit program (social security, or servant allowance) is not considered; however, the personal ID number is regarded as the reference for the benefit and enumeration.</t>
  </si>
  <si>
    <t>·       مركز الإنماء الاجتماعي (نماء)</t>
  </si>
  <si>
    <t>· Social Development Center (Nama)</t>
  </si>
  <si>
    <t xml:space="preserve">تعزيز المهارات الحياتية والتربية على المواطنة </t>
  </si>
  <si>
    <t xml:space="preserve">المستفيدون من خدمات برامج تطوير قدرات الشباب التي يقدمها مركز الإنماء الاجتماعي
 حسب الجنسية والنوع ونوع البرامج </t>
  </si>
  <si>
    <t xml:space="preserve">خدمة الوصول إلى السوق </t>
  </si>
  <si>
    <t xml:space="preserve">Market Access Service </t>
  </si>
  <si>
    <t>*2020</t>
  </si>
  <si>
    <t>2020**</t>
  </si>
  <si>
    <t>الشرعية*</t>
  </si>
  <si>
    <t>Shariaa*</t>
  </si>
  <si>
    <t xml:space="preserve">               نوع الخدمة                   والنوع
السنة والجنسية</t>
  </si>
  <si>
    <t xml:space="preserve">                             Nationality
                             &amp; Gender
 Type of Programs</t>
  </si>
  <si>
    <t xml:space="preserve">                    الجنسية                           والنوع
نوع البرامج </t>
  </si>
  <si>
    <t>المستفيدون من خدمات برامج دعم مجالات التعليم والتطوير المهني التي يقدمها مركز الإنماء الاجتماعي 
حسب الجنسية والنوع ونوع البرامج</t>
  </si>
  <si>
    <t>-- لا ينطبق</t>
  </si>
  <si>
    <t>جدول رقم (218)</t>
  </si>
  <si>
    <t>جدول رقم (219)</t>
  </si>
  <si>
    <t>جدول رقم (220)</t>
  </si>
  <si>
    <t>جدول (223)</t>
  </si>
  <si>
    <t>جدول (224)</t>
  </si>
  <si>
    <t>جدول (225)</t>
  </si>
  <si>
    <t xml:space="preserve">          الجنسية               والنوع
الفئة العمرية</t>
  </si>
  <si>
    <t>منح نماء المدرسية</t>
  </si>
  <si>
    <t>منح نماء الجامعية</t>
  </si>
  <si>
    <t xml:space="preserve">                الجنسية                        والنوع
نوع الخدمة </t>
  </si>
  <si>
    <t xml:space="preserve">                             Type of  Consultancy 
                                             and  Gender 
 Years &amp; Nationality</t>
  </si>
  <si>
    <t>BENEFICIARIES OF THE SERVICES OF YOUTH CAPACITY BUILDING &amp; DEVELOPMENT PROGRAMS 
PROVIDED BY THE SOCIAL DEVELOPMENT CENTER (NAMA) BY NATIONALITY, GENDER AND PROGRAM TYPE</t>
  </si>
  <si>
    <t>Enhancing Life Skills and Citizenship Education </t>
  </si>
  <si>
    <t>BENEFICIARIES OF THE SERVICES OF EDUCATION SUPPORT AND PROFESSIONAL DEVELOPMENT PROGRAMS PROVIDED BY THE SOCIAL DEVELOPMENT CENTER (NAMA) BY NATIONALITY, GENDER AND PROGRAM TYPE</t>
  </si>
  <si>
    <t>Nama School Scholarships</t>
  </si>
  <si>
    <t>-- Not applicable</t>
  </si>
  <si>
    <t xml:space="preserve">المستفيدون من خدمات برامج دعم ريادة الأعمال التي يقدمها مركز الإنماء الاجتماعي 
حسب الجنسية والنوع ونوع البرامج </t>
  </si>
  <si>
    <t>BENEFICIARIES OF THE SERVICES OF ENTREPRENEURSHIP SUPPORT PROGRAMS 
BY THE SOCIAL DEVELOPMENT CENTER (NAMA) BY NATIONALITY, GENDER AND PROGRAM TYPE</t>
  </si>
  <si>
    <t>(**) سبب الانخفاض في2020 الخدمات المقدمة  للمراجعين بالمركز يرجع إلى الظروف الراهنة لجائحة كورونا وما صاحبها من تغيرات في آليات تقديم الخدمة.</t>
  </si>
  <si>
    <t>(*) تم دمج الاستشارة القانونية والشرعية في خانة واحدة من المصدر</t>
  </si>
  <si>
    <t>(*) Legal and Sharia advice was incorporated into one field from the source.</t>
  </si>
  <si>
    <t>(**) The decline in the services provided in 2020 to the center's beneficiaries is due to the current circumstances of Covid-19 pandemic and the accompanying changes in the mechanisms of service provision</t>
  </si>
  <si>
    <t>2020 **</t>
  </si>
  <si>
    <t>(*) ملاحظة: يوجد تكرار انتفاع بعض الحالات في معاش الضمان الاجتماعي وبدل خادم لنفس الشخص.</t>
  </si>
  <si>
    <t>(*) Note: some cases in the social security pension and the allowance of a server for same person</t>
  </si>
  <si>
    <t>(*) All retirees enrolled in systems of public pension (governmental) and social insurance  (the private sector)</t>
  </si>
  <si>
    <t>(*) يقصد به جميع المتقاعدين  المسجلين في أنظمة التقاعد الحكومي والتأمينات الاجتماعية (القطاع الخاص)</t>
  </si>
  <si>
    <t>*دبلوم التطوير المهني</t>
  </si>
  <si>
    <t xml:space="preserve">*Professional Development Diploma </t>
  </si>
  <si>
    <t xml:space="preserve">خدمة التحفيز والتشجيع </t>
  </si>
  <si>
    <t>Motivation &amp; Encouragement Service</t>
  </si>
  <si>
    <t>*2021</t>
  </si>
  <si>
    <t xml:space="preserve">خدمات الدعم والإرشاد </t>
  </si>
  <si>
    <t xml:space="preserve">الخدمات التأهيلية </t>
  </si>
  <si>
    <t>مساعد خدمات</t>
  </si>
  <si>
    <t>Support and Guidance Services</t>
  </si>
  <si>
    <t>(**) The decline in the activities carried out by the Family Consulting Center (Wifaq) is due to the current circumstances of Covid-19 pandemic and the accompanying changes in the mechanisms of service provision</t>
  </si>
  <si>
    <t>(**) سبب الانخفاض في الأنشطة التي قام بها مركز الاستشارات العائلية (وفاق) يرجع إلى الظروف الراهنة لجائحة كورونا وما صاحبها من تغيرات في آليات تقديم الخدمة.</t>
  </si>
  <si>
    <t>2017 - 2021</t>
  </si>
  <si>
    <t>2020 - 2021</t>
  </si>
  <si>
    <r>
      <t>Nama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University Scholarships</t>
    </r>
  </si>
  <si>
    <t>·        وزارة التنمية الاجتماعية والأسرة</t>
  </si>
  <si>
    <t>2021*</t>
  </si>
  <si>
    <r>
      <rPr>
        <b/>
        <vertAlign val="superscript"/>
        <sz val="12"/>
        <rFont val="Arial"/>
        <family val="2"/>
      </rPr>
      <t>(1)</t>
    </r>
    <r>
      <rPr>
        <b/>
        <sz val="12"/>
        <rFont val="Arial"/>
        <family val="2"/>
      </rPr>
      <t>2020</t>
    </r>
  </si>
  <si>
    <r>
      <rPr>
        <b/>
        <vertAlign val="superscript"/>
        <sz val="12"/>
        <rFont val="Arial"/>
        <family val="2"/>
      </rPr>
      <t>(1)</t>
    </r>
    <r>
      <rPr>
        <b/>
        <sz val="12"/>
        <rFont val="Arial"/>
        <family val="2"/>
      </rPr>
      <t>2021</t>
    </r>
  </si>
  <si>
    <t>* إيقاف بعض الخدمات التي كانت تقدم لهم مثل الرعاية النهارية في نوادي إحسان ، الرعاية المنزلية ، وإيقاف الخدمات في دار الايواء مؤقتا ونقل المسنين إلى مؤسسة حمد الطبية مؤقتاً ،</t>
  </si>
  <si>
    <t xml:space="preserve">** توجيهات اللجنة العليا لإدارة الأزمات بخصوص عدم التواصل المباشر مع كبار السن </t>
  </si>
  <si>
    <t>** The directives of the Supreme Committee for Crisis Management regarding the prevention of direct contact with the elderly.</t>
  </si>
  <si>
    <t xml:space="preserve">*  Some services provided to them; such as daycare and homecare in Ehsan Clubs, were suspended, the shelter homes services were temporarily suspended, and the elderly were temporarily transferred to Hamad Medical Corporation. </t>
  </si>
  <si>
    <t>(2) The internal care service includes welfare, social, psychological and nutritional service</t>
  </si>
  <si>
    <t xml:space="preserve">(2) خدمة الرعاية الداخلية تشمل رعاية  واجتماعية ونفسية وغذائية </t>
  </si>
  <si>
    <r>
      <t>خدمات الرعاية الداخلية</t>
    </r>
    <r>
      <rPr>
        <b/>
        <vertAlign val="superscript"/>
        <sz val="11"/>
        <color theme="1"/>
        <rFont val="Arial"/>
        <family val="2"/>
      </rPr>
      <t>(2)</t>
    </r>
  </si>
  <si>
    <r>
      <t>Internal care services</t>
    </r>
    <r>
      <rPr>
        <b/>
        <vertAlign val="superscript"/>
        <sz val="9"/>
        <color theme="1"/>
        <rFont val="Arial"/>
        <family val="2"/>
      </rPr>
      <t>(2)</t>
    </r>
  </si>
  <si>
    <t xml:space="preserve">* عام 2021 تم نقل جميع النزلاء إلى مؤسسة حمد الطبيه لحين انتهاء  المبنى الجديد </t>
  </si>
  <si>
    <t>* In 2021, all inmates were transferred to Hamad Medical Corporation until the completion of the new building.</t>
  </si>
  <si>
    <t>· Ministry of Social Development and Family</t>
  </si>
  <si>
    <t>· Protection and Social Rehabilitation Center (Aman)</t>
  </si>
  <si>
    <r>
      <t>أنشطة الإعلام الاجتماعي</t>
    </r>
    <r>
      <rPr>
        <b/>
        <vertAlign val="superscript"/>
        <sz val="14"/>
        <color rgb="FFFF0000"/>
        <rFont val="Arial"/>
        <family val="2"/>
      </rPr>
      <t>*</t>
    </r>
  </si>
  <si>
    <r>
      <t>Social media activities</t>
    </r>
    <r>
      <rPr>
        <b/>
        <vertAlign val="superscript"/>
        <sz val="12"/>
        <color rgb="FFFF0000"/>
        <rFont val="Arial"/>
        <family val="2"/>
      </rPr>
      <t>*</t>
    </r>
  </si>
  <si>
    <r>
      <t>(</t>
    </r>
    <r>
      <rPr>
        <sz val="8"/>
        <color rgb="FFFF0000"/>
        <rFont val="Arial"/>
        <family val="2"/>
      </rPr>
      <t>*</t>
    </r>
    <r>
      <rPr>
        <sz val="8"/>
        <rFont val="Arial"/>
        <family val="2"/>
      </rPr>
      <t xml:space="preserve">) It features media and cultural content that is published on the center’s social networking accounts (Twitter, Facebook, YouTube, Instagram, Google Plus). </t>
    </r>
  </si>
  <si>
    <t>(**) سبب الانخفاض في عام 2020 للخدمات المقدمة للمراجعين للمركز عبر الهاتف يرجع إلى الظروف الراهنة لجائحة كورونا وما صاحبها من تغييرات في آليات تقديم الخدمة</t>
  </si>
  <si>
    <t>(**) The decline in the services provided in 2020 to the center's beneficiaries through the phone is due to the current circumstances of Covid-19 pandemic and the accompanying changes in the mechanisms of service provision.</t>
  </si>
  <si>
    <t>تطوير الرياديين الاجتماعيين</t>
  </si>
  <si>
    <t xml:space="preserve">Social Entrepreneurs Development </t>
  </si>
  <si>
    <t>* The number increased in 2021 due to the Gradual return to normal life and the opening of activities after the outbreak of COVID-19 pandemic.</t>
  </si>
  <si>
    <t xml:space="preserve">المتطوعين عن (شبكة تم) </t>
  </si>
  <si>
    <t>Volunteers for (TAMM Network)</t>
  </si>
  <si>
    <t xml:space="preserve">* سبب الانخفاض عن عام 2020 بعد رفع القيود التدريجي لجائحة كوفيد 19 تم تنفيذ التدريب الحضوري وتحديد الاعداد وإيقاف التدريب الافتراضي   </t>
  </si>
  <si>
    <t>* Reason for the decline in 2020 After the gradual lifting of the restrictions of Covid-19, in-person training was implemented, numbers were identified, and online training was stopped.</t>
  </si>
  <si>
    <t xml:space="preserve">خدمات التدريب في مجال ريــــادة الأعمال  </t>
  </si>
  <si>
    <t>Entrepreneurship Training Services</t>
  </si>
  <si>
    <t>(1) جاء انخفاض عدد المستفيدين من كبار السن عام  2020 ، 2021 عن السنوات السابقة  بسبب :</t>
  </si>
  <si>
    <t>(1) The decrease in the number of elderly beneficiaries in 2020 , 2021 compared to previous years was due to the following:</t>
  </si>
  <si>
    <r>
      <t>(</t>
    </r>
    <r>
      <rPr>
        <sz val="9"/>
        <color rgb="FFFF0000"/>
        <rFont val="Arial"/>
        <family val="2"/>
      </rPr>
      <t>*</t>
    </r>
    <r>
      <rPr>
        <sz val="9"/>
        <rFont val="Arial"/>
        <family val="2"/>
      </rPr>
      <t>) تتضمن المحتوى الإعلامي والتثقيفي الذي يتم نشره عبر حسابات المركز في وسائل التواصل الاجتماعي (تويتر ، فيس بوك ، يوتيوب ، انستغرام ، جوجل بلس).</t>
    </r>
  </si>
  <si>
    <t xml:space="preserve">* زيادة العدد عام 2021 تعود للرجوع التدريجي للحياة وفتح الأنشطة بعد جائحة كوفيد 19".
</t>
  </si>
  <si>
    <t xml:space="preserve">                            Nationality                                       &amp; Gender
 Age groups</t>
  </si>
  <si>
    <t xml:space="preserve">                Private                       Societies
Year</t>
  </si>
  <si>
    <t xml:space="preserve">                   Nationality                           &amp; Gender
Occupation</t>
  </si>
  <si>
    <t xml:space="preserve">         Nationality             &amp; Gender
 Age group</t>
  </si>
  <si>
    <t xml:space="preserve">                    Nationality                             &amp; Gender
 Type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</si>
</sst>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(* #,##0.00_);_(* \(#,##0.00\);_(* &quot;-&quot;??_);_(@_)"/>
    <numFmt numFmtId="165" formatCode="0.0"/>
    <numFmt numFmtId="166" formatCode="_-* #,##0.00_-;\-* #,##0.00_-;_-* &quot;-&quot;??_-;_-@_-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b/>
      <sz val="10"/>
      <name val="Arial"/>
      <family val="2"/>
      <charset val="178"/>
    </font>
    <font>
      <b/>
      <sz val="16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2"/>
      <name val="Arial"/>
      <family val="2"/>
    </font>
    <font>
      <b/>
      <sz val="16"/>
      <name val="Sakkal Majalla"/>
    </font>
    <font>
      <b/>
      <sz val="12"/>
      <color theme="1"/>
      <name val="Sakkal Majalla"/>
    </font>
    <font>
      <b/>
      <sz val="10"/>
      <name val="Arial Black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222222"/>
      <name val="Arial"/>
      <family val="2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vertAlign val="superscript"/>
      <sz val="12"/>
      <color rgb="FFFF0000"/>
      <name val="Arial"/>
      <family val="2"/>
    </font>
    <font>
      <b/>
      <vertAlign val="superscript"/>
      <sz val="14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98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/>
      <bottom style="medium">
        <color theme="0"/>
      </bottom>
      <diagonal style="medium">
        <color theme="0"/>
      </diagonal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790">
    <xf numFmtId="0" fontId="0" fillId="0" borderId="0"/>
    <xf numFmtId="43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3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8" fillId="2" borderId="1">
      <alignment horizontal="right" vertical="center" wrapText="1"/>
    </xf>
    <xf numFmtId="0" fontId="20" fillId="2" borderId="1">
      <alignment horizontal="right" vertical="center" wrapText="1"/>
    </xf>
    <xf numFmtId="1" fontId="29" fillId="2" borderId="2">
      <alignment horizontal="left" vertical="center" wrapText="1"/>
    </xf>
    <xf numFmtId="1" fontId="30" fillId="2" borderId="3">
      <alignment horizontal="center" vertical="center"/>
    </xf>
    <xf numFmtId="0" fontId="31" fillId="2" borderId="3">
      <alignment horizontal="center" vertical="center" wrapText="1"/>
    </xf>
    <xf numFmtId="0" fontId="32" fillId="2" borderId="3">
      <alignment horizontal="center" vertical="center" wrapText="1"/>
    </xf>
    <xf numFmtId="0" fontId="19" fillId="0" borderId="0">
      <alignment horizontal="center" vertical="center" readingOrder="2"/>
    </xf>
    <xf numFmtId="0" fontId="33" fillId="0" borderId="0">
      <alignment horizontal="left" vertical="center"/>
    </xf>
    <xf numFmtId="0" fontId="18" fillId="0" borderId="0"/>
    <xf numFmtId="0" fontId="19" fillId="0" borderId="0"/>
    <xf numFmtId="0" fontId="41" fillId="0" borderId="0"/>
    <xf numFmtId="0" fontId="15" fillId="0" borderId="0"/>
    <xf numFmtId="0" fontId="34" fillId="0" borderId="0">
      <alignment horizontal="right" vertical="center"/>
    </xf>
    <xf numFmtId="0" fontId="28" fillId="0" borderId="0">
      <alignment horizontal="right" vertical="center"/>
    </xf>
    <xf numFmtId="0" fontId="20" fillId="0" borderId="0">
      <alignment horizontal="right" vertical="center"/>
    </xf>
    <xf numFmtId="0" fontId="19" fillId="0" borderId="0">
      <alignment horizontal="left" vertical="center"/>
    </xf>
    <xf numFmtId="0" fontId="18" fillId="0" borderId="0">
      <alignment horizontal="left" vertical="center"/>
    </xf>
    <xf numFmtId="0" fontId="18" fillId="0" borderId="0">
      <alignment horizontal="left" vertical="center"/>
    </xf>
    <xf numFmtId="0" fontId="34" fillId="0" borderId="4">
      <alignment horizontal="right" vertical="center" indent="1"/>
    </xf>
    <xf numFmtId="0" fontId="28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35" fillId="0" borderId="5">
      <alignment horizontal="left" vertical="center"/>
    </xf>
    <xf numFmtId="0" fontId="35" fillId="0" borderId="6">
      <alignment horizontal="left" vertical="center"/>
    </xf>
    <xf numFmtId="0" fontId="14" fillId="0" borderId="0"/>
    <xf numFmtId="0" fontId="18" fillId="0" borderId="0"/>
    <xf numFmtId="0" fontId="27" fillId="0" borderId="0" applyAlignment="0">
      <alignment horizontal="centerContinuous" vertical="center"/>
    </xf>
    <xf numFmtId="0" fontId="18" fillId="0" borderId="0">
      <alignment horizontal="center" vertical="center" readingOrder="2"/>
    </xf>
    <xf numFmtId="0" fontId="18" fillId="0" borderId="0"/>
    <xf numFmtId="0" fontId="13" fillId="0" borderId="0"/>
    <xf numFmtId="164" fontId="1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53" fillId="0" borderId="0">
      <alignment horizontal="left" vertical="center"/>
    </xf>
    <xf numFmtId="0" fontId="18" fillId="0" borderId="0">
      <alignment horizontal="left" vertical="center"/>
    </xf>
    <xf numFmtId="0" fontId="37" fillId="2" borderId="3" applyAlignment="0">
      <alignment horizontal="center" vertical="center"/>
    </xf>
    <xf numFmtId="0" fontId="34" fillId="0" borderId="4">
      <alignment horizontal="right" vertical="center" indent="1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>
      <alignment horizontal="center" vertical="center" readingOrder="2"/>
    </xf>
    <xf numFmtId="0" fontId="15" fillId="0" borderId="0"/>
    <xf numFmtId="0" fontId="15" fillId="0" borderId="0">
      <alignment horizontal="left" vertical="center"/>
    </xf>
    <xf numFmtId="0" fontId="15" fillId="0" borderId="0">
      <alignment horizontal="left" vertical="center"/>
    </xf>
    <xf numFmtId="0" fontId="15" fillId="0" borderId="0">
      <alignment horizontal="left" vertical="center"/>
    </xf>
    <xf numFmtId="0" fontId="11" fillId="0" borderId="0"/>
    <xf numFmtId="0" fontId="15" fillId="0" borderId="0"/>
    <xf numFmtId="0" fontId="15" fillId="0" borderId="0">
      <alignment horizontal="center" vertical="center" readingOrder="2"/>
    </xf>
    <xf numFmtId="0" fontId="11" fillId="0" borderId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>
      <alignment horizontal="lef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1" fillId="0" borderId="0" applyFont="0" applyFill="0" applyBorder="0" applyAlignment="0" applyProtection="0"/>
    <xf numFmtId="0" fontId="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8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53" fillId="0" borderId="0">
      <alignment horizontal="left" vertical="center"/>
    </xf>
    <xf numFmtId="0" fontId="53" fillId="0" borderId="0">
      <alignment horizontal="left" vertical="center"/>
    </xf>
    <xf numFmtId="0" fontId="53" fillId="0" borderId="0">
      <alignment horizontal="lef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15" fillId="0" borderId="0">
      <alignment horizontal="left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</cellStyleXfs>
  <cellXfs count="715">
    <xf numFmtId="0" fontId="0" fillId="0" borderId="0" xfId="0"/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8" fillId="0" borderId="0" xfId="14" applyFont="1" applyAlignment="1">
      <alignment vertical="center"/>
    </xf>
    <xf numFmtId="0" fontId="21" fillId="0" borderId="0" xfId="17" applyFont="1" applyAlignment="1">
      <alignment horizontal="center" vertical="center"/>
    </xf>
    <xf numFmtId="0" fontId="20" fillId="0" borderId="0" xfId="17" applyFont="1"/>
    <xf numFmtId="0" fontId="21" fillId="0" borderId="0" xfId="17" applyFont="1" applyAlignment="1"/>
    <xf numFmtId="0" fontId="20" fillId="0" borderId="0" xfId="17" applyFont="1" applyAlignment="1"/>
    <xf numFmtId="0" fontId="16" fillId="0" borderId="0" xfId="17" applyFont="1"/>
    <xf numFmtId="0" fontId="27" fillId="0" borderId="0" xfId="17" applyFont="1"/>
    <xf numFmtId="0" fontId="15" fillId="0" borderId="0" xfId="17"/>
    <xf numFmtId="0" fontId="15" fillId="0" borderId="0" xfId="17" applyAlignment="1">
      <alignment horizontal="center" vertical="center"/>
    </xf>
    <xf numFmtId="0" fontId="43" fillId="0" borderId="0" xfId="17" applyFont="1" applyAlignment="1">
      <alignment horizontal="center" vertical="center"/>
    </xf>
    <xf numFmtId="0" fontId="44" fillId="0" borderId="0" xfId="17" applyFont="1" applyAlignment="1">
      <alignment horizontal="center" vertical="center"/>
    </xf>
    <xf numFmtId="0" fontId="45" fillId="0" borderId="0" xfId="17" applyFont="1" applyAlignment="1">
      <alignment horizontal="center" vertical="center" readingOrder="1"/>
    </xf>
    <xf numFmtId="0" fontId="46" fillId="0" borderId="0" xfId="17" applyFont="1" applyAlignment="1">
      <alignment horizontal="center" vertical="center"/>
    </xf>
    <xf numFmtId="0" fontId="21" fillId="0" borderId="0" xfId="17" applyFont="1" applyBorder="1" applyAlignment="1">
      <alignment vertical="center"/>
    </xf>
    <xf numFmtId="0" fontId="4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21" fillId="4" borderId="29" xfId="0" applyFont="1" applyFill="1" applyBorder="1" applyAlignment="1">
      <alignment horizontal="center" wrapText="1"/>
    </xf>
    <xf numFmtId="0" fontId="20" fillId="4" borderId="17" xfId="0" applyFont="1" applyFill="1" applyBorder="1" applyAlignment="1">
      <alignment horizontal="center" vertical="center" readingOrder="2"/>
    </xf>
    <xf numFmtId="0" fontId="18" fillId="0" borderId="0" xfId="0" applyFont="1" applyAlignment="1">
      <alignment horizontal="center" vertical="center" wrapText="1"/>
    </xf>
    <xf numFmtId="3" fontId="50" fillId="0" borderId="0" xfId="0" applyNumberFormat="1" applyFont="1" applyAlignment="1">
      <alignment horizontal="center" vertical="center" wrapText="1"/>
    </xf>
    <xf numFmtId="0" fontId="15" fillId="0" borderId="0" xfId="17" applyFont="1" applyAlignment="1">
      <alignment horizontal="center" vertical="center"/>
    </xf>
    <xf numFmtId="0" fontId="15" fillId="0" borderId="0" xfId="73" applyFont="1" applyAlignment="1">
      <alignment vertical="center"/>
    </xf>
    <xf numFmtId="0" fontId="15" fillId="0" borderId="0" xfId="73"/>
    <xf numFmtId="0" fontId="35" fillId="0" borderId="0" xfId="73" applyFont="1" applyAlignment="1">
      <alignment vertical="center"/>
    </xf>
    <xf numFmtId="0" fontId="0" fillId="0" borderId="0" xfId="0"/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1" fillId="0" borderId="0" xfId="17" applyFont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3" fontId="15" fillId="3" borderId="26" xfId="0" applyNumberFormat="1" applyFont="1" applyFill="1" applyBorder="1" applyAlignment="1">
      <alignment horizontal="left" vertical="center" wrapText="1" indent="1"/>
    </xf>
    <xf numFmtId="3" fontId="21" fillId="3" borderId="26" xfId="0" applyNumberFormat="1" applyFont="1" applyFill="1" applyBorder="1" applyAlignment="1">
      <alignment horizontal="left" vertical="center" wrapText="1" indent="1"/>
    </xf>
    <xf numFmtId="3" fontId="21" fillId="3" borderId="50" xfId="0" applyNumberFormat="1" applyFont="1" applyFill="1" applyBorder="1" applyAlignment="1">
      <alignment horizontal="left" vertical="center" wrapText="1" indent="1"/>
    </xf>
    <xf numFmtId="0" fontId="47" fillId="0" borderId="0" xfId="73" applyFont="1" applyAlignment="1">
      <alignment vertical="center"/>
    </xf>
    <xf numFmtId="0" fontId="21" fillId="0" borderId="0" xfId="60" applyFont="1" applyAlignment="1">
      <alignment horizontal="left" vertical="center"/>
    </xf>
    <xf numFmtId="3" fontId="15" fillId="4" borderId="27" xfId="0" applyNumberFormat="1" applyFont="1" applyFill="1" applyBorder="1" applyAlignment="1">
      <alignment horizontal="left" vertical="center" wrapText="1" indent="1"/>
    </xf>
    <xf numFmtId="3" fontId="15" fillId="3" borderId="50" xfId="0" applyNumberFormat="1" applyFont="1" applyFill="1" applyBorder="1" applyAlignment="1">
      <alignment horizontal="right" vertical="center" indent="1"/>
    </xf>
    <xf numFmtId="3" fontId="21" fillId="3" borderId="50" xfId="0" applyNumberFormat="1" applyFont="1" applyFill="1" applyBorder="1" applyAlignment="1">
      <alignment horizontal="right" vertical="center" indent="1"/>
    </xf>
    <xf numFmtId="3" fontId="15" fillId="4" borderId="26" xfId="0" applyNumberFormat="1" applyFont="1" applyFill="1" applyBorder="1" applyAlignment="1">
      <alignment horizontal="right" vertical="center" indent="1"/>
    </xf>
    <xf numFmtId="0" fontId="17" fillId="3" borderId="0" xfId="4" applyFont="1" applyFill="1" applyAlignment="1">
      <alignment readingOrder="1"/>
    </xf>
    <xf numFmtId="0" fontId="20" fillId="3" borderId="0" xfId="17" applyFont="1" applyFill="1" applyBorder="1" applyAlignment="1">
      <alignment horizontal="right" vertical="center" readingOrder="2"/>
    </xf>
    <xf numFmtId="0" fontId="20" fillId="3" borderId="0" xfId="4" applyFont="1" applyFill="1" applyAlignment="1">
      <alignment readingOrder="1"/>
    </xf>
    <xf numFmtId="0" fontId="49" fillId="3" borderId="0" xfId="4" applyFont="1" applyFill="1" applyAlignment="1">
      <alignment readingOrder="1"/>
    </xf>
    <xf numFmtId="0" fontId="21" fillId="3" borderId="7" xfId="17" applyFont="1" applyFill="1" applyBorder="1" applyAlignment="1">
      <alignment horizontal="left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 readingOrder="2"/>
    </xf>
    <xf numFmtId="0" fontId="21" fillId="4" borderId="31" xfId="0" applyFont="1" applyFill="1" applyBorder="1" applyAlignment="1">
      <alignment horizontal="center" vertical="center"/>
    </xf>
    <xf numFmtId="3" fontId="21" fillId="3" borderId="29" xfId="0" applyNumberFormat="1" applyFont="1" applyFill="1" applyBorder="1" applyAlignment="1">
      <alignment horizontal="right" vertical="center" indent="1"/>
    </xf>
    <xf numFmtId="3" fontId="21" fillId="3" borderId="25" xfId="0" applyNumberFormat="1" applyFont="1" applyFill="1" applyBorder="1" applyAlignment="1">
      <alignment horizontal="left" vertical="center" wrapText="1" indent="1"/>
    </xf>
    <xf numFmtId="0" fontId="20" fillId="3" borderId="17" xfId="0" applyFont="1" applyFill="1" applyBorder="1" applyAlignment="1">
      <alignment horizontal="center" vertical="center" readingOrder="2"/>
    </xf>
    <xf numFmtId="0" fontId="20" fillId="3" borderId="33" xfId="0" applyFont="1" applyFill="1" applyBorder="1" applyAlignment="1">
      <alignment horizontal="center" vertical="center" readingOrder="2"/>
    </xf>
    <xf numFmtId="3" fontId="21" fillId="4" borderId="50" xfId="0" applyNumberFormat="1" applyFont="1" applyFill="1" applyBorder="1" applyAlignment="1">
      <alignment horizontal="right" vertical="center" indent="1"/>
    </xf>
    <xf numFmtId="3" fontId="15" fillId="3" borderId="26" xfId="0" applyNumberFormat="1" applyFont="1" applyFill="1" applyBorder="1" applyAlignment="1">
      <alignment horizontal="right" vertical="center" indent="1"/>
    </xf>
    <xf numFmtId="3" fontId="21" fillId="4" borderId="32" xfId="0" applyNumberFormat="1" applyFont="1" applyFill="1" applyBorder="1" applyAlignment="1">
      <alignment horizontal="right" vertical="center" indent="1"/>
    </xf>
    <xf numFmtId="0" fontId="32" fillId="4" borderId="19" xfId="0" applyFont="1" applyFill="1" applyBorder="1" applyAlignment="1">
      <alignment horizontal="center" vertical="center"/>
    </xf>
    <xf numFmtId="0" fontId="20" fillId="3" borderId="0" xfId="17" applyFont="1" applyFill="1" applyAlignment="1">
      <alignment horizontal="right" vertical="center" readingOrder="2"/>
    </xf>
    <xf numFmtId="0" fontId="21" fillId="3" borderId="0" xfId="17" applyFont="1" applyFill="1" applyBorder="1" applyAlignment="1">
      <alignment vertical="center"/>
    </xf>
    <xf numFmtId="0" fontId="21" fillId="3" borderId="0" xfId="17" applyFont="1" applyFill="1" applyAlignment="1">
      <alignment horizontal="center" vertical="center"/>
    </xf>
    <xf numFmtId="0" fontId="21" fillId="3" borderId="0" xfId="17" applyFont="1" applyFill="1" applyAlignment="1">
      <alignment horizontal="left" vertical="center"/>
    </xf>
    <xf numFmtId="0" fontId="20" fillId="3" borderId="7" xfId="17" applyFont="1" applyFill="1" applyBorder="1" applyAlignment="1">
      <alignment horizontal="right" vertical="center" readingOrder="2"/>
    </xf>
    <xf numFmtId="0" fontId="21" fillId="3" borderId="7" xfId="17" applyFont="1" applyFill="1" applyBorder="1" applyAlignment="1">
      <alignment vertical="center"/>
    </xf>
    <xf numFmtId="0" fontId="47" fillId="3" borderId="7" xfId="17" applyFont="1" applyFill="1" applyBorder="1" applyAlignment="1">
      <alignment vertical="center"/>
    </xf>
    <xf numFmtId="0" fontId="21" fillId="3" borderId="7" xfId="17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 wrapText="1" readingOrder="2"/>
    </xf>
    <xf numFmtId="0" fontId="20" fillId="3" borderId="58" xfId="0" applyFont="1" applyFill="1" applyBorder="1" applyAlignment="1">
      <alignment horizontal="center" vertical="center" wrapText="1" readingOrder="2"/>
    </xf>
    <xf numFmtId="0" fontId="20" fillId="3" borderId="20" xfId="0" applyFont="1" applyFill="1" applyBorder="1" applyAlignment="1">
      <alignment horizontal="center" vertical="center" wrapText="1" readingOrder="2"/>
    </xf>
    <xf numFmtId="0" fontId="42" fillId="0" borderId="0" xfId="0" applyFont="1"/>
    <xf numFmtId="0" fontId="20" fillId="3" borderId="0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top" wrapText="1"/>
    </xf>
    <xf numFmtId="0" fontId="15" fillId="3" borderId="51" xfId="0" applyFont="1" applyFill="1" applyBorder="1" applyAlignment="1">
      <alignment vertical="center" readingOrder="2"/>
    </xf>
    <xf numFmtId="0" fontId="21" fillId="3" borderId="31" xfId="0" applyFont="1" applyFill="1" applyBorder="1" applyAlignment="1">
      <alignment horizontal="left" vertical="center" wrapText="1" indent="1"/>
    </xf>
    <xf numFmtId="0" fontId="15" fillId="3" borderId="25" xfId="0" applyFont="1" applyFill="1" applyBorder="1" applyAlignment="1">
      <alignment horizontal="right" vertical="center" indent="1"/>
    </xf>
    <xf numFmtId="0" fontId="15" fillId="4" borderId="28" xfId="0" applyFont="1" applyFill="1" applyBorder="1" applyAlignment="1">
      <alignment horizontal="right" vertical="center" indent="1"/>
    </xf>
    <xf numFmtId="0" fontId="21" fillId="3" borderId="32" xfId="0" applyFont="1" applyFill="1" applyBorder="1" applyAlignment="1">
      <alignment horizontal="right" vertical="center" indent="1"/>
    </xf>
    <xf numFmtId="165" fontId="15" fillId="3" borderId="25" xfId="87" applyNumberFormat="1" applyFont="1" applyFill="1" applyBorder="1" applyAlignment="1">
      <alignment horizontal="right" vertical="center" indent="1"/>
    </xf>
    <xf numFmtId="165" fontId="21" fillId="3" borderId="32" xfId="0" applyNumberFormat="1" applyFont="1" applyFill="1" applyBorder="1" applyAlignment="1">
      <alignment horizontal="right" vertical="center" indent="1"/>
    </xf>
    <xf numFmtId="165" fontId="15" fillId="4" borderId="19" xfId="87" applyNumberFormat="1" applyFont="1" applyFill="1" applyBorder="1" applyAlignment="1">
      <alignment horizontal="right" vertical="center" indent="1"/>
    </xf>
    <xf numFmtId="0" fontId="15" fillId="3" borderId="19" xfId="0" applyFont="1" applyFill="1" applyBorder="1" applyAlignment="1">
      <alignment horizontal="right" vertical="center" indent="1"/>
    </xf>
    <xf numFmtId="165" fontId="15" fillId="3" borderId="19" xfId="87" applyNumberFormat="1" applyFont="1" applyFill="1" applyBorder="1" applyAlignment="1">
      <alignment horizontal="right" vertical="center" indent="1"/>
    </xf>
    <xf numFmtId="0" fontId="55" fillId="5" borderId="21" xfId="0" applyFont="1" applyFill="1" applyBorder="1" applyAlignment="1">
      <alignment horizontal="center" vertical="center" wrapText="1" readingOrder="1"/>
    </xf>
    <xf numFmtId="0" fontId="55" fillId="4" borderId="34" xfId="0" applyFont="1" applyFill="1" applyBorder="1" applyAlignment="1">
      <alignment horizontal="center" vertical="center" wrapText="1" readingOrder="1"/>
    </xf>
    <xf numFmtId="0" fontId="55" fillId="5" borderId="52" xfId="0" applyFont="1" applyFill="1" applyBorder="1" applyAlignment="1">
      <alignment horizontal="center" vertical="center" wrapText="1" readingOrder="1"/>
    </xf>
    <xf numFmtId="0" fontId="55" fillId="4" borderId="31" xfId="0" applyFont="1" applyFill="1" applyBorder="1" applyAlignment="1">
      <alignment horizontal="center" vertical="center" wrapText="1" readingOrder="1"/>
    </xf>
    <xf numFmtId="0" fontId="21" fillId="4" borderId="32" xfId="0" applyFont="1" applyFill="1" applyBorder="1" applyAlignment="1">
      <alignment horizontal="right" vertical="center" indent="1"/>
    </xf>
    <xf numFmtId="0" fontId="55" fillId="3" borderId="31" xfId="0" applyFont="1" applyFill="1" applyBorder="1" applyAlignment="1">
      <alignment horizontal="center" vertical="center" wrapText="1" readingOrder="1"/>
    </xf>
    <xf numFmtId="0" fontId="21" fillId="3" borderId="20" xfId="0" applyFont="1" applyFill="1" applyBorder="1" applyAlignment="1">
      <alignment horizontal="center" vertical="center" wrapText="1" readingOrder="2"/>
    </xf>
    <xf numFmtId="0" fontId="21" fillId="4" borderId="33" xfId="0" applyFont="1" applyFill="1" applyBorder="1" applyAlignment="1">
      <alignment horizontal="center" vertical="center" wrapText="1" readingOrder="2"/>
    </xf>
    <xf numFmtId="0" fontId="21" fillId="3" borderId="58" xfId="0" applyFont="1" applyFill="1" applyBorder="1" applyAlignment="1">
      <alignment horizontal="center" vertical="center" wrapText="1" readingOrder="2"/>
    </xf>
    <xf numFmtId="0" fontId="20" fillId="3" borderId="0" xfId="60" applyFont="1" applyFill="1" applyAlignment="1">
      <alignment horizontal="right" vertical="center" readingOrder="2"/>
    </xf>
    <xf numFmtId="0" fontId="21" fillId="3" borderId="0" xfId="60" applyFont="1" applyFill="1" applyBorder="1" applyAlignment="1">
      <alignment vertical="center"/>
    </xf>
    <xf numFmtId="0" fontId="21" fillId="3" borderId="0" xfId="60" applyFont="1" applyFill="1" applyAlignment="1">
      <alignment horizontal="center" vertical="center"/>
    </xf>
    <xf numFmtId="0" fontId="21" fillId="3" borderId="0" xfId="60" applyFont="1" applyFill="1" applyAlignment="1">
      <alignment horizontal="left" vertical="center"/>
    </xf>
    <xf numFmtId="0" fontId="20" fillId="3" borderId="0" xfId="17" applyFont="1" applyFill="1" applyAlignment="1"/>
    <xf numFmtId="0" fontId="20" fillId="3" borderId="0" xfId="17" applyFont="1" applyFill="1"/>
    <xf numFmtId="0" fontId="21" fillId="3" borderId="0" xfId="17" applyFont="1" applyFill="1" applyAlignment="1"/>
    <xf numFmtId="0" fontId="22" fillId="3" borderId="0" xfId="17" applyFont="1" applyFill="1" applyAlignment="1">
      <alignment horizontal="center" vertical="center"/>
    </xf>
    <xf numFmtId="0" fontId="56" fillId="3" borderId="0" xfId="17" applyFont="1" applyFill="1" applyBorder="1" applyAlignment="1">
      <alignment vertical="top" wrapText="1" readingOrder="2"/>
    </xf>
    <xf numFmtId="0" fontId="21" fillId="3" borderId="0" xfId="17" applyFont="1" applyFill="1" applyBorder="1" applyAlignment="1">
      <alignment vertical="top" wrapText="1" readingOrder="1"/>
    </xf>
    <xf numFmtId="0" fontId="20" fillId="3" borderId="0" xfId="17" applyFont="1" applyFill="1" applyBorder="1"/>
    <xf numFmtId="0" fontId="0" fillId="0" borderId="0" xfId="0" applyAlignment="1">
      <alignment wrapText="1"/>
    </xf>
    <xf numFmtId="3" fontId="21" fillId="3" borderId="26" xfId="0" applyNumberFormat="1" applyFont="1" applyFill="1" applyBorder="1" applyAlignment="1">
      <alignment horizontal="right" vertical="center" indent="1"/>
    </xf>
    <xf numFmtId="3" fontId="21" fillId="4" borderId="26" xfId="0" applyNumberFormat="1" applyFont="1" applyFill="1" applyBorder="1" applyAlignment="1">
      <alignment horizontal="right" vertical="center" indent="1"/>
    </xf>
    <xf numFmtId="0" fontId="21" fillId="4" borderId="67" xfId="0" applyFont="1" applyFill="1" applyBorder="1" applyAlignment="1">
      <alignment horizontal="center" vertical="center"/>
    </xf>
    <xf numFmtId="0" fontId="22" fillId="0" borderId="0" xfId="17" applyFont="1" applyAlignment="1">
      <alignment wrapText="1" readingOrder="2"/>
    </xf>
    <xf numFmtId="0" fontId="22" fillId="0" borderId="0" xfId="17" applyFont="1" applyAlignment="1">
      <alignment vertical="center" readingOrder="2"/>
    </xf>
    <xf numFmtId="0" fontId="20" fillId="0" borderId="0" xfId="17" applyFont="1" applyAlignment="1">
      <alignment vertical="center" wrapText="1" readingOrder="2"/>
    </xf>
    <xf numFmtId="0" fontId="20" fillId="0" borderId="0" xfId="17" applyFont="1" applyAlignment="1">
      <alignment vertical="center" readingOrder="1"/>
    </xf>
    <xf numFmtId="0" fontId="20" fillId="3" borderId="0" xfId="17" applyFont="1" applyFill="1" applyAlignment="1">
      <alignment vertical="center" readingOrder="2"/>
    </xf>
    <xf numFmtId="0" fontId="20" fillId="3" borderId="0" xfId="0" applyFont="1" applyFill="1" applyBorder="1" applyAlignment="1">
      <alignment horizontal="right" vertical="center" wrapText="1" indent="1" readingOrder="2"/>
    </xf>
    <xf numFmtId="0" fontId="20" fillId="4" borderId="0" xfId="0" applyFont="1" applyFill="1" applyBorder="1" applyAlignment="1">
      <alignment horizontal="right" vertical="center" wrapText="1" indent="1" readingOrder="2"/>
    </xf>
    <xf numFmtId="0" fontId="60" fillId="4" borderId="0" xfId="0" applyFont="1" applyFill="1" applyBorder="1" applyAlignment="1">
      <alignment horizontal="left" vertical="center" indent="1"/>
    </xf>
    <xf numFmtId="0" fontId="22" fillId="3" borderId="0" xfId="5" applyFont="1" applyFill="1" applyAlignment="1">
      <alignment vertical="center"/>
    </xf>
    <xf numFmtId="0" fontId="39" fillId="3" borderId="0" xfId="5" applyFont="1" applyFill="1" applyAlignment="1">
      <alignment vertical="center" readingOrder="2"/>
    </xf>
    <xf numFmtId="0" fontId="20" fillId="3" borderId="0" xfId="14" applyFont="1" applyFill="1" applyAlignment="1">
      <alignment vertical="center"/>
    </xf>
    <xf numFmtId="0" fontId="20" fillId="3" borderId="0" xfId="5" applyFont="1" applyFill="1" applyAlignment="1">
      <alignment vertical="center"/>
    </xf>
    <xf numFmtId="0" fontId="21" fillId="3" borderId="0" xfId="17" applyFont="1" applyFill="1" applyBorder="1" applyAlignment="1">
      <alignment horizontal="left" vertical="center"/>
    </xf>
    <xf numFmtId="0" fontId="21" fillId="4" borderId="32" xfId="0" applyFont="1" applyFill="1" applyBorder="1" applyAlignment="1">
      <alignment horizontal="center" vertical="center" wrapText="1" readingOrder="1"/>
    </xf>
    <xf numFmtId="0" fontId="21" fillId="4" borderId="31" xfId="14" applyFont="1" applyFill="1" applyBorder="1" applyAlignment="1">
      <alignment horizontal="center" vertical="center"/>
    </xf>
    <xf numFmtId="3" fontId="21" fillId="4" borderId="32" xfId="14" applyNumberFormat="1" applyFont="1" applyFill="1" applyBorder="1" applyAlignment="1">
      <alignment horizontal="right" vertical="center" indent="1"/>
    </xf>
    <xf numFmtId="0" fontId="20" fillId="4" borderId="30" xfId="14" applyFont="1" applyFill="1" applyBorder="1" applyAlignment="1">
      <alignment horizontal="center" vertical="center"/>
    </xf>
    <xf numFmtId="0" fontId="20" fillId="3" borderId="49" xfId="0" applyFont="1" applyFill="1" applyBorder="1" applyAlignment="1">
      <alignment horizontal="right" vertical="center" wrapText="1" indent="1"/>
    </xf>
    <xf numFmtId="0" fontId="20" fillId="4" borderId="17" xfId="0" applyFont="1" applyFill="1" applyBorder="1" applyAlignment="1">
      <alignment horizontal="right" vertical="center" wrapText="1" indent="1"/>
    </xf>
    <xf numFmtId="0" fontId="20" fillId="3" borderId="17" xfId="0" applyFont="1" applyFill="1" applyBorder="1" applyAlignment="1">
      <alignment horizontal="right" vertical="center" wrapText="1" indent="1"/>
    </xf>
    <xf numFmtId="0" fontId="18" fillId="3" borderId="43" xfId="10" applyFont="1" applyFill="1" applyBorder="1" applyAlignment="1">
      <alignment horizontal="left" vertical="center" wrapText="1" indent="1" readingOrder="1"/>
    </xf>
    <xf numFmtId="0" fontId="18" fillId="4" borderId="18" xfId="10" applyFont="1" applyFill="1" applyBorder="1" applyAlignment="1">
      <alignment horizontal="left" vertical="center" wrapText="1" indent="1" readingOrder="1"/>
    </xf>
    <xf numFmtId="0" fontId="18" fillId="3" borderId="18" xfId="10" applyFont="1" applyFill="1" applyBorder="1" applyAlignment="1">
      <alignment horizontal="left" vertical="center" wrapText="1" indent="1" readingOrder="1"/>
    </xf>
    <xf numFmtId="0" fontId="15" fillId="4" borderId="18" xfId="10" applyFont="1" applyFill="1" applyBorder="1" applyAlignment="1">
      <alignment horizontal="left" vertical="center" wrapText="1" indent="1" readingOrder="1"/>
    </xf>
    <xf numFmtId="0" fontId="15" fillId="3" borderId="18" xfId="10" applyFont="1" applyFill="1" applyBorder="1" applyAlignment="1">
      <alignment horizontal="left" vertical="center" wrapText="1" indent="1" readingOrder="1"/>
    </xf>
    <xf numFmtId="0" fontId="15" fillId="3" borderId="24" xfId="10" applyFont="1" applyFill="1" applyBorder="1" applyAlignment="1">
      <alignment horizontal="left" vertical="center" wrapText="1" indent="1" readingOrder="1"/>
    </xf>
    <xf numFmtId="0" fontId="18" fillId="3" borderId="0" xfId="14" applyFont="1" applyFill="1" applyAlignment="1">
      <alignment vertical="center"/>
    </xf>
    <xf numFmtId="3" fontId="21" fillId="3" borderId="26" xfId="0" applyNumberFormat="1" applyFont="1" applyFill="1" applyBorder="1" applyAlignment="1">
      <alignment horizontal="center" vertical="center" wrapText="1"/>
    </xf>
    <xf numFmtId="0" fontId="15" fillId="4" borderId="26" xfId="73" applyFont="1" applyFill="1" applyBorder="1" applyAlignment="1">
      <alignment horizontal="center" vertical="center"/>
    </xf>
    <xf numFmtId="3" fontId="21" fillId="4" borderId="26" xfId="0" applyNumberFormat="1" applyFont="1" applyFill="1" applyBorder="1" applyAlignment="1">
      <alignment horizontal="center" vertical="center" wrapText="1"/>
    </xf>
    <xf numFmtId="0" fontId="15" fillId="0" borderId="26" xfId="73" applyFont="1" applyBorder="1" applyAlignment="1">
      <alignment horizontal="center" vertical="center"/>
    </xf>
    <xf numFmtId="3" fontId="15" fillId="3" borderId="25" xfId="0" applyNumberFormat="1" applyFont="1" applyFill="1" applyBorder="1" applyAlignment="1">
      <alignment horizontal="center" vertical="center" wrapText="1"/>
    </xf>
    <xf numFmtId="3" fontId="21" fillId="3" borderId="25" xfId="0" applyNumberFormat="1" applyFont="1" applyFill="1" applyBorder="1" applyAlignment="1">
      <alignment horizontal="center" vertical="center" wrapText="1"/>
    </xf>
    <xf numFmtId="0" fontId="21" fillId="4" borderId="29" xfId="16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right" vertical="center" wrapText="1" indent="1" readingOrder="2"/>
    </xf>
    <xf numFmtId="0" fontId="20" fillId="4" borderId="17" xfId="0" applyFont="1" applyFill="1" applyBorder="1" applyAlignment="1">
      <alignment horizontal="right" vertical="center" wrapText="1" indent="1" readingOrder="2"/>
    </xf>
    <xf numFmtId="0" fontId="20" fillId="3" borderId="17" xfId="0" applyFont="1" applyFill="1" applyBorder="1" applyAlignment="1">
      <alignment horizontal="right" vertical="center" wrapText="1" indent="1" readingOrder="2"/>
    </xf>
    <xf numFmtId="0" fontId="20" fillId="4" borderId="33" xfId="0" applyFont="1" applyFill="1" applyBorder="1" applyAlignment="1">
      <alignment horizontal="right" vertical="center" wrapText="1" indent="1" readingOrder="2"/>
    </xf>
    <xf numFmtId="0" fontId="15" fillId="4" borderId="28" xfId="73" applyFont="1" applyFill="1" applyBorder="1" applyAlignment="1">
      <alignment horizontal="center" vertical="center"/>
    </xf>
    <xf numFmtId="3" fontId="21" fillId="4" borderId="28" xfId="0" applyNumberFormat="1" applyFont="1" applyFill="1" applyBorder="1" applyAlignment="1">
      <alignment horizontal="center" vertical="center" wrapText="1"/>
    </xf>
    <xf numFmtId="0" fontId="61" fillId="3" borderId="0" xfId="4" applyFont="1" applyFill="1" applyAlignment="1">
      <alignment readingOrder="1"/>
    </xf>
    <xf numFmtId="0" fontId="60" fillId="3" borderId="0" xfId="0" applyFont="1" applyFill="1" applyBorder="1" applyAlignment="1">
      <alignment horizontal="left" vertical="center" wrapText="1" indent="1"/>
    </xf>
    <xf numFmtId="0" fontId="40" fillId="3" borderId="26" xfId="0" applyFont="1" applyFill="1" applyBorder="1" applyAlignment="1">
      <alignment horizontal="center" vertical="center" wrapText="1"/>
    </xf>
    <xf numFmtId="0" fontId="40" fillId="4" borderId="26" xfId="0" applyFont="1" applyFill="1" applyBorder="1" applyAlignment="1">
      <alignment horizontal="center" vertical="center" wrapText="1"/>
    </xf>
    <xf numFmtId="0" fontId="30" fillId="4" borderId="29" xfId="10" applyFont="1" applyFill="1" applyBorder="1" applyAlignment="1">
      <alignment horizontal="center" wrapText="1" readingOrder="1"/>
    </xf>
    <xf numFmtId="165" fontId="15" fillId="0" borderId="0" xfId="73" applyNumberFormat="1" applyFont="1" applyAlignment="1">
      <alignment vertical="center"/>
    </xf>
    <xf numFmtId="165" fontId="21" fillId="4" borderId="32" xfId="0" applyNumberFormat="1" applyFont="1" applyFill="1" applyBorder="1" applyAlignment="1">
      <alignment horizontal="right" vertical="center" indent="1"/>
    </xf>
    <xf numFmtId="0" fontId="21" fillId="4" borderId="31" xfId="0" applyFont="1" applyFill="1" applyBorder="1" applyAlignment="1">
      <alignment horizontal="center" vertical="center" wrapText="1" readingOrder="1"/>
    </xf>
    <xf numFmtId="3" fontId="15" fillId="3" borderId="43" xfId="14" applyNumberFormat="1" applyFont="1" applyFill="1" applyBorder="1" applyAlignment="1">
      <alignment horizontal="right" vertical="center" indent="1"/>
    </xf>
    <xf numFmtId="3" fontId="15" fillId="4" borderId="18" xfId="14" applyNumberFormat="1" applyFont="1" applyFill="1" applyBorder="1" applyAlignment="1">
      <alignment horizontal="right" vertical="center" indent="1"/>
    </xf>
    <xf numFmtId="3" fontId="15" fillId="3" borderId="18" xfId="14" applyNumberFormat="1" applyFont="1" applyFill="1" applyBorder="1" applyAlignment="1">
      <alignment horizontal="right" vertical="center" indent="1"/>
    </xf>
    <xf numFmtId="3" fontId="15" fillId="3" borderId="24" xfId="14" applyNumberFormat="1" applyFont="1" applyFill="1" applyBorder="1" applyAlignment="1">
      <alignment horizontal="right" vertical="center" indent="1"/>
    </xf>
    <xf numFmtId="0" fontId="47" fillId="0" borderId="0" xfId="73" applyFont="1" applyBorder="1" applyAlignment="1">
      <alignment vertical="center"/>
    </xf>
    <xf numFmtId="3" fontId="21" fillId="3" borderId="0" xfId="0" applyNumberFormat="1" applyFont="1" applyFill="1" applyBorder="1" applyAlignment="1">
      <alignment horizontal="left" vertical="center" wrapText="1" indent="1"/>
    </xf>
    <xf numFmtId="0" fontId="15" fillId="0" borderId="0" xfId="73" applyFont="1" applyBorder="1" applyAlignment="1">
      <alignment vertical="center"/>
    </xf>
    <xf numFmtId="3" fontId="15" fillId="3" borderId="25" xfId="0" applyNumberFormat="1" applyFont="1" applyFill="1" applyBorder="1" applyAlignment="1">
      <alignment horizontal="left" vertical="center" wrapText="1" indent="1"/>
    </xf>
    <xf numFmtId="3" fontId="15" fillId="4" borderId="26" xfId="89" applyNumberFormat="1" applyFont="1" applyFill="1" applyBorder="1" applyAlignment="1">
      <alignment horizontal="right" vertical="center" indent="1"/>
    </xf>
    <xf numFmtId="3" fontId="15" fillId="3" borderId="26" xfId="89" applyNumberFormat="1" applyFont="1" applyFill="1" applyBorder="1" applyAlignment="1">
      <alignment horizontal="right" vertical="center" indent="1"/>
    </xf>
    <xf numFmtId="3" fontId="15" fillId="3" borderId="28" xfId="89" applyNumberFormat="1" applyFont="1" applyFill="1" applyBorder="1" applyAlignment="1">
      <alignment horizontal="right" vertical="center" indent="1"/>
    </xf>
    <xf numFmtId="0" fontId="15" fillId="0" borderId="34" xfId="10" applyFont="1" applyFill="1" applyBorder="1" applyAlignment="1">
      <alignment horizontal="left" vertical="center" wrapText="1" indent="1" readingOrder="1"/>
    </xf>
    <xf numFmtId="3" fontId="15" fillId="0" borderId="34" xfId="14" applyNumberFormat="1" applyFont="1" applyFill="1" applyBorder="1" applyAlignment="1">
      <alignment horizontal="right" vertical="center" indent="1"/>
    </xf>
    <xf numFmtId="0" fontId="20" fillId="0" borderId="58" xfId="0" applyFont="1" applyFill="1" applyBorder="1" applyAlignment="1">
      <alignment horizontal="right" vertical="center" wrapText="1" indent="1"/>
    </xf>
    <xf numFmtId="0" fontId="20" fillId="4" borderId="0" xfId="0" applyFont="1" applyFill="1" applyBorder="1" applyAlignment="1">
      <alignment horizontal="right" vertical="center" wrapText="1" indent="1"/>
    </xf>
    <xf numFmtId="0" fontId="15" fillId="4" borderId="34" xfId="10" applyFont="1" applyFill="1" applyBorder="1" applyAlignment="1">
      <alignment horizontal="left" vertical="center" wrapText="1" indent="1" readingOrder="1"/>
    </xf>
    <xf numFmtId="3" fontId="15" fillId="4" borderId="34" xfId="14" applyNumberFormat="1" applyFont="1" applyFill="1" applyBorder="1" applyAlignment="1">
      <alignment horizontal="right" vertical="center" indent="1"/>
    </xf>
    <xf numFmtId="0" fontId="20" fillId="3" borderId="45" xfId="0" applyFont="1" applyFill="1" applyBorder="1" applyAlignment="1">
      <alignment horizontal="right" vertical="center" wrapText="1" indent="1"/>
    </xf>
    <xf numFmtId="0" fontId="20" fillId="3" borderId="23" xfId="0" applyFont="1" applyFill="1" applyBorder="1" applyAlignment="1">
      <alignment horizontal="center" vertical="center" readingOrder="2"/>
    </xf>
    <xf numFmtId="3" fontId="15" fillId="3" borderId="27" xfId="0" applyNumberFormat="1" applyFont="1" applyFill="1" applyBorder="1" applyAlignment="1">
      <alignment horizontal="right" vertical="center" indent="1"/>
    </xf>
    <xf numFmtId="3" fontId="21" fillId="3" borderId="27" xfId="0" applyNumberFormat="1" applyFont="1" applyFill="1" applyBorder="1" applyAlignment="1">
      <alignment horizontal="right" vertical="center" indent="1"/>
    </xf>
    <xf numFmtId="0" fontId="21" fillId="3" borderId="24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 wrapText="1"/>
    </xf>
    <xf numFmtId="3" fontId="21" fillId="3" borderId="63" xfId="0" applyNumberFormat="1" applyFont="1" applyFill="1" applyBorder="1" applyAlignment="1">
      <alignment horizontal="left" vertical="center" wrapText="1" indent="1"/>
    </xf>
    <xf numFmtId="0" fontId="20" fillId="3" borderId="51" xfId="0" applyFont="1" applyFill="1" applyBorder="1" applyAlignment="1">
      <alignment horizontal="right" vertical="center" wrapText="1" indent="1" readingOrder="2"/>
    </xf>
    <xf numFmtId="0" fontId="60" fillId="3" borderId="51" xfId="0" applyFont="1" applyFill="1" applyBorder="1" applyAlignment="1">
      <alignment horizontal="left" vertical="center" indent="1"/>
    </xf>
    <xf numFmtId="0" fontId="60" fillId="3" borderId="0" xfId="0" applyFont="1" applyFill="1" applyBorder="1" applyAlignment="1">
      <alignment horizontal="left" vertical="center" indent="1"/>
    </xf>
    <xf numFmtId="0" fontId="20" fillId="3" borderId="16" xfId="0" applyFont="1" applyFill="1" applyBorder="1" applyAlignment="1">
      <alignment horizontal="center" vertical="center" readingOrder="2"/>
    </xf>
    <xf numFmtId="3" fontId="21" fillId="3" borderId="16" xfId="0" applyNumberFormat="1" applyFont="1" applyFill="1" applyBorder="1" applyAlignment="1">
      <alignment horizontal="right" vertical="center" indent="1"/>
    </xf>
    <xf numFmtId="0" fontId="21" fillId="3" borderId="16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left" vertical="center" wrapText="1" indent="1"/>
    </xf>
    <xf numFmtId="3" fontId="15" fillId="4" borderId="28" xfId="0" applyNumberFormat="1" applyFont="1" applyFill="1" applyBorder="1" applyAlignment="1">
      <alignment horizontal="right" vertical="center" indent="1"/>
    </xf>
    <xf numFmtId="3" fontId="21" fillId="4" borderId="28" xfId="0" applyNumberFormat="1" applyFont="1" applyFill="1" applyBorder="1" applyAlignment="1">
      <alignment horizontal="right" vertical="center" indent="1"/>
    </xf>
    <xf numFmtId="0" fontId="40" fillId="4" borderId="25" xfId="0" applyFont="1" applyFill="1" applyBorder="1" applyAlignment="1">
      <alignment horizontal="center" vertical="center" wrapText="1"/>
    </xf>
    <xf numFmtId="0" fontId="40" fillId="3" borderId="25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 readingOrder="2"/>
    </xf>
    <xf numFmtId="3" fontId="15" fillId="3" borderId="50" xfId="89" applyNumberFormat="1" applyFont="1" applyFill="1" applyBorder="1" applyAlignment="1">
      <alignment horizontal="right" vertical="center" indent="1"/>
    </xf>
    <xf numFmtId="0" fontId="55" fillId="5" borderId="43" xfId="0" applyFont="1" applyFill="1" applyBorder="1" applyAlignment="1">
      <alignment horizontal="center" vertical="center" wrapText="1" readingOrder="1"/>
    </xf>
    <xf numFmtId="1" fontId="30" fillId="4" borderId="29" xfId="9" applyFont="1" applyFill="1" applyBorder="1" applyAlignment="1">
      <alignment horizontal="center" wrapText="1"/>
    </xf>
    <xf numFmtId="0" fontId="20" fillId="4" borderId="29" xfId="17" applyFont="1" applyFill="1" applyBorder="1" applyAlignment="1">
      <alignment horizontal="center" wrapText="1"/>
    </xf>
    <xf numFmtId="3" fontId="15" fillId="3" borderId="25" xfId="0" quotePrefix="1" applyNumberFormat="1" applyFont="1" applyFill="1" applyBorder="1" applyAlignment="1">
      <alignment horizontal="center" vertical="center" wrapText="1"/>
    </xf>
    <xf numFmtId="0" fontId="15" fillId="4" borderId="26" xfId="73" quotePrefix="1" applyFont="1" applyFill="1" applyBorder="1" applyAlignment="1">
      <alignment horizontal="center" vertical="center"/>
    </xf>
    <xf numFmtId="0" fontId="15" fillId="0" borderId="26" xfId="73" quotePrefix="1" applyFont="1" applyBorder="1" applyAlignment="1">
      <alignment horizontal="center" vertical="center"/>
    </xf>
    <xf numFmtId="0" fontId="15" fillId="3" borderId="21" xfId="0" applyFont="1" applyFill="1" applyBorder="1" applyAlignment="1">
      <alignment horizontal="left" vertical="center" wrapText="1" indent="1" readingOrder="1"/>
    </xf>
    <xf numFmtId="0" fontId="32" fillId="4" borderId="22" xfId="10" applyFont="1" applyFill="1" applyBorder="1" applyAlignment="1">
      <alignment horizontal="center" vertical="top" wrapText="1" readingOrder="1"/>
    </xf>
    <xf numFmtId="0" fontId="15" fillId="4" borderId="18" xfId="73" applyFont="1" applyFill="1" applyBorder="1" applyAlignment="1">
      <alignment horizontal="left" vertical="center" wrapText="1" indent="1"/>
    </xf>
    <xf numFmtId="0" fontId="15" fillId="0" borderId="18" xfId="73" applyFont="1" applyBorder="1" applyAlignment="1">
      <alignment horizontal="left" vertical="center" wrapText="1" indent="1"/>
    </xf>
    <xf numFmtId="0" fontId="15" fillId="4" borderId="34" xfId="73" applyFont="1" applyFill="1" applyBorder="1" applyAlignment="1">
      <alignment horizontal="left" vertical="center" wrapText="1" indent="1"/>
    </xf>
    <xf numFmtId="0" fontId="20" fillId="4" borderId="70" xfId="0" applyFont="1" applyFill="1" applyBorder="1" applyAlignment="1">
      <alignment horizontal="right" vertical="center" wrapText="1" indent="1"/>
    </xf>
    <xf numFmtId="0" fontId="21" fillId="4" borderId="69" xfId="0" applyFont="1" applyFill="1" applyBorder="1" applyAlignment="1">
      <alignment horizontal="left" vertical="center" wrapText="1"/>
    </xf>
    <xf numFmtId="0" fontId="30" fillId="4" borderId="29" xfId="10" applyFont="1" applyFill="1" applyBorder="1" applyAlignment="1">
      <alignment horizontal="center" wrapText="1"/>
    </xf>
    <xf numFmtId="0" fontId="63" fillId="3" borderId="0" xfId="17" applyFont="1" applyFill="1" applyBorder="1" applyAlignment="1">
      <alignment horizontal="center" vertical="center" wrapText="1" readingOrder="2"/>
    </xf>
    <xf numFmtId="0" fontId="56" fillId="3" borderId="0" xfId="17" applyFont="1" applyFill="1" applyBorder="1" applyAlignment="1">
      <alignment horizontal="right" vertical="top" wrapText="1" indent="1" readingOrder="2"/>
    </xf>
    <xf numFmtId="0" fontId="64" fillId="3" borderId="0" xfId="0" applyFont="1" applyFill="1" applyBorder="1" applyAlignment="1">
      <alignment horizontal="right" vertical="center" wrapText="1" indent="2" readingOrder="2"/>
    </xf>
    <xf numFmtId="0" fontId="65" fillId="3" borderId="0" xfId="17" applyFont="1" applyFill="1" applyBorder="1" applyAlignment="1">
      <alignment horizontal="center" vertical="center" wrapText="1" readingOrder="1"/>
    </xf>
    <xf numFmtId="0" fontId="15" fillId="3" borderId="0" xfId="17" applyFont="1" applyFill="1" applyBorder="1" applyAlignment="1">
      <alignment horizontal="left" vertical="top" wrapText="1" indent="1" readingOrder="1"/>
    </xf>
    <xf numFmtId="0" fontId="21" fillId="3" borderId="0" xfId="17" applyFont="1" applyFill="1" applyBorder="1" applyAlignment="1">
      <alignment horizontal="left" wrapText="1" indent="1"/>
    </xf>
    <xf numFmtId="0" fontId="57" fillId="3" borderId="0" xfId="17" applyFont="1" applyFill="1" applyBorder="1" applyAlignment="1">
      <alignment horizontal="right" wrapText="1" indent="1" readingOrder="2"/>
    </xf>
    <xf numFmtId="0" fontId="20" fillId="4" borderId="23" xfId="26" applyFont="1" applyFill="1" applyBorder="1" applyAlignment="1">
      <alignment horizontal="center" vertical="center" wrapText="1" readingOrder="2"/>
    </xf>
    <xf numFmtId="3" fontId="15" fillId="4" borderId="27" xfId="27" applyNumberFormat="1" applyFont="1" applyFill="1" applyBorder="1" applyAlignment="1">
      <alignment horizontal="right" vertical="center" indent="1"/>
    </xf>
    <xf numFmtId="3" fontId="21" fillId="4" borderId="27" xfId="27" applyNumberFormat="1" applyFont="1" applyFill="1" applyBorder="1" applyAlignment="1">
      <alignment horizontal="right" vertical="center" indent="1"/>
    </xf>
    <xf numFmtId="1" fontId="21" fillId="4" borderId="24" xfId="27" applyNumberFormat="1" applyFont="1" applyFill="1" applyBorder="1" applyAlignment="1">
      <alignment horizontal="center" vertical="center"/>
    </xf>
    <xf numFmtId="3" fontId="15" fillId="4" borderId="27" xfId="0" applyNumberFormat="1" applyFont="1" applyFill="1" applyBorder="1" applyAlignment="1">
      <alignment horizontal="right" vertical="center" indent="1"/>
    </xf>
    <xf numFmtId="3" fontId="21" fillId="4" borderId="27" xfId="0" applyNumberFormat="1" applyFont="1" applyFill="1" applyBorder="1" applyAlignment="1">
      <alignment horizontal="right" vertical="center" indent="1"/>
    </xf>
    <xf numFmtId="3" fontId="21" fillId="3" borderId="21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 wrapText="1"/>
    </xf>
    <xf numFmtId="3" fontId="15" fillId="4" borderId="26" xfId="98" applyNumberFormat="1" applyFont="1" applyFill="1" applyBorder="1" applyAlignment="1">
      <alignment horizontal="right" vertical="center" indent="1"/>
    </xf>
    <xf numFmtId="3" fontId="15" fillId="3" borderId="26" xfId="98" applyNumberFormat="1" applyFont="1" applyFill="1" applyBorder="1" applyAlignment="1">
      <alignment horizontal="right" vertical="center" indent="1"/>
    </xf>
    <xf numFmtId="3" fontId="15" fillId="4" borderId="28" xfId="98" applyNumberFormat="1" applyFont="1" applyFill="1" applyBorder="1" applyAlignment="1">
      <alignment horizontal="right" vertical="center" indent="1"/>
    </xf>
    <xf numFmtId="3" fontId="21" fillId="3" borderId="25" xfId="98" applyNumberFormat="1" applyFont="1" applyFill="1" applyBorder="1" applyAlignment="1">
      <alignment horizontal="right" vertical="center" indent="1"/>
    </xf>
    <xf numFmtId="3" fontId="21" fillId="4" borderId="25" xfId="98" applyNumberFormat="1" applyFont="1" applyFill="1" applyBorder="1" applyAlignment="1">
      <alignment horizontal="right" vertical="center" indent="1"/>
    </xf>
    <xf numFmtId="0" fontId="21" fillId="4" borderId="29" xfId="0" applyFont="1" applyFill="1" applyBorder="1" applyAlignment="1">
      <alignment horizontal="center" vertical="center" wrapText="1"/>
    </xf>
    <xf numFmtId="1" fontId="38" fillId="4" borderId="19" xfId="9" applyFont="1" applyFill="1" applyBorder="1" applyAlignment="1">
      <alignment horizontal="center" vertical="top" wrapText="1"/>
    </xf>
    <xf numFmtId="0" fontId="38" fillId="4" borderId="19" xfId="17" applyFont="1" applyFill="1" applyBorder="1" applyAlignment="1">
      <alignment horizontal="center" vertical="top" wrapText="1"/>
    </xf>
    <xf numFmtId="0" fontId="38" fillId="4" borderId="19" xfId="1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/>
    </xf>
    <xf numFmtId="3" fontId="21" fillId="3" borderId="32" xfId="98" applyNumberFormat="1" applyFont="1" applyFill="1" applyBorder="1" applyAlignment="1">
      <alignment horizontal="right" vertical="center" indent="1"/>
    </xf>
    <xf numFmtId="0" fontId="21" fillId="4" borderId="29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9" fillId="3" borderId="31" xfId="98" applyFont="1" applyFill="1" applyBorder="1" applyAlignment="1">
      <alignment horizontal="center" vertical="center"/>
    </xf>
    <xf numFmtId="0" fontId="67" fillId="0" borderId="20" xfId="98" applyFont="1" applyFill="1" applyBorder="1" applyAlignment="1">
      <alignment horizontal="center" vertical="center" wrapText="1" readingOrder="2"/>
    </xf>
    <xf numFmtId="0" fontId="67" fillId="4" borderId="17" xfId="98" applyFont="1" applyFill="1" applyBorder="1" applyAlignment="1">
      <alignment horizontal="center" vertical="center" wrapText="1" readingOrder="2"/>
    </xf>
    <xf numFmtId="0" fontId="66" fillId="0" borderId="21" xfId="98" applyFont="1" applyBorder="1" applyAlignment="1">
      <alignment horizontal="center" vertical="center"/>
    </xf>
    <xf numFmtId="0" fontId="66" fillId="4" borderId="18" xfId="98" applyFont="1" applyFill="1" applyBorder="1" applyAlignment="1">
      <alignment horizontal="center" vertical="center"/>
    </xf>
    <xf numFmtId="0" fontId="67" fillId="0" borderId="58" xfId="98" applyFont="1" applyFill="1" applyBorder="1" applyAlignment="1">
      <alignment horizontal="center" vertical="center" wrapText="1" readingOrder="2"/>
    </xf>
    <xf numFmtId="0" fontId="66" fillId="0" borderId="52" xfId="98" applyFont="1" applyBorder="1" applyAlignment="1">
      <alignment horizontal="center" vertical="center"/>
    </xf>
    <xf numFmtId="0" fontId="23" fillId="3" borderId="0" xfId="98" applyFont="1" applyFill="1" applyBorder="1" applyAlignment="1">
      <alignment horizontal="right" vertical="center" indent="1" readingOrder="2"/>
    </xf>
    <xf numFmtId="0" fontId="23" fillId="4" borderId="0" xfId="98" applyFont="1" applyFill="1" applyBorder="1" applyAlignment="1">
      <alignment horizontal="right" vertical="center" indent="1" readingOrder="2"/>
    </xf>
    <xf numFmtId="0" fontId="32" fillId="4" borderId="19" xfId="0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/>
    </xf>
    <xf numFmtId="3" fontId="15" fillId="3" borderId="21" xfId="0" applyNumberFormat="1" applyFont="1" applyFill="1" applyBorder="1" applyAlignment="1">
      <alignment horizontal="center" vertical="center" wrapText="1"/>
    </xf>
    <xf numFmtId="3" fontId="15" fillId="4" borderId="18" xfId="0" applyNumberFormat="1" applyFont="1" applyFill="1" applyBorder="1" applyAlignment="1">
      <alignment horizontal="center" vertical="center" wrapText="1"/>
    </xf>
    <xf numFmtId="3" fontId="15" fillId="3" borderId="18" xfId="0" applyNumberFormat="1" applyFont="1" applyFill="1" applyBorder="1" applyAlignment="1">
      <alignment horizontal="center" vertical="center" wrapText="1"/>
    </xf>
    <xf numFmtId="3" fontId="15" fillId="4" borderId="34" xfId="0" applyNumberFormat="1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 readingOrder="2"/>
    </xf>
    <xf numFmtId="3" fontId="15" fillId="3" borderId="27" xfId="0" applyNumberFormat="1" applyFont="1" applyFill="1" applyBorder="1" applyAlignment="1">
      <alignment horizontal="left" vertical="center" wrapText="1" indent="1"/>
    </xf>
    <xf numFmtId="3" fontId="21" fillId="3" borderId="27" xfId="0" applyNumberFormat="1" applyFont="1" applyFill="1" applyBorder="1" applyAlignment="1">
      <alignment horizontal="left" vertical="center" wrapText="1" indent="1"/>
    </xf>
    <xf numFmtId="0" fontId="21" fillId="3" borderId="25" xfId="0" applyFont="1" applyFill="1" applyBorder="1" applyAlignment="1">
      <alignment horizontal="right" vertical="center" indent="1"/>
    </xf>
    <xf numFmtId="0" fontId="21" fillId="4" borderId="25" xfId="0" applyFont="1" applyFill="1" applyBorder="1" applyAlignment="1">
      <alignment horizontal="right" vertical="center" indent="1"/>
    </xf>
    <xf numFmtId="0" fontId="21" fillId="3" borderId="19" xfId="0" applyFont="1" applyFill="1" applyBorder="1" applyAlignment="1">
      <alignment horizontal="right" vertical="center" indent="1"/>
    </xf>
    <xf numFmtId="0" fontId="20" fillId="4" borderId="30" xfId="0" applyFont="1" applyFill="1" applyBorder="1" applyAlignment="1">
      <alignment horizontal="right" vertical="center" wrapText="1" indent="1"/>
    </xf>
    <xf numFmtId="0" fontId="55" fillId="4" borderId="31" xfId="0" applyFont="1" applyFill="1" applyBorder="1" applyAlignment="1">
      <alignment horizontal="left" vertical="center" wrapText="1" indent="1" readingOrder="1"/>
    </xf>
    <xf numFmtId="0" fontId="23" fillId="3" borderId="20" xfId="0" applyFont="1" applyFill="1" applyBorder="1" applyAlignment="1">
      <alignment horizontal="right" vertical="center" wrapText="1" indent="1" readingOrder="2"/>
    </xf>
    <xf numFmtId="0" fontId="23" fillId="4" borderId="33" xfId="0" applyFont="1" applyFill="1" applyBorder="1" applyAlignment="1">
      <alignment horizontal="right" vertical="center" wrapText="1" indent="1" readingOrder="2"/>
    </xf>
    <xf numFmtId="0" fontId="23" fillId="3" borderId="58" xfId="0" applyFont="1" applyFill="1" applyBorder="1" applyAlignment="1">
      <alignment horizontal="right" vertical="center" wrapText="1" indent="1" readingOrder="2"/>
    </xf>
    <xf numFmtId="0" fontId="68" fillId="5" borderId="21" xfId="0" applyFont="1" applyFill="1" applyBorder="1" applyAlignment="1">
      <alignment horizontal="left" vertical="center" wrapText="1" indent="1" readingOrder="1"/>
    </xf>
    <xf numFmtId="0" fontId="68" fillId="4" borderId="34" xfId="0" applyFont="1" applyFill="1" applyBorder="1" applyAlignment="1">
      <alignment horizontal="left" vertical="center" wrapText="1" indent="1" readingOrder="1"/>
    </xf>
    <xf numFmtId="0" fontId="68" fillId="5" borderId="52" xfId="0" applyFont="1" applyFill="1" applyBorder="1" applyAlignment="1">
      <alignment horizontal="left" vertical="center" wrapText="1" indent="1" readingOrder="1"/>
    </xf>
    <xf numFmtId="0" fontId="21" fillId="4" borderId="19" xfId="0" applyFont="1" applyFill="1" applyBorder="1" applyAlignment="1">
      <alignment horizontal="right" vertical="center" indent="1"/>
    </xf>
    <xf numFmtId="0" fontId="20" fillId="3" borderId="30" xfId="0" applyFont="1" applyFill="1" applyBorder="1" applyAlignment="1">
      <alignment horizontal="right" vertical="center" wrapText="1" indent="1" readingOrder="2"/>
    </xf>
    <xf numFmtId="0" fontId="20" fillId="4" borderId="3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right" vertical="center" inden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0" xfId="98" applyFont="1" applyFill="1" applyBorder="1" applyAlignment="1">
      <alignment horizontal="center" vertical="center" readingOrder="2"/>
    </xf>
    <xf numFmtId="3" fontId="21" fillId="4" borderId="22" xfId="98" applyNumberFormat="1" applyFont="1" applyFill="1" applyBorder="1" applyAlignment="1">
      <alignment horizontal="right" vertical="center" indent="1"/>
    </xf>
    <xf numFmtId="3" fontId="21" fillId="4" borderId="65" xfId="98" applyNumberFormat="1" applyFont="1" applyFill="1" applyBorder="1" applyAlignment="1">
      <alignment horizontal="right" vertical="center" indent="1"/>
    </xf>
    <xf numFmtId="0" fontId="29" fillId="4" borderId="68" xfId="98" applyFont="1" applyFill="1" applyBorder="1" applyAlignment="1">
      <alignment horizontal="center" vertical="center"/>
    </xf>
    <xf numFmtId="0" fontId="20" fillId="4" borderId="66" xfId="98" applyFont="1" applyFill="1" applyBorder="1" applyAlignment="1">
      <alignment horizontal="center" vertical="center" readingOrder="2"/>
    </xf>
    <xf numFmtId="0" fontId="23" fillId="3" borderId="51" xfId="98" applyFont="1" applyFill="1" applyBorder="1" applyAlignment="1">
      <alignment horizontal="right" vertical="center" indent="1" readingOrder="2"/>
    </xf>
    <xf numFmtId="3" fontId="15" fillId="3" borderId="50" xfId="98" applyNumberFormat="1" applyFont="1" applyFill="1" applyBorder="1" applyAlignment="1">
      <alignment horizontal="right" vertical="center" indent="1"/>
    </xf>
    <xf numFmtId="3" fontId="21" fillId="3" borderId="50" xfId="98" applyNumberFormat="1" applyFont="1" applyFill="1" applyBorder="1" applyAlignment="1">
      <alignment horizontal="right" vertical="center" indent="1"/>
    </xf>
    <xf numFmtId="0" fontId="21" fillId="4" borderId="21" xfId="98" applyFont="1" applyFill="1" applyBorder="1" applyAlignment="1">
      <alignment horizontal="center" vertical="center"/>
    </xf>
    <xf numFmtId="0" fontId="23" fillId="4" borderId="7" xfId="98" applyFont="1" applyFill="1" applyBorder="1" applyAlignment="1">
      <alignment horizontal="right" vertical="center" indent="1" readingOrder="2"/>
    </xf>
    <xf numFmtId="3" fontId="15" fillId="4" borderId="27" xfId="98" applyNumberFormat="1" applyFont="1" applyFill="1" applyBorder="1" applyAlignment="1">
      <alignment horizontal="right" vertical="center" indent="1"/>
    </xf>
    <xf numFmtId="0" fontId="21" fillId="0" borderId="21" xfId="98" applyFont="1" applyFill="1" applyBorder="1" applyAlignment="1">
      <alignment horizontal="center" vertical="center"/>
    </xf>
    <xf numFmtId="0" fontId="23" fillId="0" borderId="0" xfId="98" applyFont="1" applyFill="1" applyBorder="1" applyAlignment="1">
      <alignment horizontal="right" vertical="center" indent="1" readingOrder="2"/>
    </xf>
    <xf numFmtId="0" fontId="20" fillId="0" borderId="45" xfId="98" applyFont="1" applyFill="1" applyBorder="1" applyAlignment="1">
      <alignment horizontal="center" vertical="center" readingOrder="2"/>
    </xf>
    <xf numFmtId="3" fontId="21" fillId="0" borderId="22" xfId="98" applyNumberFormat="1" applyFont="1" applyFill="1" applyBorder="1" applyAlignment="1">
      <alignment horizontal="right" vertical="center" indent="1"/>
    </xf>
    <xf numFmtId="0" fontId="29" fillId="0" borderId="48" xfId="98" applyFont="1" applyFill="1" applyBorder="1" applyAlignment="1">
      <alignment horizontal="center" vertical="center"/>
    </xf>
    <xf numFmtId="3" fontId="15" fillId="0" borderId="28" xfId="98" applyNumberFormat="1" applyFont="1" applyFill="1" applyBorder="1" applyAlignment="1">
      <alignment horizontal="right" vertical="center" indent="1"/>
    </xf>
    <xf numFmtId="3" fontId="21" fillId="0" borderId="25" xfId="98" applyNumberFormat="1" applyFont="1" applyFill="1" applyBorder="1" applyAlignment="1">
      <alignment horizontal="right" vertical="center" indent="1"/>
    </xf>
    <xf numFmtId="0" fontId="4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1" fillId="3" borderId="0" xfId="17" applyFont="1" applyFill="1" applyAlignment="1">
      <alignment horizontal="center" vertical="center"/>
    </xf>
    <xf numFmtId="0" fontId="20" fillId="3" borderId="23" xfId="26" applyFont="1" applyFill="1" applyBorder="1" applyAlignment="1">
      <alignment horizontal="center" vertical="center" wrapText="1" readingOrder="2"/>
    </xf>
    <xf numFmtId="3" fontId="15" fillId="3" borderId="27" xfId="27" applyNumberFormat="1" applyFont="1" applyFill="1" applyBorder="1" applyAlignment="1">
      <alignment horizontal="right" vertical="center" indent="1"/>
    </xf>
    <xf numFmtId="3" fontId="21" fillId="3" borderId="27" xfId="27" applyNumberFormat="1" applyFont="1" applyFill="1" applyBorder="1" applyAlignment="1">
      <alignment horizontal="right" vertical="center" indent="1"/>
    </xf>
    <xf numFmtId="1" fontId="21" fillId="3" borderId="24" xfId="27" applyNumberFormat="1" applyFont="1" applyFill="1" applyBorder="1" applyAlignment="1">
      <alignment horizontal="center" vertical="center"/>
    </xf>
    <xf numFmtId="3" fontId="15" fillId="3" borderId="64" xfId="0" applyNumberFormat="1" applyFont="1" applyFill="1" applyBorder="1" applyAlignment="1">
      <alignment horizontal="left" vertical="center" wrapText="1" indent="1"/>
    </xf>
    <xf numFmtId="3" fontId="21" fillId="3" borderId="64" xfId="0" applyNumberFormat="1" applyFont="1" applyFill="1" applyBorder="1" applyAlignment="1">
      <alignment horizontal="left" vertical="center" wrapText="1" indent="1"/>
    </xf>
    <xf numFmtId="0" fontId="40" fillId="3" borderId="64" xfId="0" applyFont="1" applyFill="1" applyBorder="1" applyAlignment="1">
      <alignment horizontal="center" vertical="center" wrapText="1"/>
    </xf>
    <xf numFmtId="3" fontId="15" fillId="3" borderId="50" xfId="0" applyNumberFormat="1" applyFont="1" applyFill="1" applyBorder="1" applyAlignment="1">
      <alignment horizontal="left" vertical="center" wrapText="1" indent="1"/>
    </xf>
    <xf numFmtId="0" fontId="20" fillId="3" borderId="58" xfId="0" applyFont="1" applyFill="1" applyBorder="1" applyAlignment="1">
      <alignment horizontal="right" vertical="center" wrapText="1" indent="1" readingOrder="2"/>
    </xf>
    <xf numFmtId="0" fontId="15" fillId="3" borderId="19" xfId="73" applyFont="1" applyFill="1" applyBorder="1" applyAlignment="1">
      <alignment horizontal="center" vertical="center"/>
    </xf>
    <xf numFmtId="3" fontId="21" fillId="3" borderId="28" xfId="0" applyNumberFormat="1" applyFont="1" applyFill="1" applyBorder="1" applyAlignment="1">
      <alignment horizontal="center" vertical="center" wrapText="1"/>
    </xf>
    <xf numFmtId="3" fontId="15" fillId="3" borderId="52" xfId="0" applyNumberFormat="1" applyFont="1" applyFill="1" applyBorder="1" applyAlignment="1">
      <alignment horizontal="center" vertical="center" wrapText="1"/>
    </xf>
    <xf numFmtId="3" fontId="21" fillId="3" borderId="7" xfId="0" applyNumberFormat="1" applyFont="1" applyFill="1" applyBorder="1" applyAlignment="1">
      <alignment horizontal="center" vertical="center" wrapText="1"/>
    </xf>
    <xf numFmtId="0" fontId="15" fillId="3" borderId="0" xfId="73" applyFont="1" applyFill="1" applyBorder="1" applyAlignment="1">
      <alignment horizontal="left" vertical="center" wrapText="1" indent="1"/>
    </xf>
    <xf numFmtId="0" fontId="21" fillId="4" borderId="19" xfId="10" applyFont="1" applyFill="1" applyBorder="1" applyAlignment="1">
      <alignment horizontal="center" vertical="top" wrapText="1" readingOrder="1"/>
    </xf>
    <xf numFmtId="3" fontId="21" fillId="3" borderId="26" xfId="98" applyNumberFormat="1" applyFont="1" applyFill="1" applyBorder="1" applyAlignment="1">
      <alignment horizontal="right" vertical="center" indent="1"/>
    </xf>
    <xf numFmtId="3" fontId="21" fillId="4" borderId="26" xfId="98" applyNumberFormat="1" applyFont="1" applyFill="1" applyBorder="1" applyAlignment="1">
      <alignment horizontal="right" vertical="center" indent="1"/>
    </xf>
    <xf numFmtId="3" fontId="21" fillId="3" borderId="27" xfId="98" applyNumberFormat="1" applyFont="1" applyFill="1" applyBorder="1" applyAlignment="1">
      <alignment horizontal="right" vertical="center" indent="1"/>
    </xf>
    <xf numFmtId="0" fontId="60" fillId="3" borderId="29" xfId="98" applyFont="1" applyFill="1" applyBorder="1" applyAlignment="1">
      <alignment horizontal="left" vertical="center" wrapText="1" readingOrder="1"/>
    </xf>
    <xf numFmtId="0" fontId="60" fillId="3" borderId="19" xfId="98" applyFont="1" applyFill="1" applyBorder="1" applyAlignment="1">
      <alignment horizontal="left" vertical="center" wrapText="1" readingOrder="1"/>
    </xf>
    <xf numFmtId="0" fontId="60" fillId="4" borderId="19" xfId="98" applyFont="1" applyFill="1" applyBorder="1" applyAlignment="1">
      <alignment horizontal="left" vertical="center" wrapText="1" readingOrder="1"/>
    </xf>
    <xf numFmtId="3" fontId="15" fillId="4" borderId="25" xfId="98" applyNumberFormat="1" applyFont="1" applyFill="1" applyBorder="1" applyAlignment="1">
      <alignment horizontal="right" vertical="center" indent="1"/>
    </xf>
    <xf numFmtId="3" fontId="21" fillId="3" borderId="63" xfId="98" applyNumberFormat="1" applyFont="1" applyFill="1" applyBorder="1" applyAlignment="1">
      <alignment horizontal="right" vertical="center" indent="1"/>
    </xf>
    <xf numFmtId="3" fontId="15" fillId="3" borderId="25" xfId="98" applyNumberFormat="1" applyFont="1" applyFill="1" applyBorder="1" applyAlignment="1">
      <alignment horizontal="right" vertical="center" indent="1"/>
    </xf>
    <xf numFmtId="3" fontId="21" fillId="4" borderId="63" xfId="98" applyNumberFormat="1" applyFont="1" applyFill="1" applyBorder="1" applyAlignment="1">
      <alignment horizontal="right" vertical="center" indent="1"/>
    </xf>
    <xf numFmtId="0" fontId="32" fillId="3" borderId="63" xfId="0" applyFont="1" applyFill="1" applyBorder="1" applyAlignment="1">
      <alignment horizontal="center" vertical="center" wrapText="1"/>
    </xf>
    <xf numFmtId="0" fontId="15" fillId="3" borderId="6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66" fillId="0" borderId="51" xfId="98" applyFont="1" applyBorder="1" applyAlignment="1">
      <alignment horizontal="left" vertical="center" wrapText="1" indent="1"/>
    </xf>
    <xf numFmtId="0" fontId="66" fillId="4" borderId="0" xfId="98" applyFont="1" applyFill="1" applyBorder="1" applyAlignment="1">
      <alignment horizontal="left" vertical="center" wrapText="1" indent="1"/>
    </xf>
    <xf numFmtId="0" fontId="66" fillId="0" borderId="0" xfId="98" applyFont="1" applyBorder="1" applyAlignment="1">
      <alignment horizontal="left" vertical="center" wrapText="1" indent="1"/>
    </xf>
    <xf numFmtId="0" fontId="66" fillId="0" borderId="0" xfId="98" applyFont="1" applyFill="1" applyBorder="1" applyAlignment="1">
      <alignment horizontal="left" vertical="center" wrapText="1" indent="1"/>
    </xf>
    <xf numFmtId="0" fontId="66" fillId="4" borderId="7" xfId="98" applyFont="1" applyFill="1" applyBorder="1" applyAlignment="1">
      <alignment horizontal="left" vertical="center" wrapText="1" indent="1"/>
    </xf>
    <xf numFmtId="0" fontId="21" fillId="3" borderId="63" xfId="0" applyFont="1" applyFill="1" applyBorder="1" applyAlignment="1">
      <alignment vertical="center"/>
    </xf>
    <xf numFmtId="0" fontId="21" fillId="4" borderId="63" xfId="0" applyFont="1" applyFill="1" applyBorder="1" applyAlignment="1">
      <alignment vertical="center"/>
    </xf>
    <xf numFmtId="0" fontId="21" fillId="3" borderId="27" xfId="0" applyFont="1" applyFill="1" applyBorder="1" applyAlignment="1">
      <alignment vertical="center"/>
    </xf>
    <xf numFmtId="0" fontId="15" fillId="3" borderId="50" xfId="0" applyFont="1" applyFill="1" applyBorder="1" applyAlignment="1">
      <alignment vertical="center"/>
    </xf>
    <xf numFmtId="0" fontId="15" fillId="3" borderId="26" xfId="0" applyFont="1" applyFill="1" applyBorder="1" applyAlignment="1">
      <alignment vertical="center"/>
    </xf>
    <xf numFmtId="0" fontId="15" fillId="4" borderId="25" xfId="0" applyFont="1" applyFill="1" applyBorder="1" applyAlignment="1">
      <alignment vertical="center"/>
    </xf>
    <xf numFmtId="0" fontId="15" fillId="4" borderId="26" xfId="0" applyFont="1" applyFill="1" applyBorder="1" applyAlignment="1">
      <alignment vertical="center"/>
    </xf>
    <xf numFmtId="0" fontId="15" fillId="3" borderId="25" xfId="0" applyFont="1" applyFill="1" applyBorder="1" applyAlignment="1">
      <alignment vertical="center"/>
    </xf>
    <xf numFmtId="0" fontId="61" fillId="3" borderId="89" xfId="98" applyFont="1" applyFill="1" applyBorder="1" applyAlignment="1">
      <alignment horizontal="left" vertical="center" wrapText="1" readingOrder="1"/>
    </xf>
    <xf numFmtId="0" fontId="61" fillId="4" borderId="89" xfId="98" applyFont="1" applyFill="1" applyBorder="1" applyAlignment="1">
      <alignment horizontal="left" vertical="center" wrapText="1" readingOrder="1"/>
    </xf>
    <xf numFmtId="0" fontId="61" fillId="3" borderId="22" xfId="98" applyFont="1" applyFill="1" applyBorder="1" applyAlignment="1">
      <alignment horizontal="left" vertical="center" wrapText="1" readingOrder="1"/>
    </xf>
    <xf numFmtId="3" fontId="25" fillId="0" borderId="0" xfId="0" applyNumberFormat="1" applyFont="1" applyAlignment="1">
      <alignment horizontal="center" vertical="center" wrapText="1"/>
    </xf>
    <xf numFmtId="3" fontId="15" fillId="4" borderId="21" xfId="0" applyNumberFormat="1" applyFont="1" applyFill="1" applyBorder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center" vertical="center" wrapText="1"/>
    </xf>
    <xf numFmtId="3" fontId="15" fillId="3" borderId="7" xfId="0" applyNumberFormat="1" applyFont="1" applyFill="1" applyBorder="1" applyAlignment="1">
      <alignment horizontal="center" vertical="center" wrapText="1"/>
    </xf>
    <xf numFmtId="0" fontId="15" fillId="0" borderId="21" xfId="98" applyFont="1" applyFill="1" applyBorder="1" applyAlignment="1">
      <alignment horizontal="center" vertical="center"/>
    </xf>
    <xf numFmtId="0" fontId="15" fillId="0" borderId="0" xfId="73" applyFont="1" applyAlignment="1">
      <alignment vertical="center"/>
    </xf>
    <xf numFmtId="0" fontId="21" fillId="4" borderId="29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vertical="center"/>
    </xf>
    <xf numFmtId="3" fontId="21" fillId="4" borderId="27" xfId="98" applyNumberFormat="1" applyFont="1" applyFill="1" applyBorder="1" applyAlignment="1">
      <alignment horizontal="right" vertical="center" indent="1"/>
    </xf>
    <xf numFmtId="0" fontId="61" fillId="4" borderId="22" xfId="98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 vertical="center" readingOrder="2"/>
    </xf>
    <xf numFmtId="0" fontId="20" fillId="3" borderId="30" xfId="26" applyFont="1" applyFill="1" applyBorder="1" applyAlignment="1">
      <alignment horizontal="center" vertical="center" wrapText="1" readingOrder="2"/>
    </xf>
    <xf numFmtId="3" fontId="15" fillId="3" borderId="32" xfId="27" applyNumberFormat="1" applyFont="1" applyFill="1" applyBorder="1" applyAlignment="1">
      <alignment horizontal="right" vertical="center" indent="1"/>
    </xf>
    <xf numFmtId="3" fontId="21" fillId="3" borderId="32" xfId="27" applyNumberFormat="1" applyFont="1" applyFill="1" applyBorder="1" applyAlignment="1">
      <alignment horizontal="right" vertical="center" indent="1"/>
    </xf>
    <xf numFmtId="1" fontId="21" fillId="3" borderId="31" xfId="27" applyNumberFormat="1" applyFont="1" applyFill="1" applyBorder="1" applyAlignment="1">
      <alignment horizontal="center" vertical="center"/>
    </xf>
    <xf numFmtId="3" fontId="15" fillId="3" borderId="32" xfId="0" applyNumberFormat="1" applyFont="1" applyFill="1" applyBorder="1" applyAlignment="1">
      <alignment horizontal="right" vertical="center" indent="1"/>
    </xf>
    <xf numFmtId="3" fontId="21" fillId="3" borderId="32" xfId="0" applyNumberFormat="1" applyFont="1" applyFill="1" applyBorder="1" applyAlignment="1">
      <alignment horizontal="right" vertical="center" indent="1"/>
    </xf>
    <xf numFmtId="49" fontId="60" fillId="0" borderId="0" xfId="0" applyNumberFormat="1" applyFont="1" applyAlignment="1">
      <alignment horizontal="right" readingOrder="2"/>
    </xf>
    <xf numFmtId="0" fontId="23" fillId="3" borderId="0" xfId="0" applyFont="1" applyFill="1" applyAlignment="1">
      <alignment horizontal="center" vertical="center"/>
    </xf>
    <xf numFmtId="0" fontId="71" fillId="3" borderId="0" xfId="0" applyFont="1" applyFill="1" applyAlignment="1">
      <alignment vertical="center" wrapText="1" readingOrder="2"/>
    </xf>
    <xf numFmtId="0" fontId="15" fillId="3" borderId="50" xfId="98" applyFont="1" applyFill="1" applyBorder="1" applyAlignment="1">
      <alignment horizontal="right" vertical="center" indent="1"/>
    </xf>
    <xf numFmtId="0" fontId="21" fillId="3" borderId="50" xfId="98" applyFont="1" applyFill="1" applyBorder="1" applyAlignment="1">
      <alignment horizontal="right" vertical="center" indent="1"/>
    </xf>
    <xf numFmtId="0" fontId="15" fillId="3" borderId="26" xfId="98" applyFont="1" applyFill="1" applyBorder="1" applyAlignment="1">
      <alignment horizontal="right" vertical="center" indent="1"/>
    </xf>
    <xf numFmtId="0" fontId="21" fillId="3" borderId="26" xfId="98" applyFont="1" applyFill="1" applyBorder="1" applyAlignment="1">
      <alignment horizontal="right" vertical="center" indent="1"/>
    </xf>
    <xf numFmtId="0" fontId="21" fillId="3" borderId="63" xfId="98" applyFont="1" applyFill="1" applyBorder="1" applyAlignment="1">
      <alignment horizontal="right" vertical="center" indent="1"/>
    </xf>
    <xf numFmtId="0" fontId="15" fillId="4" borderId="25" xfId="98" applyFont="1" applyFill="1" applyBorder="1" applyAlignment="1">
      <alignment horizontal="right" vertical="center" indent="1"/>
    </xf>
    <xf numFmtId="0" fontId="21" fillId="4" borderId="25" xfId="98" applyFont="1" applyFill="1" applyBorder="1" applyAlignment="1">
      <alignment horizontal="right" vertical="center" indent="1"/>
    </xf>
    <xf numFmtId="0" fontId="15" fillId="4" borderId="26" xfId="98" applyFont="1" applyFill="1" applyBorder="1" applyAlignment="1">
      <alignment horizontal="right" vertical="center" indent="1"/>
    </xf>
    <xf numFmtId="0" fontId="21" fillId="4" borderId="26" xfId="98" applyFont="1" applyFill="1" applyBorder="1" applyAlignment="1">
      <alignment horizontal="right" vertical="center" indent="1"/>
    </xf>
    <xf numFmtId="0" fontId="21" fillId="4" borderId="63" xfId="98" applyFont="1" applyFill="1" applyBorder="1" applyAlignment="1">
      <alignment horizontal="right" vertical="center" indent="1"/>
    </xf>
    <xf numFmtId="0" fontId="15" fillId="3" borderId="25" xfId="98" applyFont="1" applyFill="1" applyBorder="1" applyAlignment="1">
      <alignment horizontal="right" vertical="center" indent="1"/>
    </xf>
    <xf numFmtId="0" fontId="21" fillId="3" borderId="25" xfId="98" applyFont="1" applyFill="1" applyBorder="1" applyAlignment="1">
      <alignment horizontal="right" vertical="center" indent="1"/>
    </xf>
    <xf numFmtId="0" fontId="21" fillId="3" borderId="27" xfId="98" applyFont="1" applyFill="1" applyBorder="1" applyAlignment="1">
      <alignment horizontal="right" vertical="center" indent="1"/>
    </xf>
    <xf numFmtId="0" fontId="21" fillId="4" borderId="27" xfId="98" applyFont="1" applyFill="1" applyBorder="1" applyAlignment="1">
      <alignment horizontal="right" vertical="center" indent="1"/>
    </xf>
    <xf numFmtId="0" fontId="20" fillId="4" borderId="66" xfId="0" applyFont="1" applyFill="1" applyBorder="1" applyAlignment="1">
      <alignment horizontal="center" vertical="center" wrapText="1" readingOrder="2"/>
    </xf>
    <xf numFmtId="3" fontId="21" fillId="4" borderId="65" xfId="73" applyNumberFormat="1" applyFont="1" applyFill="1" applyBorder="1" applyAlignment="1">
      <alignment horizontal="center" vertical="center"/>
    </xf>
    <xf numFmtId="3" fontId="21" fillId="4" borderId="22" xfId="73" applyNumberFormat="1" applyFont="1" applyFill="1" applyBorder="1" applyAlignment="1">
      <alignment horizontal="center" vertical="center"/>
    </xf>
    <xf numFmtId="0" fontId="21" fillId="4" borderId="68" xfId="73" applyFont="1" applyFill="1" applyBorder="1" applyAlignment="1">
      <alignment horizontal="center" vertical="center"/>
    </xf>
    <xf numFmtId="0" fontId="15" fillId="0" borderId="25" xfId="98" applyFont="1" applyFill="1" applyBorder="1" applyAlignment="1">
      <alignment horizontal="right" vertical="center" indent="1"/>
    </xf>
    <xf numFmtId="0" fontId="21" fillId="0" borderId="25" xfId="98" applyFont="1" applyFill="1" applyBorder="1" applyAlignment="1">
      <alignment horizontal="right" vertical="center" indent="1"/>
    </xf>
    <xf numFmtId="0" fontId="15" fillId="0" borderId="19" xfId="98" applyFont="1" applyFill="1" applyBorder="1" applyAlignment="1">
      <alignment horizontal="right" vertical="center" indent="1"/>
    </xf>
    <xf numFmtId="0" fontId="21" fillId="0" borderId="19" xfId="98" applyFont="1" applyFill="1" applyBorder="1" applyAlignment="1">
      <alignment horizontal="right" vertical="center" indent="1"/>
    </xf>
    <xf numFmtId="49" fontId="58" fillId="0" borderId="0" xfId="0" applyNumberFormat="1" applyFont="1"/>
    <xf numFmtId="0" fontId="69" fillId="0" borderId="51" xfId="0" applyFont="1" applyBorder="1" applyAlignment="1">
      <alignment horizontal="left" vertical="center"/>
    </xf>
    <xf numFmtId="0" fontId="69" fillId="0" borderId="51" xfId="0" applyFont="1" applyBorder="1" applyAlignment="1">
      <alignment vertical="center"/>
    </xf>
    <xf numFmtId="0" fontId="15" fillId="0" borderId="51" xfId="0" applyFont="1" applyBorder="1" applyAlignment="1">
      <alignment horizontal="right" vertical="center" readingOrder="2"/>
    </xf>
    <xf numFmtId="3" fontId="15" fillId="3" borderId="28" xfId="0" applyNumberFormat="1" applyFont="1" applyFill="1" applyBorder="1" applyAlignment="1">
      <alignment horizontal="right" vertical="center" indent="1"/>
    </xf>
    <xf numFmtId="3" fontId="21" fillId="3" borderId="28" xfId="0" applyNumberFormat="1" applyFont="1" applyFill="1" applyBorder="1" applyAlignment="1">
      <alignment horizontal="right" vertical="center" indent="1"/>
    </xf>
    <xf numFmtId="3" fontId="15" fillId="4" borderId="7" xfId="0" applyNumberFormat="1" applyFont="1" applyFill="1" applyBorder="1" applyAlignment="1">
      <alignment horizontal="right" vertical="center" indent="1"/>
    </xf>
    <xf numFmtId="3" fontId="21" fillId="4" borderId="0" xfId="0" applyNumberFormat="1" applyFont="1" applyFill="1" applyBorder="1" applyAlignment="1">
      <alignment horizontal="left" vertical="center" wrapText="1" indent="1"/>
    </xf>
    <xf numFmtId="3" fontId="21" fillId="4" borderId="78" xfId="0" applyNumberFormat="1" applyFont="1" applyFill="1" applyBorder="1" applyAlignment="1">
      <alignment horizontal="left" vertical="center" wrapText="1" indent="1"/>
    </xf>
    <xf numFmtId="3" fontId="21" fillId="4" borderId="7" xfId="0" applyNumberFormat="1" applyFont="1" applyFill="1" applyBorder="1" applyAlignment="1">
      <alignment horizontal="left" vertical="center" wrapText="1" indent="1"/>
    </xf>
    <xf numFmtId="0" fontId="15" fillId="4" borderId="71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40" fillId="4" borderId="72" xfId="0" applyFont="1" applyFill="1" applyBorder="1" applyAlignment="1">
      <alignment horizontal="center" vertical="center" wrapText="1"/>
    </xf>
    <xf numFmtId="0" fontId="40" fillId="4" borderId="18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 wrapText="1"/>
    </xf>
    <xf numFmtId="3" fontId="21" fillId="3" borderId="28" xfId="0" applyNumberFormat="1" applyFont="1" applyFill="1" applyBorder="1" applyAlignment="1">
      <alignment horizontal="left" vertical="center" wrapText="1" indent="1"/>
    </xf>
    <xf numFmtId="3" fontId="15" fillId="3" borderId="28" xfId="0" applyNumberFormat="1" applyFont="1" applyFill="1" applyBorder="1" applyAlignment="1">
      <alignment horizontal="left" vertical="center" wrapText="1" indent="1"/>
    </xf>
    <xf numFmtId="3" fontId="21" fillId="0" borderId="28" xfId="0" applyNumberFormat="1" applyFont="1" applyFill="1" applyBorder="1" applyAlignment="1">
      <alignment horizontal="right" vertical="center" indent="1"/>
    </xf>
    <xf numFmtId="3" fontId="21" fillId="4" borderId="32" xfId="73" applyNumberFormat="1" applyFont="1" applyFill="1" applyBorder="1" applyAlignment="1">
      <alignment horizontal="center" vertical="center"/>
    </xf>
    <xf numFmtId="3" fontId="21" fillId="4" borderId="28" xfId="0" applyNumberFormat="1" applyFont="1" applyFill="1" applyBorder="1" applyAlignment="1">
      <alignment horizontal="left" vertical="center" wrapText="1" indent="1"/>
    </xf>
    <xf numFmtId="3" fontId="21" fillId="3" borderId="52" xfId="0" applyNumberFormat="1" applyFont="1" applyFill="1" applyBorder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left" vertical="center" wrapText="1" indent="1"/>
    </xf>
    <xf numFmtId="3" fontId="15" fillId="3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21" fillId="0" borderId="21" xfId="98" applyFont="1" applyFill="1" applyBorder="1" applyAlignment="1">
      <alignment horizontal="right" vertical="center" indent="1"/>
    </xf>
    <xf numFmtId="0" fontId="21" fillId="4" borderId="18" xfId="98" applyFont="1" applyFill="1" applyBorder="1" applyAlignment="1">
      <alignment horizontal="right" vertical="center" indent="1"/>
    </xf>
    <xf numFmtId="0" fontId="21" fillId="0" borderId="52" xfId="98" applyFont="1" applyFill="1" applyBorder="1" applyAlignment="1">
      <alignment horizontal="right" vertical="center" indent="1"/>
    </xf>
    <xf numFmtId="0" fontId="15" fillId="0" borderId="43" xfId="98" applyFont="1" applyFill="1" applyBorder="1" applyAlignment="1">
      <alignment horizontal="center" vertical="center"/>
    </xf>
    <xf numFmtId="0" fontId="21" fillId="0" borderId="43" xfId="98" applyFont="1" applyFill="1" applyBorder="1" applyAlignment="1">
      <alignment horizontal="center" vertical="center"/>
    </xf>
    <xf numFmtId="0" fontId="21" fillId="4" borderId="21" xfId="98" applyFont="1" applyFill="1" applyBorder="1" applyAlignment="1">
      <alignment horizontal="right" vertical="center" indent="1"/>
    </xf>
    <xf numFmtId="3" fontId="21" fillId="4" borderId="32" xfId="98" applyNumberFormat="1" applyFont="1" applyFill="1" applyBorder="1" applyAlignment="1">
      <alignment horizontal="right" vertical="center" indent="1"/>
    </xf>
    <xf numFmtId="0" fontId="15" fillId="4" borderId="21" xfId="98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 wrapText="1" readingOrder="2"/>
    </xf>
    <xf numFmtId="0" fontId="20" fillId="3" borderId="33" xfId="0" applyFont="1" applyFill="1" applyBorder="1" applyAlignment="1">
      <alignment horizontal="center" vertical="center" wrapText="1" readingOrder="2"/>
    </xf>
    <xf numFmtId="0" fontId="21" fillId="4" borderId="7" xfId="0" applyFont="1" applyFill="1" applyBorder="1" applyAlignment="1">
      <alignment horizontal="center" vertical="center"/>
    </xf>
    <xf numFmtId="0" fontId="20" fillId="4" borderId="33" xfId="26" applyFont="1" applyFill="1" applyBorder="1" applyAlignment="1">
      <alignment horizontal="center" vertical="center" wrapText="1" readingOrder="2"/>
    </xf>
    <xf numFmtId="3" fontId="15" fillId="4" borderId="28" xfId="27" applyNumberFormat="1" applyFont="1" applyFill="1" applyBorder="1" applyAlignment="1">
      <alignment horizontal="right" vertical="center" indent="1"/>
    </xf>
    <xf numFmtId="3" fontId="21" fillId="4" borderId="28" xfId="27" applyNumberFormat="1" applyFont="1" applyFill="1" applyBorder="1" applyAlignment="1">
      <alignment horizontal="right" vertical="center" indent="1"/>
    </xf>
    <xf numFmtId="1" fontId="21" fillId="4" borderId="34" xfId="27" applyNumberFormat="1" applyFont="1" applyFill="1" applyBorder="1" applyAlignment="1">
      <alignment horizontal="center" vertical="center"/>
    </xf>
    <xf numFmtId="0" fontId="20" fillId="3" borderId="7" xfId="26" applyFont="1" applyFill="1" applyBorder="1" applyAlignment="1">
      <alignment horizontal="center" vertical="center" wrapText="1" readingOrder="2"/>
    </xf>
    <xf numFmtId="3" fontId="15" fillId="3" borderId="7" xfId="27" applyNumberFormat="1" applyFont="1" applyFill="1" applyBorder="1" applyAlignment="1">
      <alignment horizontal="right" vertical="center" indent="1"/>
    </xf>
    <xf numFmtId="1" fontId="21" fillId="3" borderId="7" xfId="27" applyNumberFormat="1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 readingOrder="2"/>
    </xf>
    <xf numFmtId="3" fontId="15" fillId="3" borderId="29" xfId="0" applyNumberFormat="1" applyFont="1" applyFill="1" applyBorder="1" applyAlignment="1">
      <alignment horizontal="right" vertical="center" indent="1"/>
    </xf>
    <xf numFmtId="0" fontId="21" fillId="3" borderId="47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 wrapText="1"/>
    </xf>
    <xf numFmtId="0" fontId="32" fillId="4" borderId="28" xfId="0" applyFont="1" applyFill="1" applyBorder="1" applyAlignment="1">
      <alignment horizontal="center" vertical="center" wrapText="1"/>
    </xf>
    <xf numFmtId="0" fontId="15" fillId="3" borderId="50" xfId="0" applyFont="1" applyFill="1" applyBorder="1" applyAlignment="1">
      <alignment horizontal="center" vertical="center" wrapText="1"/>
    </xf>
    <xf numFmtId="0" fontId="40" fillId="3" borderId="50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32" fillId="3" borderId="27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 readingOrder="2"/>
    </xf>
    <xf numFmtId="3" fontId="15" fillId="3" borderId="29" xfId="0" applyNumberFormat="1" applyFont="1" applyFill="1" applyBorder="1" applyAlignment="1">
      <alignment horizontal="left" vertical="center" wrapText="1" indent="1"/>
    </xf>
    <xf numFmtId="3" fontId="21" fillId="3" borderId="29" xfId="0" applyNumberFormat="1" applyFont="1" applyFill="1" applyBorder="1" applyAlignment="1">
      <alignment horizontal="left" vertical="center" wrapText="1" indent="1"/>
    </xf>
    <xf numFmtId="0" fontId="21" fillId="3" borderId="47" xfId="0" applyFont="1" applyFill="1" applyBorder="1" applyAlignment="1">
      <alignment horizontal="center" vertical="center" wrapText="1" readingOrder="1"/>
    </xf>
    <xf numFmtId="0" fontId="21" fillId="4" borderId="34" xfId="0" applyFont="1" applyFill="1" applyBorder="1" applyAlignment="1">
      <alignment horizontal="center" vertical="center" wrapText="1" readingOrder="1"/>
    </xf>
    <xf numFmtId="0" fontId="21" fillId="3" borderId="34" xfId="0" applyFont="1" applyFill="1" applyBorder="1" applyAlignment="1">
      <alignment horizontal="center" vertical="center" wrapText="1" readingOrder="1"/>
    </xf>
    <xf numFmtId="0" fontId="21" fillId="3" borderId="24" xfId="0" applyFont="1" applyFill="1" applyBorder="1" applyAlignment="1">
      <alignment horizontal="center" vertical="center" wrapText="1" readingOrder="1"/>
    </xf>
    <xf numFmtId="0" fontId="20" fillId="4" borderId="7" xfId="0" applyFont="1" applyFill="1" applyBorder="1" applyAlignment="1">
      <alignment horizontal="center" vertical="center" wrapText="1" readingOrder="2"/>
    </xf>
    <xf numFmtId="0" fontId="21" fillId="4" borderId="7" xfId="0" applyFont="1" applyFill="1" applyBorder="1" applyAlignment="1">
      <alignment horizontal="center" vertical="center" wrapText="1" readingOrder="1"/>
    </xf>
    <xf numFmtId="0" fontId="66" fillId="0" borderId="43" xfId="98" applyFont="1" applyBorder="1" applyAlignment="1">
      <alignment horizontal="left" vertical="center" wrapText="1" indent="1"/>
    </xf>
    <xf numFmtId="0" fontId="66" fillId="4" borderId="18" xfId="98" applyFont="1" applyFill="1" applyBorder="1" applyAlignment="1">
      <alignment horizontal="left" vertical="center" wrapText="1" indent="1"/>
    </xf>
    <xf numFmtId="0" fontId="66" fillId="0" borderId="18" xfId="98" applyFont="1" applyBorder="1" applyAlignment="1">
      <alignment horizontal="left" vertical="center" wrapText="1" indent="1"/>
    </xf>
    <xf numFmtId="0" fontId="66" fillId="0" borderId="18" xfId="98" applyFont="1" applyFill="1" applyBorder="1" applyAlignment="1">
      <alignment horizontal="left" vertical="center" wrapText="1" indent="1"/>
    </xf>
    <xf numFmtId="0" fontId="66" fillId="4" borderId="94" xfId="98" applyFont="1" applyFill="1" applyBorder="1" applyAlignment="1">
      <alignment horizontal="left" vertical="center" wrapText="1" indent="1"/>
    </xf>
    <xf numFmtId="0" fontId="67" fillId="0" borderId="0" xfId="98" applyFont="1" applyFill="1" applyBorder="1" applyAlignment="1">
      <alignment horizontal="right" vertical="center" wrapText="1" indent="1" readingOrder="2"/>
    </xf>
    <xf numFmtId="0" fontId="58" fillId="0" borderId="0" xfId="0" applyFont="1" applyAlignment="1">
      <alignment vertical="center" wrapText="1"/>
    </xf>
    <xf numFmtId="0" fontId="72" fillId="3" borderId="0" xfId="0" applyFont="1" applyFill="1" applyAlignment="1">
      <alignment horizontal="right" vertical="center" readingOrder="2"/>
    </xf>
    <xf numFmtId="0" fontId="40" fillId="3" borderId="0" xfId="98" applyFont="1" applyFill="1" applyBorder="1" applyAlignment="1">
      <alignment vertical="center"/>
    </xf>
    <xf numFmtId="0" fontId="20" fillId="4" borderId="7" xfId="0" applyFont="1" applyFill="1" applyBorder="1" applyAlignment="1">
      <alignment horizontal="center" vertical="center" readingOrder="2"/>
    </xf>
    <xf numFmtId="0" fontId="15" fillId="3" borderId="47" xfId="0" applyFont="1" applyFill="1" applyBorder="1" applyAlignment="1">
      <alignment horizontal="left" vertical="center" wrapText="1" indent="1"/>
    </xf>
    <xf numFmtId="0" fontId="15" fillId="4" borderId="52" xfId="0" applyFont="1" applyFill="1" applyBorder="1" applyAlignment="1">
      <alignment horizontal="left" vertical="center" wrapText="1" indent="1"/>
    </xf>
    <xf numFmtId="0" fontId="15" fillId="3" borderId="48" xfId="0" applyFont="1" applyFill="1" applyBorder="1" applyAlignment="1">
      <alignment horizontal="left" vertical="center" wrapText="1" indent="1"/>
    </xf>
    <xf numFmtId="0" fontId="20" fillId="4" borderId="23" xfId="0" applyFont="1" applyFill="1" applyBorder="1" applyAlignment="1">
      <alignment horizontal="right" vertical="center" wrapText="1" indent="1" readingOrder="2"/>
    </xf>
    <xf numFmtId="0" fontId="20" fillId="3" borderId="23" xfId="0" applyFont="1" applyFill="1" applyBorder="1" applyAlignment="1">
      <alignment horizontal="right" vertical="center" wrapText="1" indent="1" readingOrder="2"/>
    </xf>
    <xf numFmtId="0" fontId="21" fillId="4" borderId="48" xfId="0" applyFont="1" applyFill="1" applyBorder="1" applyAlignment="1">
      <alignment horizontal="center" vertical="center" wrapText="1"/>
    </xf>
    <xf numFmtId="0" fontId="75" fillId="0" borderId="0" xfId="0" applyFont="1"/>
    <xf numFmtId="0" fontId="51" fillId="0" borderId="51" xfId="0" applyFont="1" applyBorder="1" applyAlignment="1">
      <alignment vertical="center" wrapText="1"/>
    </xf>
    <xf numFmtId="0" fontId="15" fillId="3" borderId="31" xfId="0" applyFont="1" applyFill="1" applyBorder="1" applyAlignment="1">
      <alignment horizontal="left" vertical="center" wrapText="1" indent="1"/>
    </xf>
    <xf numFmtId="3" fontId="21" fillId="4" borderId="19" xfId="0" applyNumberFormat="1" applyFont="1" applyFill="1" applyBorder="1" applyAlignment="1">
      <alignment horizontal="right" vertical="center" indent="1"/>
    </xf>
    <xf numFmtId="0" fontId="15" fillId="4" borderId="34" xfId="0" applyFont="1" applyFill="1" applyBorder="1" applyAlignment="1">
      <alignment horizontal="left" vertical="center" wrapText="1" indent="1"/>
    </xf>
    <xf numFmtId="0" fontId="20" fillId="3" borderId="45" xfId="0" applyFont="1" applyFill="1" applyBorder="1" applyAlignment="1">
      <alignment horizontal="right" vertical="center" wrapText="1" indent="1" readingOrder="2"/>
    </xf>
    <xf numFmtId="3" fontId="15" fillId="0" borderId="22" xfId="0" applyNumberFormat="1" applyFont="1" applyFill="1" applyBorder="1" applyAlignment="1">
      <alignment horizontal="right" vertical="center" indent="1"/>
    </xf>
    <xf numFmtId="3" fontId="15" fillId="0" borderId="19" xfId="0" applyNumberFormat="1" applyFont="1" applyFill="1" applyBorder="1" applyAlignment="1">
      <alignment horizontal="right" vertical="center" indent="1"/>
    </xf>
    <xf numFmtId="3" fontId="21" fillId="0" borderId="19" xfId="0" applyNumberFormat="1" applyFont="1" applyFill="1" applyBorder="1" applyAlignment="1">
      <alignment horizontal="right" vertical="center" indent="1"/>
    </xf>
    <xf numFmtId="3" fontId="15" fillId="3" borderId="44" xfId="0" applyNumberFormat="1" applyFont="1" applyFill="1" applyBorder="1" applyAlignment="1">
      <alignment horizontal="right" vertical="center" indent="1"/>
    </xf>
    <xf numFmtId="3" fontId="15" fillId="3" borderId="33" xfId="0" applyNumberFormat="1" applyFont="1" applyFill="1" applyBorder="1" applyAlignment="1">
      <alignment horizontal="right" vertical="center" indent="1"/>
    </xf>
    <xf numFmtId="3" fontId="15" fillId="3" borderId="23" xfId="0" applyNumberFormat="1" applyFont="1" applyFill="1" applyBorder="1" applyAlignment="1">
      <alignment horizontal="right" vertical="center" indent="1"/>
    </xf>
    <xf numFmtId="3" fontId="15" fillId="4" borderId="45" xfId="0" applyNumberFormat="1" applyFont="1" applyFill="1" applyBorder="1" applyAlignment="1">
      <alignment horizontal="right" vertical="center" indent="1"/>
    </xf>
    <xf numFmtId="3" fontId="15" fillId="4" borderId="22" xfId="0" applyNumberFormat="1" applyFont="1" applyFill="1" applyBorder="1" applyAlignment="1">
      <alignment horizontal="right" vertical="center" indent="1"/>
    </xf>
    <xf numFmtId="0" fontId="42" fillId="4" borderId="0" xfId="0" applyFont="1" applyFill="1" applyAlignment="1">
      <alignment vertical="center"/>
    </xf>
    <xf numFmtId="0" fontId="20" fillId="0" borderId="33" xfId="0" applyFont="1" applyFill="1" applyBorder="1" applyAlignment="1">
      <alignment horizontal="right" vertical="center" wrapText="1" indent="1" readingOrder="2"/>
    </xf>
    <xf numFmtId="3" fontId="15" fillId="0" borderId="28" xfId="0" applyNumberFormat="1" applyFont="1" applyFill="1" applyBorder="1" applyAlignment="1">
      <alignment horizontal="right" vertical="center" indent="1"/>
    </xf>
    <xf numFmtId="0" fontId="15" fillId="0" borderId="94" xfId="0" applyFont="1" applyFill="1" applyBorder="1" applyAlignment="1">
      <alignment horizontal="left" vertical="center" wrapText="1" indent="1"/>
    </xf>
    <xf numFmtId="0" fontId="42" fillId="0" borderId="0" xfId="0" applyFont="1" applyFill="1" applyAlignment="1">
      <alignment vertical="center"/>
    </xf>
    <xf numFmtId="0" fontId="15" fillId="3" borderId="51" xfId="0" applyFont="1" applyFill="1" applyBorder="1" applyAlignment="1">
      <alignment horizontal="left" vertical="center" wrapText="1" indent="1"/>
    </xf>
    <xf numFmtId="0" fontId="15" fillId="4" borderId="95" xfId="0" applyFont="1" applyFill="1" applyBorder="1" applyAlignment="1">
      <alignment horizontal="left" vertical="center" wrapText="1" indent="1"/>
    </xf>
    <xf numFmtId="0" fontId="23" fillId="0" borderId="0" xfId="0" applyFont="1" applyAlignment="1">
      <alignment horizontal="center" vertical="top"/>
    </xf>
    <xf numFmtId="3" fontId="15" fillId="3" borderId="50" xfId="14" applyNumberFormat="1" applyFont="1" applyFill="1" applyBorder="1" applyAlignment="1">
      <alignment horizontal="right" vertical="center" indent="1"/>
    </xf>
    <xf numFmtId="0" fontId="15" fillId="0" borderId="19" xfId="98" applyFont="1" applyFill="1" applyBorder="1" applyAlignment="1">
      <alignment horizontal="center" vertical="center"/>
    </xf>
    <xf numFmtId="0" fontId="21" fillId="0" borderId="19" xfId="98" applyFont="1" applyFill="1" applyBorder="1" applyAlignment="1">
      <alignment horizontal="center" vertical="center"/>
    </xf>
    <xf numFmtId="0" fontId="66" fillId="0" borderId="97" xfId="98" applyFont="1" applyFill="1" applyBorder="1" applyAlignment="1">
      <alignment horizontal="left" vertical="center" wrapText="1" indent="1"/>
    </xf>
    <xf numFmtId="0" fontId="15" fillId="0" borderId="28" xfId="98" applyFont="1" applyFill="1" applyBorder="1" applyAlignment="1">
      <alignment horizontal="center" vertical="center"/>
    </xf>
    <xf numFmtId="0" fontId="21" fillId="0" borderId="28" xfId="98" applyFont="1" applyFill="1" applyBorder="1" applyAlignment="1">
      <alignment horizontal="center" vertical="center"/>
    </xf>
    <xf numFmtId="0" fontId="15" fillId="4" borderId="19" xfId="98" applyFont="1" applyFill="1" applyBorder="1" applyAlignment="1">
      <alignment horizontal="center" vertical="center"/>
    </xf>
    <xf numFmtId="0" fontId="21" fillId="4" borderId="19" xfId="98" applyFont="1" applyFill="1" applyBorder="1" applyAlignment="1">
      <alignment horizontal="center" vertical="center"/>
    </xf>
    <xf numFmtId="0" fontId="15" fillId="4" borderId="22" xfId="98" applyFont="1" applyFill="1" applyBorder="1" applyAlignment="1">
      <alignment horizontal="center" vertical="center"/>
    </xf>
    <xf numFmtId="0" fontId="21" fillId="4" borderId="22" xfId="98" applyFont="1" applyFill="1" applyBorder="1" applyAlignment="1">
      <alignment horizontal="center" vertical="center"/>
    </xf>
    <xf numFmtId="0" fontId="67" fillId="0" borderId="49" xfId="98" applyFont="1" applyFill="1" applyBorder="1" applyAlignment="1">
      <alignment horizontal="right" vertical="center" wrapText="1" indent="1"/>
    </xf>
    <xf numFmtId="0" fontId="67" fillId="4" borderId="17" xfId="98" applyFont="1" applyFill="1" applyBorder="1" applyAlignment="1">
      <alignment horizontal="right" vertical="center" wrapText="1" indent="1"/>
    </xf>
    <xf numFmtId="0" fontId="67" fillId="0" borderId="17" xfId="98" applyFont="1" applyFill="1" applyBorder="1" applyAlignment="1">
      <alignment horizontal="right" vertical="center" wrapText="1" indent="1" readingOrder="2"/>
    </xf>
    <xf numFmtId="0" fontId="67" fillId="4" borderId="17" xfId="98" applyFont="1" applyFill="1" applyBorder="1" applyAlignment="1">
      <alignment horizontal="right" vertical="center" wrapText="1" indent="1" readingOrder="2"/>
    </xf>
    <xf numFmtId="0" fontId="67" fillId="0" borderId="94" xfId="98" applyFont="1" applyFill="1" applyBorder="1" applyAlignment="1">
      <alignment horizontal="right" vertical="center" wrapText="1" indent="1" readingOrder="2"/>
    </xf>
    <xf numFmtId="0" fontId="67" fillId="4" borderId="0" xfId="98" applyFont="1" applyFill="1" applyBorder="1" applyAlignment="1">
      <alignment horizontal="right" vertical="center" wrapText="1" indent="1" readingOrder="2"/>
    </xf>
    <xf numFmtId="0" fontId="67" fillId="4" borderId="7" xfId="98" applyFont="1" applyFill="1" applyBorder="1" applyAlignment="1">
      <alignment horizontal="right" vertical="center" wrapText="1" indent="1" readingOrder="2"/>
    </xf>
    <xf numFmtId="0" fontId="70" fillId="0" borderId="0" xfId="354" applyFont="1" applyAlignment="1">
      <alignment horizontal="right" vertical="top" wrapText="1" readingOrder="2"/>
    </xf>
    <xf numFmtId="0" fontId="40" fillId="0" borderId="0" xfId="17" applyFont="1" applyBorder="1" applyAlignment="1">
      <alignment horizontal="left" vertical="center" wrapText="1" readingOrder="1"/>
    </xf>
    <xf numFmtId="0" fontId="22" fillId="3" borderId="0" xfId="17" applyFont="1" applyFill="1" applyAlignment="1">
      <alignment horizontal="center" wrapText="1" readingOrder="2"/>
    </xf>
    <xf numFmtId="0" fontId="22" fillId="3" borderId="0" xfId="17" applyFont="1" applyFill="1" applyAlignment="1">
      <alignment horizontal="center" vertical="center" readingOrder="2"/>
    </xf>
    <xf numFmtId="0" fontId="20" fillId="3" borderId="0" xfId="17" applyFont="1" applyFill="1" applyAlignment="1">
      <alignment horizontal="center" vertical="center" wrapText="1"/>
    </xf>
    <xf numFmtId="0" fontId="20" fillId="3" borderId="0" xfId="17" applyFont="1" applyFill="1" applyAlignment="1">
      <alignment horizontal="center" vertical="center" readingOrder="1"/>
    </xf>
    <xf numFmtId="1" fontId="30" fillId="4" borderId="44" xfId="9" applyFont="1" applyFill="1" applyBorder="1" applyAlignment="1">
      <alignment horizontal="center" vertical="center"/>
    </xf>
    <xf numFmtId="1" fontId="30" fillId="4" borderId="58" xfId="9" applyFont="1" applyFill="1" applyBorder="1" applyAlignment="1">
      <alignment horizontal="center" vertical="center"/>
    </xf>
    <xf numFmtId="0" fontId="38" fillId="4" borderId="47" xfId="10" applyFont="1" applyFill="1" applyBorder="1" applyAlignment="1">
      <alignment horizontal="center" vertical="center" wrapText="1"/>
    </xf>
    <xf numFmtId="0" fontId="38" fillId="4" borderId="52" xfId="10" applyFont="1" applyFill="1" applyBorder="1" applyAlignment="1">
      <alignment horizontal="center" vertical="center" wrapText="1"/>
    </xf>
    <xf numFmtId="0" fontId="51" fillId="0" borderId="0" xfId="17" applyFont="1" applyBorder="1" applyAlignment="1">
      <alignment horizontal="right" vertical="center" wrapText="1" readingOrder="2"/>
    </xf>
    <xf numFmtId="0" fontId="22" fillId="3" borderId="9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right" vertical="center" wrapText="1" indent="1"/>
    </xf>
    <xf numFmtId="0" fontId="20" fillId="4" borderId="38" xfId="0" applyFont="1" applyFill="1" applyBorder="1" applyAlignment="1">
      <alignment horizontal="right" vertical="center" indent="1"/>
    </xf>
    <xf numFmtId="0" fontId="20" fillId="4" borderId="59" xfId="0" applyFont="1" applyFill="1" applyBorder="1" applyAlignment="1">
      <alignment horizontal="right" vertical="center" indent="1"/>
    </xf>
    <xf numFmtId="0" fontId="20" fillId="4" borderId="29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left" vertical="center" wrapText="1" indent="1"/>
    </xf>
    <xf numFmtId="0" fontId="21" fillId="4" borderId="36" xfId="0" applyFont="1" applyFill="1" applyBorder="1" applyAlignment="1">
      <alignment horizontal="left" vertical="center" indent="1"/>
    </xf>
    <xf numFmtId="0" fontId="21" fillId="4" borderId="62" xfId="0" applyFont="1" applyFill="1" applyBorder="1" applyAlignment="1">
      <alignment horizontal="left" vertical="center" indent="1"/>
    </xf>
    <xf numFmtId="0" fontId="21" fillId="4" borderId="22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 readingOrder="2"/>
    </xf>
    <xf numFmtId="0" fontId="22" fillId="3" borderId="12" xfId="0" applyFont="1" applyFill="1" applyBorder="1" applyAlignment="1">
      <alignment horizontal="center" vertical="center" readingOrder="2"/>
    </xf>
    <xf numFmtId="0" fontId="22" fillId="3" borderId="8" xfId="0" applyFont="1" applyFill="1" applyBorder="1" applyAlignment="1">
      <alignment horizontal="center" vertical="center" readingOrder="2"/>
    </xf>
    <xf numFmtId="0" fontId="20" fillId="3" borderId="58" xfId="0" applyFont="1" applyFill="1" applyBorder="1" applyAlignment="1">
      <alignment horizontal="center" vertical="center" wrapText="1" readingOrder="2"/>
    </xf>
    <xf numFmtId="0" fontId="20" fillId="3" borderId="82" xfId="0" applyFont="1" applyFill="1" applyBorder="1" applyAlignment="1">
      <alignment horizontal="center" vertical="center" wrapText="1" readingOrder="2"/>
    </xf>
    <xf numFmtId="0" fontId="21" fillId="3" borderId="52" xfId="0" applyFont="1" applyFill="1" applyBorder="1" applyAlignment="1">
      <alignment horizontal="center" vertical="center" wrapText="1"/>
    </xf>
    <xf numFmtId="0" fontId="21" fillId="3" borderId="80" xfId="0" applyFont="1" applyFill="1" applyBorder="1" applyAlignment="1">
      <alignment horizontal="center" vertical="center" wrapText="1"/>
    </xf>
    <xf numFmtId="0" fontId="5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right" vertical="center" wrapText="1" indent="1"/>
    </xf>
    <xf numFmtId="0" fontId="23" fillId="4" borderId="41" xfId="0" applyFont="1" applyFill="1" applyBorder="1" applyAlignment="1">
      <alignment horizontal="right" vertical="center" wrapText="1" indent="1"/>
    </xf>
    <xf numFmtId="0" fontId="23" fillId="4" borderId="90" xfId="0" applyFont="1" applyFill="1" applyBorder="1" applyAlignment="1">
      <alignment horizontal="right" vertical="center" wrapText="1" indent="1"/>
    </xf>
    <xf numFmtId="0" fontId="23" fillId="4" borderId="91" xfId="0" applyFont="1" applyFill="1" applyBorder="1" applyAlignment="1">
      <alignment horizontal="right" vertical="center" wrapText="1" indent="1"/>
    </xf>
    <xf numFmtId="0" fontId="23" fillId="4" borderId="38" xfId="0" applyFont="1" applyFill="1" applyBorder="1" applyAlignment="1">
      <alignment horizontal="right" vertical="center" wrapText="1" indent="1"/>
    </xf>
    <xf numFmtId="0" fontId="23" fillId="4" borderId="42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right" vertical="center" wrapText="1" indent="1"/>
    </xf>
    <xf numFmtId="0" fontId="23" fillId="4" borderId="60" xfId="0" applyFont="1" applyFill="1" applyBorder="1" applyAlignment="1">
      <alignment horizontal="right" vertical="center" wrapText="1" indent="1"/>
    </xf>
    <xf numFmtId="0" fontId="29" fillId="4" borderId="39" xfId="0" applyFont="1" applyFill="1" applyBorder="1" applyAlignment="1">
      <alignment horizontal="left" vertical="center" wrapText="1" indent="1"/>
    </xf>
    <xf numFmtId="0" fontId="29" fillId="4" borderId="35" xfId="0" applyFont="1" applyFill="1" applyBorder="1" applyAlignment="1">
      <alignment horizontal="left" vertical="center" wrapText="1" indent="1"/>
    </xf>
    <xf numFmtId="0" fontId="29" fillId="4" borderId="92" xfId="0" applyFont="1" applyFill="1" applyBorder="1" applyAlignment="1">
      <alignment horizontal="left" vertical="center" wrapText="1" indent="1"/>
    </xf>
    <xf numFmtId="0" fontId="29" fillId="4" borderId="93" xfId="0" applyFont="1" applyFill="1" applyBorder="1" applyAlignment="1">
      <alignment horizontal="left" vertical="center" wrapText="1" indent="1"/>
    </xf>
    <xf numFmtId="0" fontId="29" fillId="4" borderId="40" xfId="0" applyFont="1" applyFill="1" applyBorder="1" applyAlignment="1">
      <alignment horizontal="left" vertical="center" wrapText="1" indent="1"/>
    </xf>
    <xf numFmtId="0" fontId="29" fillId="4" borderId="36" xfId="0" applyFont="1" applyFill="1" applyBorder="1" applyAlignment="1">
      <alignment horizontal="left" vertical="center" wrapText="1" indent="1"/>
    </xf>
    <xf numFmtId="0" fontId="29" fillId="4" borderId="61" xfId="0" applyFont="1" applyFill="1" applyBorder="1" applyAlignment="1">
      <alignment horizontal="left" vertical="center" wrapText="1" indent="1"/>
    </xf>
    <xf numFmtId="0" fontId="29" fillId="4" borderId="62" xfId="0" applyFont="1" applyFill="1" applyBorder="1" applyAlignment="1">
      <alignment horizontal="left" vertical="center" wrapText="1" indent="1"/>
    </xf>
    <xf numFmtId="0" fontId="54" fillId="3" borderId="0" xfId="0" applyFont="1" applyFill="1" applyAlignment="1">
      <alignment horizontal="center" vertical="center" wrapText="1" readingOrder="2"/>
    </xf>
    <xf numFmtId="0" fontId="21" fillId="4" borderId="47" xfId="0" applyFont="1" applyFill="1" applyBorder="1" applyAlignment="1">
      <alignment horizontal="center" wrapText="1"/>
    </xf>
    <xf numFmtId="0" fontId="21" fillId="4" borderId="51" xfId="0" applyFont="1" applyFill="1" applyBorder="1" applyAlignment="1">
      <alignment horizontal="center" wrapText="1"/>
    </xf>
    <xf numFmtId="0" fontId="21" fillId="4" borderId="44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70" fillId="0" borderId="0" xfId="0" applyFont="1" applyBorder="1" applyAlignment="1">
      <alignment horizontal="right" vertical="center" wrapText="1" readingOrder="2"/>
    </xf>
    <xf numFmtId="0" fontId="21" fillId="4" borderId="48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1" fillId="4" borderId="45" xfId="0" applyFont="1" applyFill="1" applyBorder="1" applyAlignment="1">
      <alignment horizontal="center" vertical="top" wrapText="1"/>
    </xf>
    <xf numFmtId="0" fontId="70" fillId="0" borderId="96" xfId="0" applyFont="1" applyBorder="1" applyAlignment="1">
      <alignment horizontal="right" vertical="center" wrapText="1" readingOrder="2"/>
    </xf>
    <xf numFmtId="0" fontId="20" fillId="4" borderId="58" xfId="0" applyFont="1" applyFill="1" applyBorder="1" applyAlignment="1">
      <alignment horizontal="center" vertical="center" wrapText="1" readingOrder="2"/>
    </xf>
    <xf numFmtId="0" fontId="58" fillId="0" borderId="96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79" xfId="0" applyFont="1" applyFill="1" applyBorder="1" applyAlignment="1">
      <alignment horizontal="center" vertical="center" wrapText="1" readingOrder="2"/>
    </xf>
    <xf numFmtId="0" fontId="21" fillId="3" borderId="77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 readingOrder="2"/>
    </xf>
    <xf numFmtId="0" fontId="20" fillId="3" borderId="23" xfId="0" applyFont="1" applyFill="1" applyBorder="1" applyAlignment="1">
      <alignment horizontal="center" vertical="center" wrapText="1" readingOrder="2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 readingOrder="2"/>
    </xf>
    <xf numFmtId="0" fontId="21" fillId="4" borderId="0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 readingOrder="2"/>
    </xf>
    <xf numFmtId="0" fontId="20" fillId="3" borderId="33" xfId="0" applyFont="1" applyFill="1" applyBorder="1" applyAlignment="1">
      <alignment horizontal="center" vertical="center" wrapText="1" readingOrder="2"/>
    </xf>
    <xf numFmtId="0" fontId="21" fillId="3" borderId="43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58" fillId="0" borderId="0" xfId="0" applyFont="1" applyBorder="1" applyAlignment="1">
      <alignment horizontal="left" vertical="center" wrapText="1"/>
    </xf>
    <xf numFmtId="0" fontId="73" fillId="0" borderId="0" xfId="0" applyFont="1" applyAlignment="1">
      <alignment horizontal="left" vertical="center" wrapText="1"/>
    </xf>
    <xf numFmtId="0" fontId="51" fillId="0" borderId="51" xfId="0" applyFont="1" applyBorder="1" applyAlignment="1">
      <alignment horizontal="right" vertical="center" wrapText="1" readingOrder="2"/>
    </xf>
    <xf numFmtId="0" fontId="51" fillId="0" borderId="51" xfId="0" applyFont="1" applyBorder="1" applyAlignment="1">
      <alignment horizontal="right" vertical="center" readingOrder="2"/>
    </xf>
    <xf numFmtId="0" fontId="58" fillId="0" borderId="51" xfId="0" applyFont="1" applyBorder="1" applyAlignment="1">
      <alignment horizontal="left" vertical="center" wrapText="1" readingOrder="1"/>
    </xf>
    <xf numFmtId="0" fontId="60" fillId="0" borderId="51" xfId="0" applyFont="1" applyBorder="1" applyAlignment="1">
      <alignment horizontal="right" vertical="center" wrapText="1" readingOrder="2"/>
    </xf>
    <xf numFmtId="0" fontId="20" fillId="3" borderId="11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60" fillId="0" borderId="51" xfId="0" applyFont="1" applyBorder="1" applyAlignment="1">
      <alignment vertical="center" wrapText="1"/>
    </xf>
    <xf numFmtId="0" fontId="58" fillId="0" borderId="51" xfId="0" applyFont="1" applyBorder="1" applyAlignment="1">
      <alignment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80" xfId="0" applyFont="1" applyFill="1" applyBorder="1" applyAlignment="1">
      <alignment horizontal="center" vertical="center" wrapText="1"/>
    </xf>
    <xf numFmtId="0" fontId="21" fillId="4" borderId="81" xfId="0" applyFont="1" applyFill="1" applyBorder="1" applyAlignment="1">
      <alignment horizontal="center" vertical="center" wrapText="1"/>
    </xf>
    <xf numFmtId="0" fontId="21" fillId="4" borderId="82" xfId="0" applyFont="1" applyFill="1" applyBorder="1" applyAlignment="1">
      <alignment horizontal="center" vertical="center" wrapText="1"/>
    </xf>
    <xf numFmtId="0" fontId="32" fillId="4" borderId="25" xfId="0" applyFont="1" applyFill="1" applyBorder="1" applyAlignment="1">
      <alignment horizontal="center" vertical="center" wrapText="1"/>
    </xf>
    <xf numFmtId="0" fontId="32" fillId="4" borderId="26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2" fillId="4" borderId="67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9" fillId="3" borderId="9" xfId="0" applyFont="1" applyFill="1" applyBorder="1" applyAlignment="1">
      <alignment horizontal="center" vertical="center" wrapText="1"/>
    </xf>
    <xf numFmtId="0" fontId="39" fillId="3" borderId="12" xfId="0" applyFont="1" applyFill="1" applyBorder="1" applyAlignment="1">
      <alignment horizontal="center" vertical="center" wrapText="1"/>
    </xf>
    <xf numFmtId="0" fontId="39" fillId="3" borderId="8" xfId="0" applyFont="1" applyFill="1" applyBorder="1" applyAlignment="1">
      <alignment horizontal="center" vertical="center" wrapText="1"/>
    </xf>
    <xf numFmtId="0" fontId="39" fillId="3" borderId="9" xfId="0" applyFont="1" applyFill="1" applyBorder="1" applyAlignment="1">
      <alignment horizontal="center" vertical="center" readingOrder="2"/>
    </xf>
    <xf numFmtId="0" fontId="39" fillId="3" borderId="12" xfId="0" applyFont="1" applyFill="1" applyBorder="1" applyAlignment="1">
      <alignment horizontal="center" vertical="center" readingOrder="2"/>
    </xf>
    <xf numFmtId="0" fontId="39" fillId="3" borderId="8" xfId="0" applyFont="1" applyFill="1" applyBorder="1" applyAlignment="1">
      <alignment horizontal="center" vertical="center" readingOrder="2"/>
    </xf>
    <xf numFmtId="0" fontId="21" fillId="4" borderId="55" xfId="0" applyFont="1" applyFill="1" applyBorder="1" applyAlignment="1">
      <alignment horizontal="right" vertical="center" wrapText="1"/>
    </xf>
    <xf numFmtId="0" fontId="21" fillId="4" borderId="54" xfId="0" applyFont="1" applyFill="1" applyBorder="1" applyAlignment="1">
      <alignment horizontal="right" vertical="center" wrapText="1"/>
    </xf>
    <xf numFmtId="0" fontId="32" fillId="4" borderId="56" xfId="0" applyFont="1" applyFill="1" applyBorder="1" applyAlignment="1">
      <alignment horizontal="left" vertical="center" wrapText="1"/>
    </xf>
    <xf numFmtId="0" fontId="32" fillId="4" borderId="57" xfId="0" applyFont="1" applyFill="1" applyBorder="1" applyAlignment="1">
      <alignment horizontal="left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0" fontId="22" fillId="3" borderId="0" xfId="5" applyFont="1" applyFill="1" applyAlignment="1">
      <alignment horizontal="center" vertical="center"/>
    </xf>
    <xf numFmtId="0" fontId="39" fillId="3" borderId="0" xfId="5" applyFont="1" applyFill="1" applyAlignment="1">
      <alignment horizontal="center" vertical="center" readingOrder="2"/>
    </xf>
    <xf numFmtId="0" fontId="20" fillId="3" borderId="0" xfId="14" applyFont="1" applyFill="1" applyAlignment="1">
      <alignment horizontal="center" vertical="center"/>
    </xf>
    <xf numFmtId="0" fontId="20" fillId="3" borderId="0" xfId="5" applyFont="1" applyFill="1" applyAlignment="1">
      <alignment horizontal="center" vertical="center"/>
    </xf>
    <xf numFmtId="0" fontId="15" fillId="0" borderId="51" xfId="14" applyFont="1" applyBorder="1" applyAlignment="1">
      <alignment horizontal="right" vertical="center" wrapText="1"/>
    </xf>
    <xf numFmtId="0" fontId="40" fillId="0" borderId="51" xfId="14" applyFont="1" applyBorder="1" applyAlignment="1">
      <alignment horizontal="left" vertical="center" wrapText="1"/>
    </xf>
    <xf numFmtId="0" fontId="20" fillId="3" borderId="0" xfId="73" applyFont="1" applyFill="1" applyAlignment="1">
      <alignment horizontal="center" vertical="center" wrapText="1"/>
    </xf>
    <xf numFmtId="0" fontId="20" fillId="3" borderId="0" xfId="73" applyFont="1" applyFill="1" applyAlignment="1">
      <alignment horizontal="center" vertical="center"/>
    </xf>
    <xf numFmtId="0" fontId="20" fillId="4" borderId="73" xfId="16" applyFont="1" applyFill="1" applyBorder="1" applyAlignment="1">
      <alignment horizontal="right" vertical="center" wrapText="1"/>
    </xf>
    <xf numFmtId="0" fontId="20" fillId="4" borderId="74" xfId="16" applyFont="1" applyFill="1" applyBorder="1" applyAlignment="1">
      <alignment horizontal="right" vertical="center" wrapText="1"/>
    </xf>
    <xf numFmtId="0" fontId="20" fillId="4" borderId="83" xfId="16" applyFont="1" applyFill="1" applyBorder="1" applyAlignment="1">
      <alignment horizontal="right" vertical="center" wrapText="1"/>
    </xf>
    <xf numFmtId="0" fontId="21" fillId="4" borderId="84" xfId="16" applyFont="1" applyFill="1" applyBorder="1" applyAlignment="1">
      <alignment horizontal="left" vertical="center" wrapText="1"/>
    </xf>
    <xf numFmtId="0" fontId="21" fillId="4" borderId="86" xfId="16" applyFont="1" applyFill="1" applyBorder="1" applyAlignment="1">
      <alignment horizontal="left" vertical="center" wrapText="1"/>
    </xf>
    <xf numFmtId="0" fontId="21" fillId="4" borderId="85" xfId="16" applyFont="1" applyFill="1" applyBorder="1" applyAlignment="1">
      <alignment horizontal="left" vertical="center" wrapText="1"/>
    </xf>
    <xf numFmtId="0" fontId="21" fillId="4" borderId="31" xfId="16" applyFont="1" applyFill="1" applyBorder="1" applyAlignment="1">
      <alignment horizontal="center" vertical="center" wrapText="1"/>
    </xf>
    <xf numFmtId="0" fontId="21" fillId="4" borderId="16" xfId="16" applyFont="1" applyFill="1" applyBorder="1" applyAlignment="1">
      <alignment horizontal="center" vertical="center" wrapText="1"/>
    </xf>
    <xf numFmtId="0" fontId="21" fillId="4" borderId="30" xfId="16" applyFont="1" applyFill="1" applyBorder="1" applyAlignment="1">
      <alignment horizontal="center" vertical="center" wrapText="1"/>
    </xf>
    <xf numFmtId="0" fontId="38" fillId="4" borderId="19" xfId="10" applyFont="1" applyFill="1" applyBorder="1" applyAlignment="1">
      <alignment horizontal="center" vertical="center" wrapText="1" readingOrder="1"/>
    </xf>
    <xf numFmtId="0" fontId="21" fillId="4" borderId="19" xfId="10" applyFont="1" applyFill="1" applyBorder="1" applyAlignment="1">
      <alignment horizontal="center" vertical="center" wrapText="1" readingOrder="1"/>
    </xf>
    <xf numFmtId="0" fontId="20" fillId="4" borderId="46" xfId="0" applyFont="1" applyFill="1" applyBorder="1" applyAlignment="1">
      <alignment horizontal="right" vertical="center" wrapText="1" indent="1"/>
    </xf>
    <xf numFmtId="0" fontId="20" fillId="4" borderId="76" xfId="0" applyFont="1" applyFill="1" applyBorder="1" applyAlignment="1">
      <alignment horizontal="right" vertical="center" wrapText="1" indent="1"/>
    </xf>
    <xf numFmtId="0" fontId="30" fillId="4" borderId="47" xfId="10" applyFont="1" applyFill="1" applyBorder="1" applyAlignment="1">
      <alignment horizontal="center" wrapText="1" readingOrder="1"/>
    </xf>
    <xf numFmtId="0" fontId="30" fillId="4" borderId="51" xfId="10" applyFont="1" applyFill="1" applyBorder="1" applyAlignment="1">
      <alignment horizontal="center" wrapText="1" readingOrder="1"/>
    </xf>
    <xf numFmtId="0" fontId="30" fillId="4" borderId="44" xfId="10" applyFont="1" applyFill="1" applyBorder="1" applyAlignment="1">
      <alignment horizontal="center" wrapText="1" readingOrder="1"/>
    </xf>
    <xf numFmtId="0" fontId="21" fillId="4" borderId="53" xfId="0" applyFont="1" applyFill="1" applyBorder="1" applyAlignment="1">
      <alignment horizontal="left" vertical="center" wrapText="1" indent="1"/>
    </xf>
    <xf numFmtId="0" fontId="21" fillId="4" borderId="75" xfId="0" applyFont="1" applyFill="1" applyBorder="1" applyAlignment="1">
      <alignment horizontal="left" vertical="center" wrapText="1" indent="1"/>
    </xf>
    <xf numFmtId="0" fontId="21" fillId="4" borderId="48" xfId="10" applyFont="1" applyFill="1" applyBorder="1" applyAlignment="1">
      <alignment horizontal="center" vertical="top" wrapText="1" readingOrder="1"/>
    </xf>
    <xf numFmtId="0" fontId="21" fillId="4" borderId="7" xfId="10" applyFont="1" applyFill="1" applyBorder="1" applyAlignment="1">
      <alignment horizontal="center" vertical="top" wrapText="1" readingOrder="1"/>
    </xf>
    <xf numFmtId="0" fontId="21" fillId="4" borderId="45" xfId="10" applyFont="1" applyFill="1" applyBorder="1" applyAlignment="1">
      <alignment horizontal="center" vertical="top" wrapText="1" readingOrder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 readingOrder="2"/>
    </xf>
    <xf numFmtId="0" fontId="20" fillId="3" borderId="0" xfId="0" applyFont="1" applyFill="1" applyBorder="1" applyAlignment="1">
      <alignment horizontal="center" vertical="center" wrapText="1"/>
    </xf>
    <xf numFmtId="0" fontId="23" fillId="4" borderId="49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40" fillId="3" borderId="51" xfId="0" applyFont="1" applyFill="1" applyBorder="1" applyAlignment="1">
      <alignment horizontal="left" vertical="center" wrapText="1" readingOrder="1"/>
    </xf>
    <xf numFmtId="0" fontId="51" fillId="3" borderId="51" xfId="0" applyFont="1" applyFill="1" applyBorder="1" applyAlignment="1">
      <alignment horizontal="right" vertical="center" wrapText="1" readingOrder="2"/>
    </xf>
    <xf numFmtId="0" fontId="23" fillId="4" borderId="44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right" vertical="center" wrapText="1" readingOrder="2"/>
    </xf>
    <xf numFmtId="0" fontId="0" fillId="0" borderId="0" xfId="0" applyFont="1" applyAlignment="1">
      <alignment horizontal="right" vertical="center" wrapText="1" readingOrder="2"/>
    </xf>
    <xf numFmtId="0" fontId="72" fillId="3" borderId="0" xfId="0" applyFont="1" applyFill="1" applyAlignment="1">
      <alignment horizontal="right" vertical="center" wrapText="1" indent="3" readingOrder="2"/>
    </xf>
    <xf numFmtId="0" fontId="0" fillId="0" borderId="0" xfId="0" applyAlignment="1">
      <alignment horizontal="right" vertical="center" wrapText="1" indent="3" readingOrder="2"/>
    </xf>
    <xf numFmtId="0" fontId="40" fillId="3" borderId="0" xfId="98" applyFont="1" applyFill="1" applyBorder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40" fillId="3" borderId="0" xfId="9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0" fillId="4" borderId="38" xfId="0" applyFont="1" applyFill="1" applyBorder="1" applyAlignment="1">
      <alignment horizontal="right" vertical="center" wrapText="1" indent="1"/>
    </xf>
    <xf numFmtId="0" fontId="20" fillId="4" borderId="88" xfId="0" applyFont="1" applyFill="1" applyBorder="1" applyAlignment="1">
      <alignment horizontal="right" vertical="center" indent="1"/>
    </xf>
    <xf numFmtId="0" fontId="21" fillId="4" borderId="36" xfId="0" applyFont="1" applyFill="1" applyBorder="1" applyAlignment="1">
      <alignment horizontal="left" vertical="center" wrapText="1" indent="1"/>
    </xf>
    <xf numFmtId="0" fontId="21" fillId="4" borderId="87" xfId="0" applyFont="1" applyFill="1" applyBorder="1" applyAlignment="1">
      <alignment horizontal="left" vertical="center" indent="1"/>
    </xf>
    <xf numFmtId="0" fontId="51" fillId="0" borderId="51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right" vertical="center" readingOrder="2"/>
    </xf>
    <xf numFmtId="0" fontId="21" fillId="4" borderId="48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67" fillId="4" borderId="47" xfId="98" applyFont="1" applyFill="1" applyBorder="1" applyAlignment="1">
      <alignment horizontal="center" vertical="center" wrapText="1"/>
    </xf>
    <xf numFmtId="0" fontId="67" fillId="4" borderId="51" xfId="98" applyFont="1" applyFill="1" applyBorder="1" applyAlignment="1">
      <alignment horizontal="center" vertical="center" wrapText="1"/>
    </xf>
    <xf numFmtId="0" fontId="67" fillId="4" borderId="44" xfId="98" applyFont="1" applyFill="1" applyBorder="1" applyAlignment="1">
      <alignment horizontal="center" vertical="center" wrapText="1"/>
    </xf>
    <xf numFmtId="0" fontId="67" fillId="4" borderId="17" xfId="98" applyFont="1" applyFill="1" applyBorder="1" applyAlignment="1">
      <alignment horizontal="center" vertical="center" wrapText="1" readingOrder="2"/>
    </xf>
    <xf numFmtId="0" fontId="67" fillId="4" borderId="23" xfId="98" applyFont="1" applyFill="1" applyBorder="1" applyAlignment="1">
      <alignment horizontal="center" vertical="center" wrapText="1" readingOrder="2"/>
    </xf>
    <xf numFmtId="0" fontId="67" fillId="4" borderId="26" xfId="98" applyFont="1" applyFill="1" applyBorder="1" applyAlignment="1">
      <alignment horizontal="center" vertical="center" wrapText="1"/>
    </xf>
    <xf numFmtId="0" fontId="67" fillId="4" borderId="27" xfId="98" applyFont="1" applyFill="1" applyBorder="1" applyAlignment="1">
      <alignment horizontal="center" vertical="center" wrapText="1"/>
    </xf>
    <xf numFmtId="0" fontId="67" fillId="3" borderId="17" xfId="98" applyFont="1" applyFill="1" applyBorder="1" applyAlignment="1">
      <alignment horizontal="center" vertical="center" wrapText="1" readingOrder="2"/>
    </xf>
    <xf numFmtId="0" fontId="67" fillId="3" borderId="23" xfId="98" applyFont="1" applyFill="1" applyBorder="1" applyAlignment="1">
      <alignment horizontal="center" vertical="center" wrapText="1" readingOrder="2"/>
    </xf>
    <xf numFmtId="0" fontId="67" fillId="3" borderId="26" xfId="98" applyFont="1" applyFill="1" applyBorder="1" applyAlignment="1">
      <alignment horizontal="center" vertical="center" wrapText="1"/>
    </xf>
    <xf numFmtId="0" fontId="67" fillId="3" borderId="27" xfId="98" applyFont="1" applyFill="1" applyBorder="1" applyAlignment="1">
      <alignment horizontal="center" vertical="center" wrapText="1"/>
    </xf>
    <xf numFmtId="0" fontId="67" fillId="3" borderId="50" xfId="98" applyFont="1" applyFill="1" applyBorder="1" applyAlignment="1">
      <alignment horizontal="center" vertical="center" wrapText="1"/>
    </xf>
    <xf numFmtId="0" fontId="67" fillId="3" borderId="49" xfId="98" applyFont="1" applyFill="1" applyBorder="1" applyAlignment="1">
      <alignment horizontal="center" vertical="center" wrapText="1" readingOrder="2"/>
    </xf>
    <xf numFmtId="0" fontId="22" fillId="3" borderId="12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58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left" vertical="center" wrapText="1" indent="1"/>
    </xf>
    <xf numFmtId="0" fontId="21" fillId="4" borderId="18" xfId="0" applyFont="1" applyFill="1" applyBorder="1" applyAlignment="1">
      <alignment horizontal="left" vertical="center" indent="1"/>
    </xf>
    <xf numFmtId="0" fontId="21" fillId="4" borderId="24" xfId="0" applyFont="1" applyFill="1" applyBorder="1" applyAlignment="1">
      <alignment horizontal="left" vertical="center" indent="1"/>
    </xf>
    <xf numFmtId="0" fontId="20" fillId="4" borderId="47" xfId="0" applyFont="1" applyFill="1" applyBorder="1" applyAlignment="1">
      <alignment horizontal="center" vertical="center"/>
    </xf>
    <xf numFmtId="0" fontId="20" fillId="4" borderId="51" xfId="0" applyFont="1" applyFill="1" applyBorder="1" applyAlignment="1">
      <alignment horizontal="center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67" fillId="4" borderId="47" xfId="98" applyFont="1" applyFill="1" applyBorder="1" applyAlignment="1">
      <alignment horizontal="center" vertical="center" readingOrder="2"/>
    </xf>
    <xf numFmtId="0" fontId="67" fillId="4" borderId="51" xfId="98" applyFont="1" applyFill="1" applyBorder="1" applyAlignment="1">
      <alignment horizontal="center" vertical="center" readingOrder="2"/>
    </xf>
    <xf numFmtId="0" fontId="67" fillId="4" borderId="44" xfId="98" applyFont="1" applyFill="1" applyBorder="1" applyAlignment="1">
      <alignment horizontal="center" vertical="center" readingOrder="2"/>
    </xf>
  </cellXfs>
  <cellStyles count="790">
    <cellStyle name="Comma 2" xfId="1"/>
    <cellStyle name="Comma 2 2" xfId="37"/>
    <cellStyle name="Comma 2 2 2" xfId="71"/>
    <cellStyle name="Comma 2 3" xfId="61"/>
    <cellStyle name="Comma 3" xfId="38"/>
    <cellStyle name="Comma 3 2" xfId="352"/>
    <cellStyle name="Comma 3 2 2" xfId="630"/>
    <cellStyle name="Comma 4" xfId="39"/>
    <cellStyle name="Comma 4 2" xfId="72"/>
    <cellStyle name="Comma 4 2 2" xfId="724"/>
    <cellStyle name="Comma 4 2 3" xfId="725"/>
    <cellStyle name="Comma 4 3" xfId="726"/>
    <cellStyle name="Comma 4 4" xfId="727"/>
    <cellStyle name="Comma 5" xfId="728"/>
    <cellStyle name="Comma 6" xfId="729"/>
    <cellStyle name="Comma 7" xfId="730"/>
    <cellStyle name="H1" xfId="2"/>
    <cellStyle name="H1 2" xfId="3"/>
    <cellStyle name="H1 2 2" xfId="33"/>
    <cellStyle name="H1 2 3" xfId="731"/>
    <cellStyle name="H1 2 3 2" xfId="732"/>
    <cellStyle name="H1_خدمات الانقاذ والإغاثة" xfId="40"/>
    <cellStyle name="H2" xfId="4"/>
    <cellStyle name="H2 2" xfId="5"/>
    <cellStyle name="H2 2 2" xfId="41"/>
    <cellStyle name="H2 2 3" xfId="733"/>
    <cellStyle name="H2 2 3 2" xfId="734"/>
    <cellStyle name="H2_خدمات الانقاذ والإغاثة" xfId="42"/>
    <cellStyle name="had" xfId="6"/>
    <cellStyle name="had 2" xfId="7"/>
    <cellStyle name="had 2 2" xfId="735"/>
    <cellStyle name="had 2 3" xfId="736"/>
    <cellStyle name="had 2 3 2" xfId="737"/>
    <cellStyle name="had0" xfId="8"/>
    <cellStyle name="Had1" xfId="9"/>
    <cellStyle name="Had2" xfId="10"/>
    <cellStyle name="Had3" xfId="11"/>
    <cellStyle name="Had3 2" xfId="738"/>
    <cellStyle name="Had3 2 2" xfId="739"/>
    <cellStyle name="Had3 2 3" xfId="740"/>
    <cellStyle name="Had3 2 3 2" xfId="741"/>
    <cellStyle name="inxa" xfId="12"/>
    <cellStyle name="inxa 2" xfId="34"/>
    <cellStyle name="inxa 2 2" xfId="69"/>
    <cellStyle name="inxa 3" xfId="62"/>
    <cellStyle name="inxe" xfId="13"/>
    <cellStyle name="Normal" xfId="0" builtinId="0"/>
    <cellStyle name="Normal 10" xfId="98"/>
    <cellStyle name="Normal 10 3" xfId="742"/>
    <cellStyle name="Normal 11" xfId="97"/>
    <cellStyle name="Normal 11 2" xfId="124"/>
    <cellStyle name="Normal 11 2 2" xfId="215"/>
    <cellStyle name="Normal 11 2 2 2" xfId="494"/>
    <cellStyle name="Normal 11 2 3" xfId="306"/>
    <cellStyle name="Normal 11 2 3 2" xfId="585"/>
    <cellStyle name="Normal 11 2 4" xfId="403"/>
    <cellStyle name="Normal 11 2 5" xfId="679"/>
    <cellStyle name="Normal 11 3" xfId="191"/>
    <cellStyle name="Normal 11 3 2" xfId="470"/>
    <cellStyle name="Normal 11 4" xfId="282"/>
    <cellStyle name="Normal 11 4 2" xfId="561"/>
    <cellStyle name="Normal 11 5" xfId="379"/>
    <cellStyle name="Normal 11 6" xfId="655"/>
    <cellStyle name="Normal 12" xfId="123"/>
    <cellStyle name="Normal 12 2" xfId="214"/>
    <cellStyle name="Normal 12 2 2" xfId="493"/>
    <cellStyle name="Normal 12 3" xfId="305"/>
    <cellStyle name="Normal 12 3 2" xfId="584"/>
    <cellStyle name="Normal 12 4" xfId="402"/>
    <cellStyle name="Normal 12 5" xfId="678"/>
    <cellStyle name="Normal 13" xfId="351"/>
    <cellStyle name="Normal 14" xfId="355"/>
    <cellStyle name="Normal 15" xfId="354"/>
    <cellStyle name="Normal 16" xfId="632"/>
    <cellStyle name="Normal 2" xfId="14"/>
    <cellStyle name="Normal 2 2" xfId="43"/>
    <cellStyle name="Normal 2 2 2" xfId="73"/>
    <cellStyle name="Normal 2 3" xfId="44"/>
    <cellStyle name="Normal 2 3 2" xfId="74"/>
    <cellStyle name="Normal 2 4" xfId="45"/>
    <cellStyle name="Normal 2 4 10" xfId="635"/>
    <cellStyle name="Normal 2 4 2" xfId="75"/>
    <cellStyle name="Normal 2 4 2 2" xfId="106"/>
    <cellStyle name="Normal 2 4 2 2 2" xfId="127"/>
    <cellStyle name="Normal 2 4 2 2 2 2" xfId="218"/>
    <cellStyle name="Normal 2 4 2 2 2 2 2" xfId="497"/>
    <cellStyle name="Normal 2 4 2 2 2 3" xfId="309"/>
    <cellStyle name="Normal 2 4 2 2 2 3 2" xfId="588"/>
    <cellStyle name="Normal 2 4 2 2 2 4" xfId="406"/>
    <cellStyle name="Normal 2 4 2 2 2 5" xfId="682"/>
    <cellStyle name="Normal 2 4 2 2 3" xfId="199"/>
    <cellStyle name="Normal 2 4 2 2 3 2" xfId="478"/>
    <cellStyle name="Normal 2 4 2 2 4" xfId="290"/>
    <cellStyle name="Normal 2 4 2 2 4 2" xfId="569"/>
    <cellStyle name="Normal 2 4 2 2 5" xfId="387"/>
    <cellStyle name="Normal 2 4 2 2 6" xfId="663"/>
    <cellStyle name="Normal 2 4 2 3" xfId="126"/>
    <cellStyle name="Normal 2 4 2 3 2" xfId="217"/>
    <cellStyle name="Normal 2 4 2 3 2 2" xfId="496"/>
    <cellStyle name="Normal 2 4 2 3 3" xfId="308"/>
    <cellStyle name="Normal 2 4 2 3 3 2" xfId="587"/>
    <cellStyle name="Normal 2 4 2 3 4" xfId="405"/>
    <cellStyle name="Normal 2 4 2 3 5" xfId="681"/>
    <cellStyle name="Normal 2 4 2 4" xfId="176"/>
    <cellStyle name="Normal 2 4 2 4 2" xfId="455"/>
    <cellStyle name="Normal 2 4 2 5" xfId="267"/>
    <cellStyle name="Normal 2 4 2 5 2" xfId="546"/>
    <cellStyle name="Normal 2 4 2 6" xfId="363"/>
    <cellStyle name="Normal 2 4 2 7" xfId="640"/>
    <cellStyle name="Normal 2 4 3" xfId="84"/>
    <cellStyle name="Normal 2 4 3 2" xfId="111"/>
    <cellStyle name="Normal 2 4 3 2 2" xfId="129"/>
    <cellStyle name="Normal 2 4 3 2 2 2" xfId="220"/>
    <cellStyle name="Normal 2 4 3 2 2 2 2" xfId="499"/>
    <cellStyle name="Normal 2 4 3 2 2 3" xfId="311"/>
    <cellStyle name="Normal 2 4 3 2 2 3 2" xfId="590"/>
    <cellStyle name="Normal 2 4 3 2 2 4" xfId="408"/>
    <cellStyle name="Normal 2 4 3 2 2 5" xfId="684"/>
    <cellStyle name="Normal 2 4 3 2 3" xfId="204"/>
    <cellStyle name="Normal 2 4 3 2 3 2" xfId="483"/>
    <cellStyle name="Normal 2 4 3 2 4" xfId="295"/>
    <cellStyle name="Normal 2 4 3 2 4 2" xfId="574"/>
    <cellStyle name="Normal 2 4 3 2 5" xfId="392"/>
    <cellStyle name="Normal 2 4 3 2 6" xfId="668"/>
    <cellStyle name="Normal 2 4 3 3" xfId="128"/>
    <cellStyle name="Normal 2 4 3 3 2" xfId="219"/>
    <cellStyle name="Normal 2 4 3 3 2 2" xfId="498"/>
    <cellStyle name="Normal 2 4 3 3 3" xfId="310"/>
    <cellStyle name="Normal 2 4 3 3 3 2" xfId="589"/>
    <cellStyle name="Normal 2 4 3 3 4" xfId="407"/>
    <cellStyle name="Normal 2 4 3 3 5" xfId="683"/>
    <cellStyle name="Normal 2 4 3 4" xfId="181"/>
    <cellStyle name="Normal 2 4 3 4 2" xfId="460"/>
    <cellStyle name="Normal 2 4 3 5" xfId="272"/>
    <cellStyle name="Normal 2 4 3 5 2" xfId="551"/>
    <cellStyle name="Normal 2 4 3 6" xfId="368"/>
    <cellStyle name="Normal 2 4 3 7" xfId="645"/>
    <cellStyle name="Normal 2 4 4" xfId="92"/>
    <cellStyle name="Normal 2 4 4 2" xfId="118"/>
    <cellStyle name="Normal 2 4 4 2 2" xfId="131"/>
    <cellStyle name="Normal 2 4 4 2 2 2" xfId="222"/>
    <cellStyle name="Normal 2 4 4 2 2 2 2" xfId="501"/>
    <cellStyle name="Normal 2 4 4 2 2 3" xfId="313"/>
    <cellStyle name="Normal 2 4 4 2 2 3 2" xfId="592"/>
    <cellStyle name="Normal 2 4 4 2 2 4" xfId="410"/>
    <cellStyle name="Normal 2 4 4 2 2 5" xfId="686"/>
    <cellStyle name="Normal 2 4 4 2 3" xfId="210"/>
    <cellStyle name="Normal 2 4 4 2 3 2" xfId="489"/>
    <cellStyle name="Normal 2 4 4 2 4" xfId="301"/>
    <cellStyle name="Normal 2 4 4 2 4 2" xfId="580"/>
    <cellStyle name="Normal 2 4 4 2 5" xfId="398"/>
    <cellStyle name="Normal 2 4 4 2 6" xfId="674"/>
    <cellStyle name="Normal 2 4 4 3" xfId="130"/>
    <cellStyle name="Normal 2 4 4 3 2" xfId="221"/>
    <cellStyle name="Normal 2 4 4 3 2 2" xfId="500"/>
    <cellStyle name="Normal 2 4 4 3 3" xfId="312"/>
    <cellStyle name="Normal 2 4 4 3 3 2" xfId="591"/>
    <cellStyle name="Normal 2 4 4 3 4" xfId="409"/>
    <cellStyle name="Normal 2 4 4 3 5" xfId="685"/>
    <cellStyle name="Normal 2 4 4 4" xfId="187"/>
    <cellStyle name="Normal 2 4 4 4 2" xfId="466"/>
    <cellStyle name="Normal 2 4 4 5" xfId="278"/>
    <cellStyle name="Normal 2 4 4 5 2" xfId="557"/>
    <cellStyle name="Normal 2 4 4 6" xfId="375"/>
    <cellStyle name="Normal 2 4 4 7" xfId="651"/>
    <cellStyle name="Normal 2 4 5" xfId="101"/>
    <cellStyle name="Normal 2 4 5 2" xfId="132"/>
    <cellStyle name="Normal 2 4 5 2 2" xfId="223"/>
    <cellStyle name="Normal 2 4 5 2 2 2" xfId="502"/>
    <cellStyle name="Normal 2 4 5 2 3" xfId="314"/>
    <cellStyle name="Normal 2 4 5 2 3 2" xfId="593"/>
    <cellStyle name="Normal 2 4 5 2 4" xfId="411"/>
    <cellStyle name="Normal 2 4 5 2 5" xfId="687"/>
    <cellStyle name="Normal 2 4 5 3" xfId="194"/>
    <cellStyle name="Normal 2 4 5 3 2" xfId="473"/>
    <cellStyle name="Normal 2 4 5 4" xfId="285"/>
    <cellStyle name="Normal 2 4 5 4 2" xfId="564"/>
    <cellStyle name="Normal 2 4 5 5" xfId="382"/>
    <cellStyle name="Normal 2 4 5 6" xfId="658"/>
    <cellStyle name="Normal 2 4 6" xfId="125"/>
    <cellStyle name="Normal 2 4 6 2" xfId="216"/>
    <cellStyle name="Normal 2 4 6 2 2" xfId="495"/>
    <cellStyle name="Normal 2 4 6 3" xfId="307"/>
    <cellStyle name="Normal 2 4 6 3 2" xfId="586"/>
    <cellStyle name="Normal 2 4 6 4" xfId="404"/>
    <cellStyle name="Normal 2 4 6 5" xfId="680"/>
    <cellStyle name="Normal 2 4 7" xfId="171"/>
    <cellStyle name="Normal 2 4 7 2" xfId="450"/>
    <cellStyle name="Normal 2 4 8" xfId="262"/>
    <cellStyle name="Normal 2 4 8 2" xfId="541"/>
    <cellStyle name="Normal 2 4 9" xfId="358"/>
    <cellStyle name="Normal 2 5" xfId="59"/>
    <cellStyle name="Normal 2 6" xfId="353"/>
    <cellStyle name="Normal 2 6 2" xfId="631"/>
    <cellStyle name="Normal 3" xfId="15"/>
    <cellStyle name="Normal 3 2" xfId="16"/>
    <cellStyle name="Normal 3 2 2" xfId="743"/>
    <cellStyle name="Normal 3 2 2 2" xfId="744"/>
    <cellStyle name="Normal 3 2 2 3" xfId="745"/>
    <cellStyle name="Normal 3 2 3" xfId="746"/>
    <cellStyle name="Normal 3 2 4" xfId="747"/>
    <cellStyle name="Normal 3 3" xfId="32"/>
    <cellStyle name="Normal 3 3 2" xfId="68"/>
    <cellStyle name="Normal 3 4" xfId="63"/>
    <cellStyle name="Normal 4" xfId="17"/>
    <cellStyle name="Normal 4 2" xfId="31"/>
    <cellStyle name="Normal 4 2 10" xfId="169"/>
    <cellStyle name="Normal 4 2 10 2" xfId="448"/>
    <cellStyle name="Normal 4 2 11" xfId="260"/>
    <cellStyle name="Normal 4 2 11 2" xfId="539"/>
    <cellStyle name="Normal 4 2 12" xfId="356"/>
    <cellStyle name="Normal 4 2 13" xfId="633"/>
    <cellStyle name="Normal 4 2 2" xfId="36"/>
    <cellStyle name="Normal 4 2 2 10" xfId="634"/>
    <cellStyle name="Normal 4 2 2 2" xfId="70"/>
    <cellStyle name="Normal 4 2 2 2 2" xfId="105"/>
    <cellStyle name="Normal 4 2 2 2 2 2" xfId="136"/>
    <cellStyle name="Normal 4 2 2 2 2 2 2" xfId="227"/>
    <cellStyle name="Normal 4 2 2 2 2 2 2 2" xfId="506"/>
    <cellStyle name="Normal 4 2 2 2 2 2 3" xfId="318"/>
    <cellStyle name="Normal 4 2 2 2 2 2 3 2" xfId="597"/>
    <cellStyle name="Normal 4 2 2 2 2 2 4" xfId="415"/>
    <cellStyle name="Normal 4 2 2 2 2 2 5" xfId="691"/>
    <cellStyle name="Normal 4 2 2 2 2 3" xfId="198"/>
    <cellStyle name="Normal 4 2 2 2 2 3 2" xfId="477"/>
    <cellStyle name="Normal 4 2 2 2 2 4" xfId="289"/>
    <cellStyle name="Normal 4 2 2 2 2 4 2" xfId="568"/>
    <cellStyle name="Normal 4 2 2 2 2 5" xfId="386"/>
    <cellStyle name="Normal 4 2 2 2 2 6" xfId="662"/>
    <cellStyle name="Normal 4 2 2 2 3" xfId="135"/>
    <cellStyle name="Normal 4 2 2 2 3 2" xfId="226"/>
    <cellStyle name="Normal 4 2 2 2 3 2 2" xfId="505"/>
    <cellStyle name="Normal 4 2 2 2 3 3" xfId="317"/>
    <cellStyle name="Normal 4 2 2 2 3 3 2" xfId="596"/>
    <cellStyle name="Normal 4 2 2 2 3 4" xfId="414"/>
    <cellStyle name="Normal 4 2 2 2 3 5" xfId="690"/>
    <cellStyle name="Normal 4 2 2 2 4" xfId="175"/>
    <cellStyle name="Normal 4 2 2 2 4 2" xfId="454"/>
    <cellStyle name="Normal 4 2 2 2 5" xfId="266"/>
    <cellStyle name="Normal 4 2 2 2 5 2" xfId="545"/>
    <cellStyle name="Normal 4 2 2 2 6" xfId="362"/>
    <cellStyle name="Normal 4 2 2 2 7" xfId="639"/>
    <cellStyle name="Normal 4 2 2 3" xfId="83"/>
    <cellStyle name="Normal 4 2 2 3 2" xfId="110"/>
    <cellStyle name="Normal 4 2 2 3 2 2" xfId="138"/>
    <cellStyle name="Normal 4 2 2 3 2 2 2" xfId="229"/>
    <cellStyle name="Normal 4 2 2 3 2 2 2 2" xfId="508"/>
    <cellStyle name="Normal 4 2 2 3 2 2 3" xfId="320"/>
    <cellStyle name="Normal 4 2 2 3 2 2 3 2" xfId="599"/>
    <cellStyle name="Normal 4 2 2 3 2 2 4" xfId="417"/>
    <cellStyle name="Normal 4 2 2 3 2 2 5" xfId="693"/>
    <cellStyle name="Normal 4 2 2 3 2 3" xfId="203"/>
    <cellStyle name="Normal 4 2 2 3 2 3 2" xfId="482"/>
    <cellStyle name="Normal 4 2 2 3 2 4" xfId="294"/>
    <cellStyle name="Normal 4 2 2 3 2 4 2" xfId="573"/>
    <cellStyle name="Normal 4 2 2 3 2 5" xfId="391"/>
    <cellStyle name="Normal 4 2 2 3 2 6" xfId="667"/>
    <cellStyle name="Normal 4 2 2 3 3" xfId="137"/>
    <cellStyle name="Normal 4 2 2 3 3 2" xfId="228"/>
    <cellStyle name="Normal 4 2 2 3 3 2 2" xfId="507"/>
    <cellStyle name="Normal 4 2 2 3 3 3" xfId="319"/>
    <cellStyle name="Normal 4 2 2 3 3 3 2" xfId="598"/>
    <cellStyle name="Normal 4 2 2 3 3 4" xfId="416"/>
    <cellStyle name="Normal 4 2 2 3 3 5" xfId="692"/>
    <cellStyle name="Normal 4 2 2 3 4" xfId="180"/>
    <cellStyle name="Normal 4 2 2 3 4 2" xfId="459"/>
    <cellStyle name="Normal 4 2 2 3 5" xfId="271"/>
    <cellStyle name="Normal 4 2 2 3 5 2" xfId="550"/>
    <cellStyle name="Normal 4 2 2 3 6" xfId="367"/>
    <cellStyle name="Normal 4 2 2 3 7" xfId="644"/>
    <cellStyle name="Normal 4 2 2 4" xfId="91"/>
    <cellStyle name="Normal 4 2 2 4 2" xfId="117"/>
    <cellStyle name="Normal 4 2 2 4 2 2" xfId="140"/>
    <cellStyle name="Normal 4 2 2 4 2 2 2" xfId="231"/>
    <cellStyle name="Normal 4 2 2 4 2 2 2 2" xfId="510"/>
    <cellStyle name="Normal 4 2 2 4 2 2 3" xfId="322"/>
    <cellStyle name="Normal 4 2 2 4 2 2 3 2" xfId="601"/>
    <cellStyle name="Normal 4 2 2 4 2 2 4" xfId="419"/>
    <cellStyle name="Normal 4 2 2 4 2 2 5" xfId="695"/>
    <cellStyle name="Normal 4 2 2 4 2 3" xfId="209"/>
    <cellStyle name="Normal 4 2 2 4 2 3 2" xfId="488"/>
    <cellStyle name="Normal 4 2 2 4 2 4" xfId="300"/>
    <cellStyle name="Normal 4 2 2 4 2 4 2" xfId="579"/>
    <cellStyle name="Normal 4 2 2 4 2 5" xfId="397"/>
    <cellStyle name="Normal 4 2 2 4 2 6" xfId="673"/>
    <cellStyle name="Normal 4 2 2 4 3" xfId="139"/>
    <cellStyle name="Normal 4 2 2 4 3 2" xfId="230"/>
    <cellStyle name="Normal 4 2 2 4 3 2 2" xfId="509"/>
    <cellStyle name="Normal 4 2 2 4 3 3" xfId="321"/>
    <cellStyle name="Normal 4 2 2 4 3 3 2" xfId="600"/>
    <cellStyle name="Normal 4 2 2 4 3 4" xfId="418"/>
    <cellStyle name="Normal 4 2 2 4 3 5" xfId="694"/>
    <cellStyle name="Normal 4 2 2 4 4" xfId="186"/>
    <cellStyle name="Normal 4 2 2 4 4 2" xfId="465"/>
    <cellStyle name="Normal 4 2 2 4 5" xfId="277"/>
    <cellStyle name="Normal 4 2 2 4 5 2" xfId="556"/>
    <cellStyle name="Normal 4 2 2 4 6" xfId="374"/>
    <cellStyle name="Normal 4 2 2 4 7" xfId="650"/>
    <cellStyle name="Normal 4 2 2 5" xfId="100"/>
    <cellStyle name="Normal 4 2 2 5 2" xfId="141"/>
    <cellStyle name="Normal 4 2 2 5 2 2" xfId="232"/>
    <cellStyle name="Normal 4 2 2 5 2 2 2" xfId="511"/>
    <cellStyle name="Normal 4 2 2 5 2 3" xfId="323"/>
    <cellStyle name="Normal 4 2 2 5 2 3 2" xfId="602"/>
    <cellStyle name="Normal 4 2 2 5 2 4" xfId="420"/>
    <cellStyle name="Normal 4 2 2 5 2 5" xfId="696"/>
    <cellStyle name="Normal 4 2 2 5 3" xfId="193"/>
    <cellStyle name="Normal 4 2 2 5 3 2" xfId="472"/>
    <cellStyle name="Normal 4 2 2 5 4" xfId="284"/>
    <cellStyle name="Normal 4 2 2 5 4 2" xfId="563"/>
    <cellStyle name="Normal 4 2 2 5 5" xfId="381"/>
    <cellStyle name="Normal 4 2 2 5 6" xfId="657"/>
    <cellStyle name="Normal 4 2 2 6" xfId="134"/>
    <cellStyle name="Normal 4 2 2 6 2" xfId="225"/>
    <cellStyle name="Normal 4 2 2 6 2 2" xfId="504"/>
    <cellStyle name="Normal 4 2 2 6 3" xfId="316"/>
    <cellStyle name="Normal 4 2 2 6 3 2" xfId="595"/>
    <cellStyle name="Normal 4 2 2 6 4" xfId="413"/>
    <cellStyle name="Normal 4 2 2 6 5" xfId="689"/>
    <cellStyle name="Normal 4 2 2 7" xfId="170"/>
    <cellStyle name="Normal 4 2 2 7 2" xfId="449"/>
    <cellStyle name="Normal 4 2 2 8" xfId="261"/>
    <cellStyle name="Normal 4 2 2 8 2" xfId="540"/>
    <cellStyle name="Normal 4 2 2 9" xfId="357"/>
    <cellStyle name="Normal 4 2 3" xfId="46"/>
    <cellStyle name="Normal 4 2 3 10" xfId="636"/>
    <cellStyle name="Normal 4 2 3 2" xfId="76"/>
    <cellStyle name="Normal 4 2 3 2 2" xfId="107"/>
    <cellStyle name="Normal 4 2 3 2 2 2" xfId="144"/>
    <cellStyle name="Normal 4 2 3 2 2 2 2" xfId="235"/>
    <cellStyle name="Normal 4 2 3 2 2 2 2 2" xfId="514"/>
    <cellStyle name="Normal 4 2 3 2 2 2 3" xfId="326"/>
    <cellStyle name="Normal 4 2 3 2 2 2 3 2" xfId="605"/>
    <cellStyle name="Normal 4 2 3 2 2 2 4" xfId="423"/>
    <cellStyle name="Normal 4 2 3 2 2 2 5" xfId="699"/>
    <cellStyle name="Normal 4 2 3 2 2 3" xfId="200"/>
    <cellStyle name="Normal 4 2 3 2 2 3 2" xfId="479"/>
    <cellStyle name="Normal 4 2 3 2 2 4" xfId="291"/>
    <cellStyle name="Normal 4 2 3 2 2 4 2" xfId="570"/>
    <cellStyle name="Normal 4 2 3 2 2 5" xfId="388"/>
    <cellStyle name="Normal 4 2 3 2 2 6" xfId="664"/>
    <cellStyle name="Normal 4 2 3 2 3" xfId="143"/>
    <cellStyle name="Normal 4 2 3 2 3 2" xfId="234"/>
    <cellStyle name="Normal 4 2 3 2 3 2 2" xfId="513"/>
    <cellStyle name="Normal 4 2 3 2 3 3" xfId="325"/>
    <cellStyle name="Normal 4 2 3 2 3 3 2" xfId="604"/>
    <cellStyle name="Normal 4 2 3 2 3 4" xfId="422"/>
    <cellStyle name="Normal 4 2 3 2 3 5" xfId="698"/>
    <cellStyle name="Normal 4 2 3 2 4" xfId="177"/>
    <cellStyle name="Normal 4 2 3 2 4 2" xfId="456"/>
    <cellStyle name="Normal 4 2 3 2 5" xfId="268"/>
    <cellStyle name="Normal 4 2 3 2 5 2" xfId="547"/>
    <cellStyle name="Normal 4 2 3 2 6" xfId="364"/>
    <cellStyle name="Normal 4 2 3 2 7" xfId="641"/>
    <cellStyle name="Normal 4 2 3 3" xfId="85"/>
    <cellStyle name="Normal 4 2 3 3 2" xfId="112"/>
    <cellStyle name="Normal 4 2 3 3 2 2" xfId="146"/>
    <cellStyle name="Normal 4 2 3 3 2 2 2" xfId="237"/>
    <cellStyle name="Normal 4 2 3 3 2 2 2 2" xfId="516"/>
    <cellStyle name="Normal 4 2 3 3 2 2 3" xfId="328"/>
    <cellStyle name="Normal 4 2 3 3 2 2 3 2" xfId="607"/>
    <cellStyle name="Normal 4 2 3 3 2 2 4" xfId="425"/>
    <cellStyle name="Normal 4 2 3 3 2 2 5" xfId="701"/>
    <cellStyle name="Normal 4 2 3 3 2 3" xfId="205"/>
    <cellStyle name="Normal 4 2 3 3 2 3 2" xfId="484"/>
    <cellStyle name="Normal 4 2 3 3 2 4" xfId="296"/>
    <cellStyle name="Normal 4 2 3 3 2 4 2" xfId="575"/>
    <cellStyle name="Normal 4 2 3 3 2 5" xfId="393"/>
    <cellStyle name="Normal 4 2 3 3 2 6" xfId="669"/>
    <cellStyle name="Normal 4 2 3 3 3" xfId="145"/>
    <cellStyle name="Normal 4 2 3 3 3 2" xfId="236"/>
    <cellStyle name="Normal 4 2 3 3 3 2 2" xfId="515"/>
    <cellStyle name="Normal 4 2 3 3 3 3" xfId="327"/>
    <cellStyle name="Normal 4 2 3 3 3 3 2" xfId="606"/>
    <cellStyle name="Normal 4 2 3 3 3 4" xfId="424"/>
    <cellStyle name="Normal 4 2 3 3 3 5" xfId="700"/>
    <cellStyle name="Normal 4 2 3 3 4" xfId="182"/>
    <cellStyle name="Normal 4 2 3 3 4 2" xfId="461"/>
    <cellStyle name="Normal 4 2 3 3 5" xfId="273"/>
    <cellStyle name="Normal 4 2 3 3 5 2" xfId="552"/>
    <cellStyle name="Normal 4 2 3 3 6" xfId="369"/>
    <cellStyle name="Normal 4 2 3 3 7" xfId="646"/>
    <cellStyle name="Normal 4 2 3 4" xfId="93"/>
    <cellStyle name="Normal 4 2 3 4 2" xfId="119"/>
    <cellStyle name="Normal 4 2 3 4 2 2" xfId="148"/>
    <cellStyle name="Normal 4 2 3 4 2 2 2" xfId="239"/>
    <cellStyle name="Normal 4 2 3 4 2 2 2 2" xfId="518"/>
    <cellStyle name="Normal 4 2 3 4 2 2 3" xfId="330"/>
    <cellStyle name="Normal 4 2 3 4 2 2 3 2" xfId="609"/>
    <cellStyle name="Normal 4 2 3 4 2 2 4" xfId="427"/>
    <cellStyle name="Normal 4 2 3 4 2 2 5" xfId="703"/>
    <cellStyle name="Normal 4 2 3 4 2 3" xfId="211"/>
    <cellStyle name="Normal 4 2 3 4 2 3 2" xfId="490"/>
    <cellStyle name="Normal 4 2 3 4 2 4" xfId="302"/>
    <cellStyle name="Normal 4 2 3 4 2 4 2" xfId="581"/>
    <cellStyle name="Normal 4 2 3 4 2 5" xfId="399"/>
    <cellStyle name="Normal 4 2 3 4 2 6" xfId="675"/>
    <cellStyle name="Normal 4 2 3 4 3" xfId="147"/>
    <cellStyle name="Normal 4 2 3 4 3 2" xfId="238"/>
    <cellStyle name="Normal 4 2 3 4 3 2 2" xfId="517"/>
    <cellStyle name="Normal 4 2 3 4 3 3" xfId="329"/>
    <cellStyle name="Normal 4 2 3 4 3 3 2" xfId="608"/>
    <cellStyle name="Normal 4 2 3 4 3 4" xfId="426"/>
    <cellStyle name="Normal 4 2 3 4 3 5" xfId="702"/>
    <cellStyle name="Normal 4 2 3 4 4" xfId="188"/>
    <cellStyle name="Normal 4 2 3 4 4 2" xfId="467"/>
    <cellStyle name="Normal 4 2 3 4 5" xfId="279"/>
    <cellStyle name="Normal 4 2 3 4 5 2" xfId="558"/>
    <cellStyle name="Normal 4 2 3 4 6" xfId="376"/>
    <cellStyle name="Normal 4 2 3 4 7" xfId="652"/>
    <cellStyle name="Normal 4 2 3 5" xfId="102"/>
    <cellStyle name="Normal 4 2 3 5 2" xfId="149"/>
    <cellStyle name="Normal 4 2 3 5 2 2" xfId="240"/>
    <cellStyle name="Normal 4 2 3 5 2 2 2" xfId="519"/>
    <cellStyle name="Normal 4 2 3 5 2 3" xfId="331"/>
    <cellStyle name="Normal 4 2 3 5 2 3 2" xfId="610"/>
    <cellStyle name="Normal 4 2 3 5 2 4" xfId="428"/>
    <cellStyle name="Normal 4 2 3 5 2 5" xfId="704"/>
    <cellStyle name="Normal 4 2 3 5 3" xfId="195"/>
    <cellStyle name="Normal 4 2 3 5 3 2" xfId="474"/>
    <cellStyle name="Normal 4 2 3 5 4" xfId="286"/>
    <cellStyle name="Normal 4 2 3 5 4 2" xfId="565"/>
    <cellStyle name="Normal 4 2 3 5 5" xfId="383"/>
    <cellStyle name="Normal 4 2 3 5 6" xfId="659"/>
    <cellStyle name="Normal 4 2 3 6" xfId="142"/>
    <cellStyle name="Normal 4 2 3 6 2" xfId="233"/>
    <cellStyle name="Normal 4 2 3 6 2 2" xfId="512"/>
    <cellStyle name="Normal 4 2 3 6 3" xfId="324"/>
    <cellStyle name="Normal 4 2 3 6 3 2" xfId="603"/>
    <cellStyle name="Normal 4 2 3 6 4" xfId="421"/>
    <cellStyle name="Normal 4 2 3 6 5" xfId="697"/>
    <cellStyle name="Normal 4 2 3 7" xfId="172"/>
    <cellStyle name="Normal 4 2 3 7 2" xfId="451"/>
    <cellStyle name="Normal 4 2 3 8" xfId="263"/>
    <cellStyle name="Normal 4 2 3 8 2" xfId="542"/>
    <cellStyle name="Normal 4 2 3 9" xfId="359"/>
    <cellStyle name="Normal 4 2 4" xfId="67"/>
    <cellStyle name="Normal 4 2 4 2" xfId="104"/>
    <cellStyle name="Normal 4 2 4 2 2" xfId="151"/>
    <cellStyle name="Normal 4 2 4 2 2 2" xfId="242"/>
    <cellStyle name="Normal 4 2 4 2 2 2 2" xfId="521"/>
    <cellStyle name="Normal 4 2 4 2 2 3" xfId="333"/>
    <cellStyle name="Normal 4 2 4 2 2 3 2" xfId="612"/>
    <cellStyle name="Normal 4 2 4 2 2 4" xfId="430"/>
    <cellStyle name="Normal 4 2 4 2 2 5" xfId="706"/>
    <cellStyle name="Normal 4 2 4 2 3" xfId="197"/>
    <cellStyle name="Normal 4 2 4 2 3 2" xfId="476"/>
    <cellStyle name="Normal 4 2 4 2 4" xfId="288"/>
    <cellStyle name="Normal 4 2 4 2 4 2" xfId="567"/>
    <cellStyle name="Normal 4 2 4 2 5" xfId="385"/>
    <cellStyle name="Normal 4 2 4 2 6" xfId="661"/>
    <cellStyle name="Normal 4 2 4 3" xfId="150"/>
    <cellStyle name="Normal 4 2 4 3 2" xfId="241"/>
    <cellStyle name="Normal 4 2 4 3 2 2" xfId="520"/>
    <cellStyle name="Normal 4 2 4 3 3" xfId="332"/>
    <cellStyle name="Normal 4 2 4 3 3 2" xfId="611"/>
    <cellStyle name="Normal 4 2 4 3 4" xfId="429"/>
    <cellStyle name="Normal 4 2 4 3 5" xfId="705"/>
    <cellStyle name="Normal 4 2 4 4" xfId="174"/>
    <cellStyle name="Normal 4 2 4 4 2" xfId="453"/>
    <cellStyle name="Normal 4 2 4 5" xfId="265"/>
    <cellStyle name="Normal 4 2 4 5 2" xfId="544"/>
    <cellStyle name="Normal 4 2 4 6" xfId="361"/>
    <cellStyle name="Normal 4 2 4 7" xfId="638"/>
    <cellStyle name="Normal 4 2 5" xfId="82"/>
    <cellStyle name="Normal 4 2 5 2" xfId="109"/>
    <cellStyle name="Normal 4 2 5 2 2" xfId="153"/>
    <cellStyle name="Normal 4 2 5 2 2 2" xfId="244"/>
    <cellStyle name="Normal 4 2 5 2 2 2 2" xfId="523"/>
    <cellStyle name="Normal 4 2 5 2 2 3" xfId="335"/>
    <cellStyle name="Normal 4 2 5 2 2 3 2" xfId="614"/>
    <cellStyle name="Normal 4 2 5 2 2 4" xfId="432"/>
    <cellStyle name="Normal 4 2 5 2 2 5" xfId="708"/>
    <cellStyle name="Normal 4 2 5 2 3" xfId="202"/>
    <cellStyle name="Normal 4 2 5 2 3 2" xfId="481"/>
    <cellStyle name="Normal 4 2 5 2 4" xfId="293"/>
    <cellStyle name="Normal 4 2 5 2 4 2" xfId="572"/>
    <cellStyle name="Normal 4 2 5 2 5" xfId="390"/>
    <cellStyle name="Normal 4 2 5 2 6" xfId="666"/>
    <cellStyle name="Normal 4 2 5 3" xfId="152"/>
    <cellStyle name="Normal 4 2 5 3 2" xfId="243"/>
    <cellStyle name="Normal 4 2 5 3 2 2" xfId="522"/>
    <cellStyle name="Normal 4 2 5 3 3" xfId="334"/>
    <cellStyle name="Normal 4 2 5 3 3 2" xfId="613"/>
    <cellStyle name="Normal 4 2 5 3 4" xfId="431"/>
    <cellStyle name="Normal 4 2 5 3 5" xfId="707"/>
    <cellStyle name="Normal 4 2 5 4" xfId="179"/>
    <cellStyle name="Normal 4 2 5 4 2" xfId="458"/>
    <cellStyle name="Normal 4 2 5 5" xfId="270"/>
    <cellStyle name="Normal 4 2 5 5 2" xfId="549"/>
    <cellStyle name="Normal 4 2 5 6" xfId="366"/>
    <cellStyle name="Normal 4 2 5 7" xfId="643"/>
    <cellStyle name="Normal 4 2 6" xfId="90"/>
    <cellStyle name="Normal 4 2 6 2" xfId="116"/>
    <cellStyle name="Normal 4 2 6 2 2" xfId="155"/>
    <cellStyle name="Normal 4 2 6 2 2 2" xfId="246"/>
    <cellStyle name="Normal 4 2 6 2 2 2 2" xfId="525"/>
    <cellStyle name="Normal 4 2 6 2 2 3" xfId="337"/>
    <cellStyle name="Normal 4 2 6 2 2 3 2" xfId="616"/>
    <cellStyle name="Normal 4 2 6 2 2 4" xfId="434"/>
    <cellStyle name="Normal 4 2 6 2 2 5" xfId="710"/>
    <cellStyle name="Normal 4 2 6 2 3" xfId="208"/>
    <cellStyle name="Normal 4 2 6 2 3 2" xfId="487"/>
    <cellStyle name="Normal 4 2 6 2 4" xfId="299"/>
    <cellStyle name="Normal 4 2 6 2 4 2" xfId="578"/>
    <cellStyle name="Normal 4 2 6 2 5" xfId="396"/>
    <cellStyle name="Normal 4 2 6 2 6" xfId="672"/>
    <cellStyle name="Normal 4 2 6 3" xfId="154"/>
    <cellStyle name="Normal 4 2 6 3 2" xfId="245"/>
    <cellStyle name="Normal 4 2 6 3 2 2" xfId="524"/>
    <cellStyle name="Normal 4 2 6 3 3" xfId="336"/>
    <cellStyle name="Normal 4 2 6 3 3 2" xfId="615"/>
    <cellStyle name="Normal 4 2 6 3 4" xfId="433"/>
    <cellStyle name="Normal 4 2 6 3 5" xfId="709"/>
    <cellStyle name="Normal 4 2 6 4" xfId="185"/>
    <cellStyle name="Normal 4 2 6 4 2" xfId="464"/>
    <cellStyle name="Normal 4 2 6 5" xfId="276"/>
    <cellStyle name="Normal 4 2 6 5 2" xfId="555"/>
    <cellStyle name="Normal 4 2 6 6" xfId="373"/>
    <cellStyle name="Normal 4 2 6 7" xfId="649"/>
    <cellStyle name="Normal 4 2 7" xfId="96"/>
    <cellStyle name="Normal 4 2 7 2" xfId="122"/>
    <cellStyle name="Normal 4 2 7 2 2" xfId="157"/>
    <cellStyle name="Normal 4 2 7 2 2 2" xfId="248"/>
    <cellStyle name="Normal 4 2 7 2 2 2 2" xfId="527"/>
    <cellStyle name="Normal 4 2 7 2 2 3" xfId="339"/>
    <cellStyle name="Normal 4 2 7 2 2 3 2" xfId="618"/>
    <cellStyle name="Normal 4 2 7 2 2 4" xfId="436"/>
    <cellStyle name="Normal 4 2 7 2 2 5" xfId="712"/>
    <cellStyle name="Normal 4 2 7 2 3" xfId="213"/>
    <cellStyle name="Normal 4 2 7 2 3 2" xfId="492"/>
    <cellStyle name="Normal 4 2 7 2 4" xfId="304"/>
    <cellStyle name="Normal 4 2 7 2 4 2" xfId="583"/>
    <cellStyle name="Normal 4 2 7 2 5" xfId="401"/>
    <cellStyle name="Normal 4 2 7 2 6" xfId="677"/>
    <cellStyle name="Normal 4 2 7 3" xfId="156"/>
    <cellStyle name="Normal 4 2 7 3 2" xfId="247"/>
    <cellStyle name="Normal 4 2 7 3 2 2" xfId="526"/>
    <cellStyle name="Normal 4 2 7 3 3" xfId="338"/>
    <cellStyle name="Normal 4 2 7 3 3 2" xfId="617"/>
    <cellStyle name="Normal 4 2 7 3 4" xfId="435"/>
    <cellStyle name="Normal 4 2 7 3 5" xfId="711"/>
    <cellStyle name="Normal 4 2 7 4" xfId="190"/>
    <cellStyle name="Normal 4 2 7 4 2" xfId="469"/>
    <cellStyle name="Normal 4 2 7 5" xfId="281"/>
    <cellStyle name="Normal 4 2 7 5 2" xfId="560"/>
    <cellStyle name="Normal 4 2 7 6" xfId="378"/>
    <cellStyle name="Normal 4 2 7 7" xfId="654"/>
    <cellStyle name="Normal 4 2 8" xfId="99"/>
    <cellStyle name="Normal 4 2 8 2" xfId="158"/>
    <cellStyle name="Normal 4 2 8 2 2" xfId="249"/>
    <cellStyle name="Normal 4 2 8 2 2 2" xfId="528"/>
    <cellStyle name="Normal 4 2 8 2 3" xfId="340"/>
    <cellStyle name="Normal 4 2 8 2 3 2" xfId="619"/>
    <cellStyle name="Normal 4 2 8 2 4" xfId="437"/>
    <cellStyle name="Normal 4 2 8 2 5" xfId="713"/>
    <cellStyle name="Normal 4 2 8 3" xfId="192"/>
    <cellStyle name="Normal 4 2 8 3 2" xfId="471"/>
    <cellStyle name="Normal 4 2 8 4" xfId="283"/>
    <cellStyle name="Normal 4 2 8 4 2" xfId="562"/>
    <cellStyle name="Normal 4 2 8 5" xfId="380"/>
    <cellStyle name="Normal 4 2 8 6" xfId="656"/>
    <cellStyle name="Normal 4 2 9" xfId="133"/>
    <cellStyle name="Normal 4 2 9 2" xfId="224"/>
    <cellStyle name="Normal 4 2 9 2 2" xfId="503"/>
    <cellStyle name="Normal 4 2 9 3" xfId="315"/>
    <cellStyle name="Normal 4 2 9 3 2" xfId="594"/>
    <cellStyle name="Normal 4 2 9 4" xfId="412"/>
    <cellStyle name="Normal 4 2 9 5" xfId="688"/>
    <cellStyle name="Normal 4 3" xfId="35"/>
    <cellStyle name="Normal 4 3 2" xfId="60"/>
    <cellStyle name="Normal 4 3 2 2" xfId="748"/>
    <cellStyle name="Normal 4 3 2 3" xfId="749"/>
    <cellStyle name="Normal 4 3 3" xfId="750"/>
    <cellStyle name="Normal 4 3 4" xfId="751"/>
    <cellStyle name="Normal 4 4" xfId="95"/>
    <cellStyle name="Normal 4 4 2" xfId="121"/>
    <cellStyle name="Normal 4 4 2 2" xfId="752"/>
    <cellStyle name="Normal 4 4 2 3" xfId="753"/>
    <cellStyle name="Normal 4 4 3" xfId="754"/>
    <cellStyle name="Normal 4 4 4" xfId="755"/>
    <cellStyle name="Normal 4 5" xfId="756"/>
    <cellStyle name="Normal 4 5 2" xfId="757"/>
    <cellStyle name="Normal 4 5 3" xfId="758"/>
    <cellStyle name="Normal 4 6" xfId="759"/>
    <cellStyle name="Normal 4 7" xfId="760"/>
    <cellStyle name="Normal 5" xfId="47"/>
    <cellStyle name="Normal 5 2" xfId="77"/>
    <cellStyle name="Normal 6" xfId="48"/>
    <cellStyle name="Normal 6 2" xfId="49"/>
    <cellStyle name="Normal 6 2 2" xfId="79"/>
    <cellStyle name="Normal 6 2 2 2" xfId="761"/>
    <cellStyle name="Normal 6 2 2 3" xfId="762"/>
    <cellStyle name="Normal 6 2 3" xfId="763"/>
    <cellStyle name="Normal 6 2 4" xfId="764"/>
    <cellStyle name="Normal 6 3" xfId="78"/>
    <cellStyle name="Normal 6 3 2" xfId="765"/>
    <cellStyle name="Normal 6 3 2 2" xfId="766"/>
    <cellStyle name="Normal 6 3 2 3" xfId="767"/>
    <cellStyle name="Normal 6 3 3" xfId="768"/>
    <cellStyle name="Normal 6 3 4" xfId="769"/>
    <cellStyle name="Normal 6 4" xfId="770"/>
    <cellStyle name="Normal 6 4 2" xfId="771"/>
    <cellStyle name="Normal 6 4 3" xfId="772"/>
    <cellStyle name="Normal 6 5" xfId="773"/>
    <cellStyle name="Normal 6 6" xfId="774"/>
    <cellStyle name="Normal 7" xfId="50"/>
    <cellStyle name="Normal 7 10" xfId="637"/>
    <cellStyle name="Normal 7 2" xfId="80"/>
    <cellStyle name="Normal 7 2 2" xfId="108"/>
    <cellStyle name="Normal 7 2 2 2" xfId="161"/>
    <cellStyle name="Normal 7 2 2 2 2" xfId="252"/>
    <cellStyle name="Normal 7 2 2 2 2 2" xfId="531"/>
    <cellStyle name="Normal 7 2 2 2 3" xfId="343"/>
    <cellStyle name="Normal 7 2 2 2 3 2" xfId="622"/>
    <cellStyle name="Normal 7 2 2 2 4" xfId="440"/>
    <cellStyle name="Normal 7 2 2 2 5" xfId="716"/>
    <cellStyle name="Normal 7 2 2 3" xfId="201"/>
    <cellStyle name="Normal 7 2 2 3 2" xfId="480"/>
    <cellStyle name="Normal 7 2 2 4" xfId="292"/>
    <cellStyle name="Normal 7 2 2 4 2" xfId="571"/>
    <cellStyle name="Normal 7 2 2 5" xfId="389"/>
    <cellStyle name="Normal 7 2 2 6" xfId="665"/>
    <cellStyle name="Normal 7 2 3" xfId="160"/>
    <cellStyle name="Normal 7 2 3 2" xfId="251"/>
    <cellStyle name="Normal 7 2 3 2 2" xfId="530"/>
    <cellStyle name="Normal 7 2 3 3" xfId="342"/>
    <cellStyle name="Normal 7 2 3 3 2" xfId="621"/>
    <cellStyle name="Normal 7 2 3 4" xfId="439"/>
    <cellStyle name="Normal 7 2 3 5" xfId="715"/>
    <cellStyle name="Normal 7 2 4" xfId="178"/>
    <cellStyle name="Normal 7 2 4 2" xfId="457"/>
    <cellStyle name="Normal 7 2 5" xfId="269"/>
    <cellStyle name="Normal 7 2 5 2" xfId="548"/>
    <cellStyle name="Normal 7 2 6" xfId="365"/>
    <cellStyle name="Normal 7 2 7" xfId="642"/>
    <cellStyle name="Normal 7 3" xfId="86"/>
    <cellStyle name="Normal 7 3 2" xfId="113"/>
    <cellStyle name="Normal 7 3 2 2" xfId="163"/>
    <cellStyle name="Normal 7 3 2 2 2" xfId="254"/>
    <cellStyle name="Normal 7 3 2 2 2 2" xfId="533"/>
    <cellStyle name="Normal 7 3 2 2 3" xfId="345"/>
    <cellStyle name="Normal 7 3 2 2 3 2" xfId="624"/>
    <cellStyle name="Normal 7 3 2 2 4" xfId="442"/>
    <cellStyle name="Normal 7 3 2 2 5" xfId="718"/>
    <cellStyle name="Normal 7 3 2 3" xfId="206"/>
    <cellStyle name="Normal 7 3 2 3 2" xfId="485"/>
    <cellStyle name="Normal 7 3 2 4" xfId="297"/>
    <cellStyle name="Normal 7 3 2 4 2" xfId="576"/>
    <cellStyle name="Normal 7 3 2 5" xfId="394"/>
    <cellStyle name="Normal 7 3 2 6" xfId="670"/>
    <cellStyle name="Normal 7 3 3" xfId="162"/>
    <cellStyle name="Normal 7 3 3 2" xfId="253"/>
    <cellStyle name="Normal 7 3 3 2 2" xfId="532"/>
    <cellStyle name="Normal 7 3 3 3" xfId="344"/>
    <cellStyle name="Normal 7 3 3 3 2" xfId="623"/>
    <cellStyle name="Normal 7 3 3 4" xfId="441"/>
    <cellStyle name="Normal 7 3 3 5" xfId="717"/>
    <cellStyle name="Normal 7 3 4" xfId="183"/>
    <cellStyle name="Normal 7 3 4 2" xfId="462"/>
    <cellStyle name="Normal 7 3 5" xfId="274"/>
    <cellStyle name="Normal 7 3 5 2" xfId="553"/>
    <cellStyle name="Normal 7 3 6" xfId="370"/>
    <cellStyle name="Normal 7 3 7" xfId="647"/>
    <cellStyle name="Normal 7 4" xfId="94"/>
    <cellStyle name="Normal 7 4 2" xfId="120"/>
    <cellStyle name="Normal 7 4 2 2" xfId="165"/>
    <cellStyle name="Normal 7 4 2 2 2" xfId="256"/>
    <cellStyle name="Normal 7 4 2 2 2 2" xfId="535"/>
    <cellStyle name="Normal 7 4 2 2 3" xfId="347"/>
    <cellStyle name="Normal 7 4 2 2 3 2" xfId="626"/>
    <cellStyle name="Normal 7 4 2 2 4" xfId="444"/>
    <cellStyle name="Normal 7 4 2 2 5" xfId="720"/>
    <cellStyle name="Normal 7 4 2 3" xfId="212"/>
    <cellStyle name="Normal 7 4 2 3 2" xfId="491"/>
    <cellStyle name="Normal 7 4 2 4" xfId="303"/>
    <cellStyle name="Normal 7 4 2 4 2" xfId="582"/>
    <cellStyle name="Normal 7 4 2 5" xfId="400"/>
    <cellStyle name="Normal 7 4 2 6" xfId="676"/>
    <cellStyle name="Normal 7 4 3" xfId="164"/>
    <cellStyle name="Normal 7 4 3 2" xfId="255"/>
    <cellStyle name="Normal 7 4 3 2 2" xfId="534"/>
    <cellStyle name="Normal 7 4 3 3" xfId="346"/>
    <cellStyle name="Normal 7 4 3 3 2" xfId="625"/>
    <cellStyle name="Normal 7 4 3 4" xfId="443"/>
    <cellStyle name="Normal 7 4 3 5" xfId="719"/>
    <cellStyle name="Normal 7 4 4" xfId="189"/>
    <cellStyle name="Normal 7 4 4 2" xfId="468"/>
    <cellStyle name="Normal 7 4 5" xfId="280"/>
    <cellStyle name="Normal 7 4 5 2" xfId="559"/>
    <cellStyle name="Normal 7 4 6" xfId="377"/>
    <cellStyle name="Normal 7 4 7" xfId="653"/>
    <cellStyle name="Normal 7 5" xfId="103"/>
    <cellStyle name="Normal 7 5 2" xfId="166"/>
    <cellStyle name="Normal 7 5 2 2" xfId="257"/>
    <cellStyle name="Normal 7 5 2 2 2" xfId="536"/>
    <cellStyle name="Normal 7 5 2 3" xfId="348"/>
    <cellStyle name="Normal 7 5 2 3 2" xfId="627"/>
    <cellStyle name="Normal 7 5 2 4" xfId="445"/>
    <cellStyle name="Normal 7 5 2 5" xfId="721"/>
    <cellStyle name="Normal 7 5 3" xfId="196"/>
    <cellStyle name="Normal 7 5 3 2" xfId="475"/>
    <cellStyle name="Normal 7 5 4" xfId="287"/>
    <cellStyle name="Normal 7 5 4 2" xfId="566"/>
    <cellStyle name="Normal 7 5 5" xfId="384"/>
    <cellStyle name="Normal 7 5 6" xfId="660"/>
    <cellStyle name="Normal 7 6" xfId="159"/>
    <cellStyle name="Normal 7 6 2" xfId="250"/>
    <cellStyle name="Normal 7 6 2 2" xfId="529"/>
    <cellStyle name="Normal 7 6 3" xfId="341"/>
    <cellStyle name="Normal 7 6 3 2" xfId="620"/>
    <cellStyle name="Normal 7 6 4" xfId="438"/>
    <cellStyle name="Normal 7 6 5" xfId="714"/>
    <cellStyle name="Normal 7 7" xfId="173"/>
    <cellStyle name="Normal 7 7 2" xfId="452"/>
    <cellStyle name="Normal 7 8" xfId="264"/>
    <cellStyle name="Normal 7 8 2" xfId="543"/>
    <cellStyle name="Normal 7 9" xfId="360"/>
    <cellStyle name="Normal 8" xfId="89"/>
    <cellStyle name="Normal 8 2" xfId="775"/>
    <cellStyle name="Normal 8 2 2" xfId="776"/>
    <cellStyle name="Normal 9" xfId="88"/>
    <cellStyle name="Normal 9 2" xfId="115"/>
    <cellStyle name="Normal 9 2 2" xfId="168"/>
    <cellStyle name="Normal 9 2 2 2" xfId="259"/>
    <cellStyle name="Normal 9 2 2 2 2" xfId="538"/>
    <cellStyle name="Normal 9 2 2 3" xfId="350"/>
    <cellStyle name="Normal 9 2 2 3 2" xfId="629"/>
    <cellStyle name="Normal 9 2 2 4" xfId="447"/>
    <cellStyle name="Normal 9 2 2 5" xfId="723"/>
    <cellStyle name="Normal 9 2 3" xfId="207"/>
    <cellStyle name="Normal 9 2 3 2" xfId="486"/>
    <cellStyle name="Normal 9 2 4" xfId="298"/>
    <cellStyle name="Normal 9 2 4 2" xfId="577"/>
    <cellStyle name="Normal 9 2 5" xfId="395"/>
    <cellStyle name="Normal 9 2 6" xfId="671"/>
    <cellStyle name="Normal 9 3" xfId="167"/>
    <cellStyle name="Normal 9 3 2" xfId="258"/>
    <cellStyle name="Normal 9 3 2 2" xfId="537"/>
    <cellStyle name="Normal 9 3 3" xfId="349"/>
    <cellStyle name="Normal 9 3 3 2" xfId="628"/>
    <cellStyle name="Normal 9 3 4" xfId="446"/>
    <cellStyle name="Normal 9 3 5" xfId="722"/>
    <cellStyle name="Normal 9 4" xfId="184"/>
    <cellStyle name="Normal 9 4 2" xfId="463"/>
    <cellStyle name="Normal 9 5" xfId="275"/>
    <cellStyle name="Normal 9 5 2" xfId="554"/>
    <cellStyle name="Normal 9 6" xfId="372"/>
    <cellStyle name="Normal 9 7" xfId="648"/>
    <cellStyle name="NotA" xfId="18"/>
    <cellStyle name="Note 2" xfId="51"/>
    <cellStyle name="Note 3" xfId="777"/>
    <cellStyle name="Note 4" xfId="778"/>
    <cellStyle name="Note 5" xfId="779"/>
    <cellStyle name="Percent" xfId="87" builtinId="5"/>
    <cellStyle name="Percent 2" xfId="114"/>
    <cellStyle name="Percent 3" xfId="371"/>
    <cellStyle name="T1" xfId="19"/>
    <cellStyle name="T1 2" xfId="20"/>
    <cellStyle name="T1 2 2" xfId="780"/>
    <cellStyle name="T1 2 3" xfId="781"/>
    <cellStyle name="T1 2 3 2" xfId="782"/>
    <cellStyle name="T2" xfId="21"/>
    <cellStyle name="T2 2" xfId="22"/>
    <cellStyle name="T2 2 2" xfId="52"/>
    <cellStyle name="T2 2 2 2" xfId="81"/>
    <cellStyle name="T2 2 3" xfId="65"/>
    <cellStyle name="T2 2 3 2" xfId="783"/>
    <cellStyle name="T2 3" xfId="23"/>
    <cellStyle name="T2 3 2" xfId="66"/>
    <cellStyle name="T2 4" xfId="64"/>
    <cellStyle name="Total 2" xfId="53"/>
    <cellStyle name="Total 3" xfId="784"/>
    <cellStyle name="Total 4" xfId="785"/>
    <cellStyle name="Total 5" xfId="786"/>
    <cellStyle name="Total1" xfId="24"/>
    <cellStyle name="Total1 2" xfId="54"/>
    <cellStyle name="TXT1" xfId="25"/>
    <cellStyle name="TXT1 2" xfId="26"/>
    <cellStyle name="TXT1 2 2" xfId="55"/>
    <cellStyle name="TXT1 2 3" xfId="787"/>
    <cellStyle name="TXT1 2 3 2" xfId="788"/>
    <cellStyle name="TXT1 3" xfId="56"/>
    <cellStyle name="TXT1_ATT50328" xfId="789"/>
    <cellStyle name="TXT2" xfId="27"/>
    <cellStyle name="TXT2 2" xfId="57"/>
    <cellStyle name="TXT3" xfId="28"/>
    <cellStyle name="TXT3 2" xfId="58"/>
    <cellStyle name="TXT4" xfId="29"/>
    <cellStyle name="TXT5" xfId="30"/>
  </cellStyles>
  <dxfs count="0"/>
  <tableStyles count="0" defaultTableStyle="TableStyleMedium9" defaultPivotStyle="PivotStyleLight16"/>
  <colors>
    <mruColors>
      <color rgb="FFF6F5EE"/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9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(وفاق)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CENTER</a:t>
            </a:r>
            <a:r>
              <a:rPr lang="ar-QA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2017 - 2021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9281794995356355"/>
          <c:y val="1.6755413385826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81447049860433E-2"/>
          <c:y val="0.23849097769028871"/>
          <c:w val="0.87634602825839536"/>
          <c:h val="0.68620127952755905"/>
        </c:manualLayout>
      </c:layout>
      <c:lineChart>
        <c:grouping val="standard"/>
        <c:varyColors val="0"/>
        <c:ser>
          <c:idx val="0"/>
          <c:order val="0"/>
          <c:tx>
            <c:strRef>
              <c:f>'206'!$B$15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10-4F20-A484-048F1CE53297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0-4F20-A484-048F1CE53297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10-4F20-A484-048F1CE53297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10-4F20-A484-048F1CE53297}"/>
                </c:ext>
              </c:extLst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'206'!$B$16:$B$20</c:f>
              <c:numCache>
                <c:formatCode>#,##0</c:formatCode>
                <c:ptCount val="5"/>
                <c:pt idx="0">
                  <c:v>578</c:v>
                </c:pt>
                <c:pt idx="1">
                  <c:v>586</c:v>
                </c:pt>
                <c:pt idx="2">
                  <c:v>644</c:v>
                </c:pt>
                <c:pt idx="3">
                  <c:v>739</c:v>
                </c:pt>
                <c:pt idx="4">
                  <c:v>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110-4F20-A484-048F1CE53297}"/>
            </c:ext>
          </c:extLst>
        </c:ser>
        <c:ser>
          <c:idx val="1"/>
          <c:order val="1"/>
          <c:tx>
            <c:strRef>
              <c:f>'206'!$C$15</c:f>
              <c:strCache>
                <c:ptCount val="1"/>
                <c:pt idx="0">
                  <c:v>غير قطريين 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10-4F20-A484-048F1CE53297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10-4F20-A484-048F1CE53297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10-4F20-A484-048F1CE53297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10-4F20-A484-048F1CE53297}"/>
                </c:ext>
              </c:extLst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'206'!$C$16:$C$20</c:f>
              <c:numCache>
                <c:formatCode>#,##0</c:formatCode>
                <c:ptCount val="5"/>
                <c:pt idx="0">
                  <c:v>492</c:v>
                </c:pt>
                <c:pt idx="1">
                  <c:v>460</c:v>
                </c:pt>
                <c:pt idx="2">
                  <c:v>556</c:v>
                </c:pt>
                <c:pt idx="3">
                  <c:v>491</c:v>
                </c:pt>
                <c:pt idx="4">
                  <c:v>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110-4F20-A484-048F1CE53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01984"/>
        <c:axId val="140203520"/>
      </c:lineChart>
      <c:catAx>
        <c:axId val="1402019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3520"/>
        <c:crosses val="autoZero"/>
        <c:auto val="1"/>
        <c:lblAlgn val="ctr"/>
        <c:lblOffset val="100"/>
        <c:noMultiLvlLbl val="0"/>
      </c:catAx>
      <c:valAx>
        <c:axId val="1402035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cs typeface="+mn-cs"/>
                  </a:defRPr>
                </a:pPr>
                <a:r>
                  <a:rPr lang="ar-QA" sz="1200" b="0">
                    <a:cs typeface="+mn-cs"/>
                  </a:rPr>
                  <a:t>العدد</a:t>
                </a:r>
              </a:p>
              <a:p>
                <a:pPr>
                  <a:defRPr sz="1200" b="0">
                    <a:cs typeface="+mn-cs"/>
                  </a:defRPr>
                </a:pPr>
                <a:r>
                  <a:rPr lang="en-US" sz="1200" b="0"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0271342008209546E-2"/>
              <c:y val="0.1511696194225721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19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0.59719959891975838"/>
          <c:y val="0.1515531496062992"/>
          <c:w val="0.36319361970187336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(وفاق) للمراجعين للمركز عبر الهاتف حسب نوع الاستشارة</a:t>
            </a:r>
            <a:endParaRPr lang="en-US" sz="1400" b="1" i="0" baseline="0"/>
          </a:p>
          <a:p>
            <a:pPr algn="ctr" rtl="0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2017 - 2021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'207'!$E$28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4.0963856976144845E-3"/>
                  <c:y val="2.08333333333333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2B-4799-A0EF-F1B5A29FC3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'207'!$D$29:$D$33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'207'!$E$29:$E$33</c:f>
              <c:numCache>
                <c:formatCode>#,##0</c:formatCode>
                <c:ptCount val="5"/>
                <c:pt idx="0">
                  <c:v>501</c:v>
                </c:pt>
                <c:pt idx="1">
                  <c:v>484</c:v>
                </c:pt>
                <c:pt idx="2">
                  <c:v>398</c:v>
                </c:pt>
                <c:pt idx="3">
                  <c:v>232</c:v>
                </c:pt>
                <c:pt idx="4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2B-4799-A0EF-F1B5A29FC302}"/>
            </c:ext>
          </c:extLst>
        </c:ser>
        <c:ser>
          <c:idx val="1"/>
          <c:order val="1"/>
          <c:tx>
            <c:strRef>
              <c:f>'207'!$F$28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'207'!$D$29:$D$33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'207'!$F$29:$F$33</c:f>
              <c:numCache>
                <c:formatCode>#,##0</c:formatCode>
                <c:ptCount val="5"/>
                <c:pt idx="0">
                  <c:v>997</c:v>
                </c:pt>
                <c:pt idx="1">
                  <c:v>1207</c:v>
                </c:pt>
                <c:pt idx="2">
                  <c:v>1020</c:v>
                </c:pt>
                <c:pt idx="3">
                  <c:v>1044</c:v>
                </c:pt>
                <c:pt idx="4">
                  <c:v>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2B-4799-A0EF-F1B5A29FC302}"/>
            </c:ext>
          </c:extLst>
        </c:ser>
        <c:ser>
          <c:idx val="2"/>
          <c:order val="2"/>
          <c:tx>
            <c:strRef>
              <c:f>'207'!$G$28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'207'!$D$29:$D$33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'207'!$G$29:$G$33</c:f>
              <c:numCache>
                <c:formatCode>#,##0</c:formatCode>
                <c:ptCount val="5"/>
                <c:pt idx="0">
                  <c:v>251</c:v>
                </c:pt>
                <c:pt idx="1">
                  <c:v>429</c:v>
                </c:pt>
                <c:pt idx="2">
                  <c:v>481</c:v>
                </c:pt>
                <c:pt idx="3">
                  <c:v>408</c:v>
                </c:pt>
                <c:pt idx="4">
                  <c:v>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D2B-4799-A0EF-F1B5A29FC302}"/>
            </c:ext>
          </c:extLst>
        </c:ser>
        <c:ser>
          <c:idx val="3"/>
          <c:order val="3"/>
          <c:tx>
            <c:strRef>
              <c:f>'207'!$H$28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'207'!$D$29:$D$33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'207'!$H$29:$H$33</c:f>
              <c:numCache>
                <c:formatCode>#,##0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17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D2B-4799-A0EF-F1B5A29FC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547584"/>
        <c:axId val="140549120"/>
      </c:barChart>
      <c:catAx>
        <c:axId val="1405475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0.81561057532109371"/>
          <c:y val="0.28418527228326673"/>
          <c:w val="0.1649492302963381"/>
          <c:h val="0.4813600523709205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0</xdr:row>
      <xdr:rowOff>57149</xdr:rowOff>
    </xdr:from>
    <xdr:to>
      <xdr:col>0</xdr:col>
      <xdr:colOff>4717433</xdr:colOff>
      <xdr:row>7</xdr:row>
      <xdr:rowOff>66673</xdr:rowOff>
    </xdr:to>
    <xdr:pic>
      <xdr:nvPicPr>
        <xdr:cNvPr id="15384" name="Picture 5" descr="ORNA430.WMF">
          <a:extLst>
            <a:ext uri="{FF2B5EF4-FFF2-40B4-BE49-F238E27FC236}">
              <a16:creationId xmlns=""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9988128034" y="-968068"/>
          <a:ext cx="2600324" cy="465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523875</xdr:colOff>
      <xdr:row>0</xdr:row>
      <xdr:rowOff>85725</xdr:rowOff>
    </xdr:from>
    <xdr:to>
      <xdr:col>18</xdr:col>
      <xdr:colOff>1251148</xdr:colOff>
      <xdr:row>2</xdr:row>
      <xdr:rowOff>291375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167302" y="85725"/>
          <a:ext cx="727273" cy="72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1253801</xdr:colOff>
      <xdr:row>0</xdr:row>
      <xdr:rowOff>68035</xdr:rowOff>
    </xdr:from>
    <xdr:to>
      <xdr:col>10</xdr:col>
      <xdr:colOff>1981074</xdr:colOff>
      <xdr:row>2</xdr:row>
      <xdr:rowOff>39642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85701" y="68035"/>
          <a:ext cx="727273" cy="7102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1302398</xdr:colOff>
      <xdr:row>0</xdr:row>
      <xdr:rowOff>48596</xdr:rowOff>
    </xdr:from>
    <xdr:to>
      <xdr:col>10</xdr:col>
      <xdr:colOff>2029671</xdr:colOff>
      <xdr:row>2</xdr:row>
      <xdr:rowOff>20203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598748" y="48596"/>
          <a:ext cx="727273" cy="72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1253801</xdr:colOff>
      <xdr:row>0</xdr:row>
      <xdr:rowOff>68035</xdr:rowOff>
    </xdr:from>
    <xdr:to>
      <xdr:col>10</xdr:col>
      <xdr:colOff>1981074</xdr:colOff>
      <xdr:row>2</xdr:row>
      <xdr:rowOff>39642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85701" y="68035"/>
          <a:ext cx="727273" cy="7145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1362075</xdr:colOff>
      <xdr:row>0</xdr:row>
      <xdr:rowOff>180975</xdr:rowOff>
    </xdr:from>
    <xdr:to>
      <xdr:col>16</xdr:col>
      <xdr:colOff>1362919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16</xdr:col>
      <xdr:colOff>1057275</xdr:colOff>
      <xdr:row>0</xdr:row>
      <xdr:rowOff>76200</xdr:rowOff>
    </xdr:from>
    <xdr:to>
      <xdr:col>16</xdr:col>
      <xdr:colOff>1784548</xdr:colOff>
      <xdr:row>2</xdr:row>
      <xdr:rowOff>5625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386502" y="76200"/>
          <a:ext cx="727273" cy="72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76200</xdr:rowOff>
    </xdr:from>
    <xdr:to>
      <xdr:col>6</xdr:col>
      <xdr:colOff>1136848</xdr:colOff>
      <xdr:row>3</xdr:row>
      <xdr:rowOff>110400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396902" y="76200"/>
          <a:ext cx="727273" cy="72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733425</xdr:colOff>
      <xdr:row>0</xdr:row>
      <xdr:rowOff>104775</xdr:rowOff>
    </xdr:from>
    <xdr:to>
      <xdr:col>16</xdr:col>
      <xdr:colOff>1460698</xdr:colOff>
      <xdr:row>2</xdr:row>
      <xdr:rowOff>339000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396027" y="104775"/>
          <a:ext cx="727273" cy="72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699796</xdr:colOff>
      <xdr:row>0</xdr:row>
      <xdr:rowOff>87475</xdr:rowOff>
    </xdr:from>
    <xdr:to>
      <xdr:col>13</xdr:col>
      <xdr:colOff>1427069</xdr:colOff>
      <xdr:row>2</xdr:row>
      <xdr:rowOff>321506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3761783" y="87475"/>
          <a:ext cx="727273" cy="72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631761</xdr:colOff>
      <xdr:row>0</xdr:row>
      <xdr:rowOff>68035</xdr:rowOff>
    </xdr:from>
    <xdr:to>
      <xdr:col>7</xdr:col>
      <xdr:colOff>1359034</xdr:colOff>
      <xdr:row>3</xdr:row>
      <xdr:rowOff>97958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425992" y="68035"/>
          <a:ext cx="727273" cy="720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1282959</xdr:colOff>
      <xdr:row>0</xdr:row>
      <xdr:rowOff>97193</xdr:rowOff>
    </xdr:from>
    <xdr:to>
      <xdr:col>10</xdr:col>
      <xdr:colOff>2010232</xdr:colOff>
      <xdr:row>2</xdr:row>
      <xdr:rowOff>331224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618187" y="97193"/>
          <a:ext cx="727273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2771775</xdr:colOff>
      <xdr:row>0</xdr:row>
      <xdr:rowOff>353855</xdr:rowOff>
    </xdr:from>
    <xdr:to>
      <xdr:col>2</xdr:col>
      <xdr:colOff>346273</xdr:colOff>
      <xdr:row>1</xdr:row>
      <xdr:rowOff>596176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501277" y="353855"/>
          <a:ext cx="870148" cy="86144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0</xdr:row>
      <xdr:rowOff>76200</xdr:rowOff>
    </xdr:from>
    <xdr:to>
      <xdr:col>6</xdr:col>
      <xdr:colOff>1441648</xdr:colOff>
      <xdr:row>2</xdr:row>
      <xdr:rowOff>91350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520602" y="76200"/>
          <a:ext cx="727273" cy="72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0</xdr:row>
      <xdr:rowOff>66675</xdr:rowOff>
    </xdr:from>
    <xdr:to>
      <xdr:col>6</xdr:col>
      <xdr:colOff>1479748</xdr:colOff>
      <xdr:row>2</xdr:row>
      <xdr:rowOff>72300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2502" y="66675"/>
          <a:ext cx="727273" cy="720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66675</xdr:rowOff>
    </xdr:from>
    <xdr:to>
      <xdr:col>6</xdr:col>
      <xdr:colOff>1470223</xdr:colOff>
      <xdr:row>2</xdr:row>
      <xdr:rowOff>81825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92027" y="66675"/>
          <a:ext cx="727273" cy="720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0</xdr:row>
      <xdr:rowOff>76200</xdr:rowOff>
    </xdr:from>
    <xdr:to>
      <xdr:col>6</xdr:col>
      <xdr:colOff>1479748</xdr:colOff>
      <xdr:row>2</xdr:row>
      <xdr:rowOff>91350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2502" y="76200"/>
          <a:ext cx="727273" cy="72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0</xdr:row>
      <xdr:rowOff>95250</xdr:rowOff>
    </xdr:from>
    <xdr:to>
      <xdr:col>6</xdr:col>
      <xdr:colOff>1451173</xdr:colOff>
      <xdr:row>2</xdr:row>
      <xdr:rowOff>110400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511077" y="95250"/>
          <a:ext cx="727273" cy="72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913623</xdr:colOff>
      <xdr:row>0</xdr:row>
      <xdr:rowOff>116633</xdr:rowOff>
    </xdr:from>
    <xdr:to>
      <xdr:col>19</xdr:col>
      <xdr:colOff>1640896</xdr:colOff>
      <xdr:row>2</xdr:row>
      <xdr:rowOff>350664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126731" y="116633"/>
          <a:ext cx="727273" cy="720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767833</xdr:colOff>
      <xdr:row>0</xdr:row>
      <xdr:rowOff>68036</xdr:rowOff>
    </xdr:from>
    <xdr:to>
      <xdr:col>15</xdr:col>
      <xdr:colOff>717554</xdr:colOff>
      <xdr:row>2</xdr:row>
      <xdr:rowOff>59082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2537139" y="68036"/>
          <a:ext cx="727273" cy="720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311020</xdr:colOff>
      <xdr:row>0</xdr:row>
      <xdr:rowOff>58317</xdr:rowOff>
    </xdr:from>
    <xdr:to>
      <xdr:col>19</xdr:col>
      <xdr:colOff>1038293</xdr:colOff>
      <xdr:row>2</xdr:row>
      <xdr:rowOff>292348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4664437" y="58317"/>
          <a:ext cx="727273" cy="720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855306</xdr:colOff>
      <xdr:row>0</xdr:row>
      <xdr:rowOff>87475</xdr:rowOff>
    </xdr:from>
    <xdr:to>
      <xdr:col>10</xdr:col>
      <xdr:colOff>1582579</xdr:colOff>
      <xdr:row>2</xdr:row>
      <xdr:rowOff>321506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608467" y="87475"/>
          <a:ext cx="727273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349052</xdr:colOff>
      <xdr:row>0</xdr:row>
      <xdr:rowOff>104775</xdr:rowOff>
    </xdr:from>
    <xdr:to>
      <xdr:col>5</xdr:col>
      <xdr:colOff>1076325</xdr:colOff>
      <xdr:row>2</xdr:row>
      <xdr:rowOff>339000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647025" y="104775"/>
          <a:ext cx="727273" cy="72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1146887</xdr:colOff>
      <xdr:row>0</xdr:row>
      <xdr:rowOff>48596</xdr:rowOff>
    </xdr:from>
    <xdr:to>
      <xdr:col>10</xdr:col>
      <xdr:colOff>1874160</xdr:colOff>
      <xdr:row>2</xdr:row>
      <xdr:rowOff>282627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754259" y="48596"/>
          <a:ext cx="727273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67265" cy="6073588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0.08366</cdr:x>
      <cdr:y>0.12644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="" xmlns:a16="http://schemas.microsoft.com/office/drawing/2014/main" id="{59543C1D-C83F-4B36-BD80-C2C997FA61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727273" cy="720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0</xdr:row>
      <xdr:rowOff>66675</xdr:rowOff>
    </xdr:from>
    <xdr:to>
      <xdr:col>18</xdr:col>
      <xdr:colOff>955873</xdr:colOff>
      <xdr:row>2</xdr:row>
      <xdr:rowOff>329475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195877" y="66675"/>
          <a:ext cx="727273" cy="72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10720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0.08366</cdr:x>
      <cdr:y>0.12644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="" xmlns:a16="http://schemas.microsoft.com/office/drawing/2014/main" id="{DF91733B-EC49-4AED-BD19-EC50AFC4A0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727273" cy="720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rightToLeft="1" view="pageBreakPreview" zoomScaleNormal="100" zoomScaleSheetLayoutView="100" workbookViewId="0">
      <selection activeCell="A15" sqref="A15"/>
    </sheetView>
  </sheetViews>
  <sheetFormatPr defaultColWidth="9.140625" defaultRowHeight="12.75"/>
  <cols>
    <col min="1" max="1" width="71.140625" style="13" customWidth="1"/>
    <col min="2" max="16384" width="9.140625" style="13"/>
  </cols>
  <sheetData>
    <row r="2" spans="1:1" ht="66" customHeight="1">
      <c r="A2" s="18"/>
    </row>
    <row r="3" spans="1:1" ht="35.25">
      <c r="A3" s="17" t="s">
        <v>18</v>
      </c>
    </row>
    <row r="4" spans="1:1" ht="26.25">
      <c r="A4" s="16"/>
    </row>
    <row r="5" spans="1:1" ht="20.25">
      <c r="A5" s="15"/>
    </row>
    <row r="7" spans="1:1" ht="30.75" customHeight="1"/>
    <row r="27" spans="4:4" ht="6.75" customHeight="1"/>
    <row r="30" spans="4:4">
      <c r="D30" s="14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rightToLeft="1" view="pageBreakPreview" zoomScaleNormal="100" zoomScaleSheetLayoutView="100" workbookViewId="0">
      <selection activeCell="D14" sqref="D14"/>
    </sheetView>
  </sheetViews>
  <sheetFormatPr defaultColWidth="9.140625" defaultRowHeight="15"/>
  <cols>
    <col min="1" max="1" width="23.140625" style="30" customWidth="1"/>
    <col min="2" max="2" width="6.85546875" style="30" bestFit="1" customWidth="1"/>
    <col min="3" max="3" width="7.140625" style="30" bestFit="1" customWidth="1"/>
    <col min="4" max="4" width="6.85546875" style="30" bestFit="1" customWidth="1"/>
    <col min="5" max="5" width="7.140625" style="30" customWidth="1"/>
    <col min="6" max="6" width="7" style="30" bestFit="1" customWidth="1"/>
    <col min="7" max="7" width="6.85546875" style="30" bestFit="1" customWidth="1"/>
    <col min="8" max="8" width="7.140625" style="30" bestFit="1" customWidth="1"/>
    <col min="9" max="9" width="5.5703125" style="30" bestFit="1" customWidth="1"/>
    <col min="10" max="10" width="7.140625" style="30" bestFit="1" customWidth="1"/>
    <col min="11" max="11" width="7" style="30" bestFit="1" customWidth="1"/>
    <col min="12" max="12" width="6.85546875" style="30" bestFit="1" customWidth="1"/>
    <col min="13" max="13" width="7.140625" style="30" bestFit="1" customWidth="1"/>
    <col min="14" max="14" width="8.140625" style="30" customWidth="1"/>
    <col min="15" max="15" width="7.140625" style="30" bestFit="1" customWidth="1"/>
    <col min="16" max="16" width="7.85546875" style="30" bestFit="1" customWidth="1"/>
    <col min="17" max="17" width="27.7109375" style="30" customWidth="1"/>
    <col min="18" max="16384" width="9.140625" style="30"/>
  </cols>
  <sheetData>
    <row r="1" spans="1:17" ht="41.25" customHeight="1" thickBot="1">
      <c r="A1" s="612" t="s">
        <v>291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4"/>
    </row>
    <row r="2" spans="1:17" ht="21" thickBot="1">
      <c r="A2" s="615">
        <v>2021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7"/>
    </row>
    <row r="3" spans="1:17" ht="35.25" customHeight="1">
      <c r="A3" s="516" t="s">
        <v>292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8"/>
    </row>
    <row r="4" spans="1:17" ht="15.75" customHeight="1">
      <c r="A4" s="519">
        <v>2021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1"/>
    </row>
    <row r="5" spans="1:17" ht="15.75" customHeight="1">
      <c r="A5" s="97" t="s">
        <v>167</v>
      </c>
      <c r="B5" s="98"/>
      <c r="C5" s="98"/>
      <c r="D5" s="98"/>
      <c r="E5" s="98"/>
      <c r="F5" s="98"/>
      <c r="G5" s="98"/>
      <c r="H5" s="98"/>
      <c r="I5" s="98"/>
      <c r="J5" s="98"/>
      <c r="K5" s="99"/>
      <c r="L5" s="99"/>
      <c r="M5" s="99"/>
      <c r="N5" s="99"/>
      <c r="O5" s="99"/>
      <c r="P5" s="99"/>
      <c r="Q5" s="100" t="s">
        <v>166</v>
      </c>
    </row>
    <row r="6" spans="1:17" ht="15.75" customHeight="1" thickBot="1">
      <c r="A6" s="618" t="s">
        <v>134</v>
      </c>
      <c r="B6" s="622" t="s">
        <v>109</v>
      </c>
      <c r="C6" s="623"/>
      <c r="D6" s="623"/>
      <c r="E6" s="623"/>
      <c r="F6" s="623"/>
      <c r="G6" s="622" t="s">
        <v>108</v>
      </c>
      <c r="H6" s="623"/>
      <c r="I6" s="623"/>
      <c r="J6" s="623"/>
      <c r="K6" s="623"/>
      <c r="L6" s="622" t="s">
        <v>19</v>
      </c>
      <c r="M6" s="623"/>
      <c r="N6" s="623"/>
      <c r="O6" s="623"/>
      <c r="P6" s="623"/>
      <c r="Q6" s="620" t="s">
        <v>110</v>
      </c>
    </row>
    <row r="7" spans="1:17" ht="15.75" customHeight="1">
      <c r="A7" s="619"/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  <c r="N7" s="624"/>
      <c r="O7" s="624"/>
      <c r="P7" s="624"/>
      <c r="Q7" s="621"/>
    </row>
    <row r="8" spans="1:17" ht="15.75" customHeight="1" thickBot="1">
      <c r="A8" s="619"/>
      <c r="B8" s="598" t="s">
        <v>179</v>
      </c>
      <c r="C8" s="599"/>
      <c r="D8" s="599"/>
      <c r="E8" s="607" t="s">
        <v>117</v>
      </c>
      <c r="F8" s="610" t="s">
        <v>19</v>
      </c>
      <c r="G8" s="601" t="s">
        <v>179</v>
      </c>
      <c r="H8" s="602"/>
      <c r="I8" s="603"/>
      <c r="J8" s="607" t="s">
        <v>117</v>
      </c>
      <c r="K8" s="610" t="s">
        <v>19</v>
      </c>
      <c r="L8" s="601" t="s">
        <v>179</v>
      </c>
      <c r="M8" s="602"/>
      <c r="N8" s="603"/>
      <c r="O8" s="607" t="s">
        <v>117</v>
      </c>
      <c r="P8" s="610" t="s">
        <v>19</v>
      </c>
      <c r="Q8" s="621"/>
    </row>
    <row r="9" spans="1:17" ht="15.75" customHeight="1" thickBot="1">
      <c r="A9" s="619"/>
      <c r="B9" s="600"/>
      <c r="C9" s="600"/>
      <c r="D9" s="600"/>
      <c r="E9" s="608"/>
      <c r="F9" s="611"/>
      <c r="G9" s="604"/>
      <c r="H9" s="605"/>
      <c r="I9" s="606"/>
      <c r="J9" s="608"/>
      <c r="K9" s="611"/>
      <c r="L9" s="604"/>
      <c r="M9" s="605"/>
      <c r="N9" s="606"/>
      <c r="O9" s="608"/>
      <c r="P9" s="611"/>
      <c r="Q9" s="621"/>
    </row>
    <row r="10" spans="1:17" ht="15.75" customHeight="1" thickBot="1">
      <c r="A10" s="619"/>
      <c r="B10" s="111" t="s">
        <v>6</v>
      </c>
      <c r="C10" s="111" t="s">
        <v>7</v>
      </c>
      <c r="D10" s="250" t="s">
        <v>2</v>
      </c>
      <c r="E10" s="608"/>
      <c r="F10" s="611"/>
      <c r="G10" s="111" t="s">
        <v>6</v>
      </c>
      <c r="H10" s="111" t="s">
        <v>7</v>
      </c>
      <c r="I10" s="250" t="s">
        <v>2</v>
      </c>
      <c r="J10" s="608"/>
      <c r="K10" s="611"/>
      <c r="L10" s="111" t="s">
        <v>6</v>
      </c>
      <c r="M10" s="111" t="s">
        <v>7</v>
      </c>
      <c r="N10" s="250" t="s">
        <v>2</v>
      </c>
      <c r="O10" s="608"/>
      <c r="P10" s="611"/>
      <c r="Q10" s="621"/>
    </row>
    <row r="11" spans="1:17" ht="15.75" customHeight="1">
      <c r="A11" s="619"/>
      <c r="B11" s="62" t="s">
        <v>12</v>
      </c>
      <c r="C11" s="62" t="s">
        <v>13</v>
      </c>
      <c r="D11" s="62" t="s">
        <v>5</v>
      </c>
      <c r="E11" s="609"/>
      <c r="F11" s="611"/>
      <c r="G11" s="62" t="s">
        <v>12</v>
      </c>
      <c r="H11" s="62" t="s">
        <v>13</v>
      </c>
      <c r="I11" s="62" t="s">
        <v>5</v>
      </c>
      <c r="J11" s="609"/>
      <c r="K11" s="611"/>
      <c r="L11" s="62" t="s">
        <v>12</v>
      </c>
      <c r="M11" s="62" t="s">
        <v>13</v>
      </c>
      <c r="N11" s="62" t="s">
        <v>5</v>
      </c>
      <c r="O11" s="609"/>
      <c r="P11" s="611"/>
      <c r="Q11" s="621"/>
    </row>
    <row r="12" spans="1:17" ht="41.25" customHeight="1" thickBot="1">
      <c r="A12" s="184" t="s">
        <v>318</v>
      </c>
      <c r="B12" s="43">
        <v>9</v>
      </c>
      <c r="C12" s="43">
        <v>12</v>
      </c>
      <c r="D12" s="44">
        <f t="shared" ref="D12:D15" si="0">SUM(B12:C12)</f>
        <v>21</v>
      </c>
      <c r="E12" s="43">
        <v>57</v>
      </c>
      <c r="F12" s="44">
        <f t="shared" ref="F12:F15" si="1">D12+E12</f>
        <v>78</v>
      </c>
      <c r="G12" s="43">
        <v>10</v>
      </c>
      <c r="H12" s="43">
        <v>8</v>
      </c>
      <c r="I12" s="44">
        <f t="shared" ref="I12:I15" si="2">SUM(G12:H12)</f>
        <v>18</v>
      </c>
      <c r="J12" s="43">
        <v>82</v>
      </c>
      <c r="K12" s="44">
        <f t="shared" ref="K12:K15" si="3">I12+J12</f>
        <v>100</v>
      </c>
      <c r="L12" s="44">
        <f t="shared" ref="L12:M15" si="4">SUM(B12,G12)</f>
        <v>19</v>
      </c>
      <c r="M12" s="44">
        <f t="shared" si="4"/>
        <v>20</v>
      </c>
      <c r="N12" s="44">
        <f t="shared" ref="N12:N15" si="5">SUM(L12:M12)</f>
        <v>39</v>
      </c>
      <c r="O12" s="44">
        <f>SUM(E12,J12)</f>
        <v>139</v>
      </c>
      <c r="P12" s="44">
        <f t="shared" ref="P12:P15" si="6">N12+O12</f>
        <v>178</v>
      </c>
      <c r="Q12" s="185" t="s">
        <v>175</v>
      </c>
    </row>
    <row r="13" spans="1:17" ht="41.25" customHeight="1" thickBot="1">
      <c r="A13" s="118" t="s">
        <v>173</v>
      </c>
      <c r="B13" s="45">
        <v>151</v>
      </c>
      <c r="C13" s="45">
        <v>199</v>
      </c>
      <c r="D13" s="110">
        <f t="shared" si="0"/>
        <v>350</v>
      </c>
      <c r="E13" s="45">
        <v>181</v>
      </c>
      <c r="F13" s="110">
        <f t="shared" si="1"/>
        <v>531</v>
      </c>
      <c r="G13" s="45">
        <v>91</v>
      </c>
      <c r="H13" s="45">
        <v>156</v>
      </c>
      <c r="I13" s="110">
        <f t="shared" si="2"/>
        <v>247</v>
      </c>
      <c r="J13" s="45">
        <v>318</v>
      </c>
      <c r="K13" s="110">
        <f t="shared" si="3"/>
        <v>565</v>
      </c>
      <c r="L13" s="110">
        <f t="shared" si="4"/>
        <v>242</v>
      </c>
      <c r="M13" s="110">
        <f t="shared" si="4"/>
        <v>355</v>
      </c>
      <c r="N13" s="110">
        <f t="shared" si="5"/>
        <v>597</v>
      </c>
      <c r="O13" s="110">
        <f>SUM(E13,J13)</f>
        <v>499</v>
      </c>
      <c r="P13" s="110">
        <f t="shared" si="6"/>
        <v>1096</v>
      </c>
      <c r="Q13" s="190" t="s">
        <v>176</v>
      </c>
    </row>
    <row r="14" spans="1:17" ht="41.25" customHeight="1" thickBot="1">
      <c r="A14" s="117" t="s">
        <v>319</v>
      </c>
      <c r="B14" s="60">
        <v>16</v>
      </c>
      <c r="C14" s="60">
        <v>7</v>
      </c>
      <c r="D14" s="109">
        <f t="shared" si="0"/>
        <v>23</v>
      </c>
      <c r="E14" s="60">
        <v>11</v>
      </c>
      <c r="F14" s="109">
        <f t="shared" si="1"/>
        <v>34</v>
      </c>
      <c r="G14" s="60">
        <v>6</v>
      </c>
      <c r="H14" s="60">
        <v>4</v>
      </c>
      <c r="I14" s="109">
        <f t="shared" si="2"/>
        <v>10</v>
      </c>
      <c r="J14" s="60">
        <v>11</v>
      </c>
      <c r="K14" s="109">
        <f t="shared" si="3"/>
        <v>21</v>
      </c>
      <c r="L14" s="109">
        <f>SUM(B14,G14)</f>
        <v>22</v>
      </c>
      <c r="M14" s="109">
        <f t="shared" si="4"/>
        <v>11</v>
      </c>
      <c r="N14" s="109">
        <f t="shared" si="5"/>
        <v>33</v>
      </c>
      <c r="O14" s="109">
        <f>SUM(E14,J14)</f>
        <v>22</v>
      </c>
      <c r="P14" s="109">
        <f t="shared" si="6"/>
        <v>55</v>
      </c>
      <c r="Q14" s="186" t="s">
        <v>177</v>
      </c>
    </row>
    <row r="15" spans="1:17" ht="41.25" customHeight="1">
      <c r="A15" s="118" t="s">
        <v>174</v>
      </c>
      <c r="B15" s="191">
        <v>529</v>
      </c>
      <c r="C15" s="191">
        <v>438</v>
      </c>
      <c r="D15" s="192">
        <f t="shared" si="0"/>
        <v>967</v>
      </c>
      <c r="E15" s="191">
        <v>299</v>
      </c>
      <c r="F15" s="192">
        <f t="shared" si="1"/>
        <v>1266</v>
      </c>
      <c r="G15" s="191">
        <v>168</v>
      </c>
      <c r="H15" s="191">
        <v>425</v>
      </c>
      <c r="I15" s="192">
        <f t="shared" si="2"/>
        <v>593</v>
      </c>
      <c r="J15" s="191">
        <v>498</v>
      </c>
      <c r="K15" s="192">
        <f t="shared" si="3"/>
        <v>1091</v>
      </c>
      <c r="L15" s="192">
        <f t="shared" si="4"/>
        <v>697</v>
      </c>
      <c r="M15" s="192">
        <f t="shared" si="4"/>
        <v>863</v>
      </c>
      <c r="N15" s="192">
        <f t="shared" si="5"/>
        <v>1560</v>
      </c>
      <c r="O15" s="192">
        <f>SUM(E15,J15)</f>
        <v>797</v>
      </c>
      <c r="P15" s="192">
        <f t="shared" si="6"/>
        <v>2357</v>
      </c>
      <c r="Q15" s="119" t="s">
        <v>178</v>
      </c>
    </row>
    <row r="16" spans="1:17" ht="35.25" customHeight="1">
      <c r="A16" s="187" t="s">
        <v>2</v>
      </c>
      <c r="B16" s="188">
        <f>SUM(B12:B15)</f>
        <v>705</v>
      </c>
      <c r="C16" s="188">
        <f t="shared" ref="C16:P16" si="7">SUM(C12:C15)</f>
        <v>656</v>
      </c>
      <c r="D16" s="188">
        <f t="shared" si="7"/>
        <v>1361</v>
      </c>
      <c r="E16" s="188">
        <f t="shared" si="7"/>
        <v>548</v>
      </c>
      <c r="F16" s="188">
        <f t="shared" si="7"/>
        <v>1909</v>
      </c>
      <c r="G16" s="188">
        <f t="shared" si="7"/>
        <v>275</v>
      </c>
      <c r="H16" s="188">
        <f t="shared" si="7"/>
        <v>593</v>
      </c>
      <c r="I16" s="188">
        <f>SUM(I12:I15)</f>
        <v>868</v>
      </c>
      <c r="J16" s="188">
        <f t="shared" si="7"/>
        <v>909</v>
      </c>
      <c r="K16" s="188">
        <f t="shared" si="7"/>
        <v>1777</v>
      </c>
      <c r="L16" s="188">
        <f t="shared" si="7"/>
        <v>980</v>
      </c>
      <c r="M16" s="188">
        <f t="shared" si="7"/>
        <v>1249</v>
      </c>
      <c r="N16" s="188">
        <f t="shared" si="7"/>
        <v>2229</v>
      </c>
      <c r="O16" s="188">
        <f t="shared" si="7"/>
        <v>1457</v>
      </c>
      <c r="P16" s="188">
        <f t="shared" si="7"/>
        <v>3686</v>
      </c>
      <c r="Q16" s="189" t="s">
        <v>5</v>
      </c>
    </row>
    <row r="17" spans="1:17">
      <c r="A17" s="596"/>
      <c r="B17" s="596"/>
      <c r="C17" s="596"/>
      <c r="D17" s="596"/>
      <c r="E17" s="596"/>
      <c r="F17" s="596"/>
      <c r="G17" s="596"/>
      <c r="H17" s="596"/>
      <c r="I17" s="597"/>
      <c r="J17" s="597"/>
      <c r="K17" s="597"/>
      <c r="L17" s="597"/>
      <c r="M17" s="597"/>
      <c r="N17" s="597"/>
      <c r="O17" s="597"/>
      <c r="P17" s="597"/>
      <c r="Q17" s="597"/>
    </row>
    <row r="18" spans="1:17" ht="28.5" customHeight="1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7:H17"/>
    <mergeCell ref="I17:Q17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8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view="pageBreakPreview" zoomScaleNormal="100" zoomScaleSheetLayoutView="100" workbookViewId="0">
      <selection activeCell="B11" sqref="B11:B12"/>
    </sheetView>
  </sheetViews>
  <sheetFormatPr defaultColWidth="9.140625" defaultRowHeight="12.75"/>
  <cols>
    <col min="1" max="1" width="18.42578125" style="6" customWidth="1"/>
    <col min="2" max="6" width="11" style="6" customWidth="1"/>
    <col min="7" max="7" width="18" style="6" customWidth="1"/>
    <col min="8" max="8" width="6.5703125" style="6" bestFit="1" customWidth="1"/>
    <col min="9" max="9" width="14.85546875" style="6" customWidth="1"/>
    <col min="10" max="10" width="19.7109375" style="6" customWidth="1"/>
    <col min="11" max="16384" width="9.140625" style="6"/>
  </cols>
  <sheetData>
    <row r="1" spans="1:10" ht="18">
      <c r="A1" s="625" t="s">
        <v>293</v>
      </c>
      <c r="B1" s="625"/>
      <c r="C1" s="625"/>
      <c r="D1" s="625"/>
      <c r="E1" s="625"/>
      <c r="F1" s="625"/>
      <c r="G1" s="625"/>
      <c r="H1" s="120"/>
      <c r="I1" s="120"/>
      <c r="J1" s="120"/>
    </row>
    <row r="2" spans="1:10" ht="20.25">
      <c r="A2" s="626" t="s">
        <v>407</v>
      </c>
      <c r="B2" s="626"/>
      <c r="C2" s="626"/>
      <c r="D2" s="626"/>
      <c r="E2" s="626"/>
      <c r="F2" s="626"/>
      <c r="G2" s="626"/>
      <c r="H2" s="121"/>
      <c r="I2" s="121"/>
      <c r="J2" s="121"/>
    </row>
    <row r="3" spans="1:10" ht="15.75">
      <c r="A3" s="627" t="s">
        <v>204</v>
      </c>
      <c r="B3" s="627"/>
      <c r="C3" s="627"/>
      <c r="D3" s="627"/>
      <c r="E3" s="627"/>
      <c r="F3" s="627"/>
      <c r="G3" s="627"/>
      <c r="H3" s="122"/>
      <c r="I3" s="122"/>
      <c r="J3" s="122"/>
    </row>
    <row r="4" spans="1:10" ht="15.75">
      <c r="A4" s="628" t="s">
        <v>407</v>
      </c>
      <c r="B4" s="628"/>
      <c r="C4" s="628"/>
      <c r="D4" s="628"/>
      <c r="E4" s="628"/>
      <c r="F4" s="628"/>
      <c r="G4" s="628"/>
      <c r="H4" s="123"/>
      <c r="I4" s="123"/>
      <c r="J4" s="123"/>
    </row>
    <row r="5" spans="1:10" ht="15.75">
      <c r="A5" s="47" t="s">
        <v>211</v>
      </c>
      <c r="B5" s="138"/>
      <c r="C5" s="138"/>
      <c r="D5" s="138"/>
      <c r="E5" s="138"/>
      <c r="F5" s="138"/>
      <c r="G5" s="124" t="s">
        <v>168</v>
      </c>
    </row>
    <row r="6" spans="1:10" ht="42.75" customHeight="1">
      <c r="A6" s="208" t="s">
        <v>208</v>
      </c>
      <c r="B6" s="125">
        <v>2017</v>
      </c>
      <c r="C6" s="159">
        <v>2018</v>
      </c>
      <c r="D6" s="159">
        <v>2019</v>
      </c>
      <c r="E6" s="159">
        <v>2020</v>
      </c>
      <c r="F6" s="159">
        <v>2021</v>
      </c>
      <c r="G6" s="209" t="s">
        <v>352</v>
      </c>
    </row>
    <row r="7" spans="1:10" ht="25.5" customHeight="1" thickBot="1">
      <c r="A7" s="129" t="s">
        <v>20</v>
      </c>
      <c r="B7" s="160">
        <v>2011</v>
      </c>
      <c r="C7" s="160">
        <v>3278</v>
      </c>
      <c r="D7" s="160">
        <v>2427</v>
      </c>
      <c r="E7" s="160">
        <v>2250</v>
      </c>
      <c r="F7" s="160">
        <v>2214</v>
      </c>
      <c r="G7" s="132" t="s">
        <v>39</v>
      </c>
    </row>
    <row r="8" spans="1:10" ht="25.5" customHeight="1" thickBot="1">
      <c r="A8" s="130" t="s">
        <v>21</v>
      </c>
      <c r="B8" s="161">
        <v>8580</v>
      </c>
      <c r="C8" s="161">
        <v>13145</v>
      </c>
      <c r="D8" s="161">
        <v>9775</v>
      </c>
      <c r="E8" s="161">
        <v>8676</v>
      </c>
      <c r="F8" s="161">
        <v>8424</v>
      </c>
      <c r="G8" s="133" t="s">
        <v>40</v>
      </c>
    </row>
    <row r="9" spans="1:10" ht="25.5" customHeight="1" thickBot="1">
      <c r="A9" s="131" t="s">
        <v>22</v>
      </c>
      <c r="B9" s="162">
        <v>325</v>
      </c>
      <c r="C9" s="162">
        <v>497</v>
      </c>
      <c r="D9" s="162">
        <v>373</v>
      </c>
      <c r="E9" s="162">
        <v>348</v>
      </c>
      <c r="F9" s="162">
        <v>335</v>
      </c>
      <c r="G9" s="134" t="s">
        <v>41</v>
      </c>
    </row>
    <row r="10" spans="1:10" ht="25.5" customHeight="1" thickBot="1">
      <c r="A10" s="130" t="s">
        <v>320</v>
      </c>
      <c r="B10" s="161">
        <v>953</v>
      </c>
      <c r="C10" s="161">
        <v>1657</v>
      </c>
      <c r="D10" s="161">
        <v>1253</v>
      </c>
      <c r="E10" s="161">
        <v>1147</v>
      </c>
      <c r="F10" s="161">
        <v>1152</v>
      </c>
      <c r="G10" s="135" t="s">
        <v>118</v>
      </c>
    </row>
    <row r="11" spans="1:10" ht="25.5" customHeight="1" thickBot="1">
      <c r="A11" s="131" t="s">
        <v>119</v>
      </c>
      <c r="B11" s="162">
        <v>742</v>
      </c>
      <c r="C11" s="162">
        <v>1087</v>
      </c>
      <c r="D11" s="162">
        <v>808</v>
      </c>
      <c r="E11" s="162">
        <v>759</v>
      </c>
      <c r="F11" s="162">
        <v>753</v>
      </c>
      <c r="G11" s="136" t="s">
        <v>120</v>
      </c>
    </row>
    <row r="12" spans="1:10" ht="25.5" customHeight="1" thickBot="1">
      <c r="A12" s="130" t="s">
        <v>23</v>
      </c>
      <c r="B12" s="161">
        <v>73</v>
      </c>
      <c r="C12" s="161">
        <v>114</v>
      </c>
      <c r="D12" s="161">
        <v>92</v>
      </c>
      <c r="E12" s="161">
        <v>84</v>
      </c>
      <c r="F12" s="161">
        <v>76</v>
      </c>
      <c r="G12" s="133" t="s">
        <v>42</v>
      </c>
    </row>
    <row r="13" spans="1:10" ht="25.5" customHeight="1" thickBot="1">
      <c r="A13" s="131" t="s">
        <v>121</v>
      </c>
      <c r="B13" s="162">
        <v>0</v>
      </c>
      <c r="C13" s="162">
        <v>8</v>
      </c>
      <c r="D13" s="162">
        <v>7</v>
      </c>
      <c r="E13" s="162">
        <v>3</v>
      </c>
      <c r="F13" s="162">
        <v>3</v>
      </c>
      <c r="G13" s="136" t="s">
        <v>122</v>
      </c>
    </row>
    <row r="14" spans="1:10" ht="25.5" customHeight="1" thickBot="1">
      <c r="A14" s="130" t="s">
        <v>123</v>
      </c>
      <c r="B14" s="161">
        <v>0</v>
      </c>
      <c r="C14" s="161">
        <v>2</v>
      </c>
      <c r="D14" s="161">
        <v>2</v>
      </c>
      <c r="E14" s="161">
        <v>1</v>
      </c>
      <c r="F14" s="161">
        <v>1</v>
      </c>
      <c r="G14" s="135" t="s">
        <v>124</v>
      </c>
    </row>
    <row r="15" spans="1:10" ht="25.5" customHeight="1" thickBot="1">
      <c r="A15" s="131" t="s">
        <v>125</v>
      </c>
      <c r="B15" s="162">
        <v>0</v>
      </c>
      <c r="C15" s="162">
        <v>0</v>
      </c>
      <c r="D15" s="162">
        <v>0</v>
      </c>
      <c r="E15" s="162">
        <v>0</v>
      </c>
      <c r="F15" s="162">
        <v>0</v>
      </c>
      <c r="G15" s="136" t="s">
        <v>126</v>
      </c>
    </row>
    <row r="16" spans="1:10" ht="25.5" customHeight="1" thickBot="1">
      <c r="A16" s="130" t="s">
        <v>209</v>
      </c>
      <c r="B16" s="161">
        <v>0</v>
      </c>
      <c r="C16" s="161">
        <v>0</v>
      </c>
      <c r="D16" s="161">
        <v>0</v>
      </c>
      <c r="E16" s="161">
        <v>0</v>
      </c>
      <c r="F16" s="161">
        <v>0</v>
      </c>
      <c r="G16" s="135" t="s">
        <v>127</v>
      </c>
    </row>
    <row r="17" spans="1:7" ht="25.5" customHeight="1" thickBot="1">
      <c r="A17" s="173" t="s">
        <v>190</v>
      </c>
      <c r="B17" s="172">
        <v>390</v>
      </c>
      <c r="C17" s="172">
        <v>570</v>
      </c>
      <c r="D17" s="172">
        <v>468</v>
      </c>
      <c r="E17" s="172">
        <v>449</v>
      </c>
      <c r="F17" s="172">
        <v>472</v>
      </c>
      <c r="G17" s="171" t="s">
        <v>192</v>
      </c>
    </row>
    <row r="18" spans="1:7" ht="25.5" customHeight="1" thickBot="1">
      <c r="A18" s="174" t="s">
        <v>191</v>
      </c>
      <c r="B18" s="176">
        <v>347</v>
      </c>
      <c r="C18" s="176">
        <v>562</v>
      </c>
      <c r="D18" s="176">
        <v>401</v>
      </c>
      <c r="E18" s="176">
        <v>345</v>
      </c>
      <c r="F18" s="176">
        <v>335</v>
      </c>
      <c r="G18" s="175" t="s">
        <v>193</v>
      </c>
    </row>
    <row r="19" spans="1:7" ht="25.5" customHeight="1">
      <c r="A19" s="177" t="s">
        <v>321</v>
      </c>
      <c r="B19" s="163">
        <v>4423</v>
      </c>
      <c r="C19" s="163">
        <v>313</v>
      </c>
      <c r="D19" s="163">
        <v>321</v>
      </c>
      <c r="E19" s="163">
        <v>305</v>
      </c>
      <c r="F19" s="163">
        <v>306</v>
      </c>
      <c r="G19" s="137" t="s">
        <v>128</v>
      </c>
    </row>
    <row r="20" spans="1:7" ht="25.5" customHeight="1">
      <c r="A20" s="128" t="s">
        <v>2</v>
      </c>
      <c r="B20" s="127">
        <f t="shared" ref="B20:F20" si="0">SUM(B7:B19)</f>
        <v>17844</v>
      </c>
      <c r="C20" s="127">
        <f t="shared" si="0"/>
        <v>21233</v>
      </c>
      <c r="D20" s="127">
        <f t="shared" si="0"/>
        <v>15927</v>
      </c>
      <c r="E20" s="127">
        <f t="shared" si="0"/>
        <v>14367</v>
      </c>
      <c r="F20" s="127">
        <f t="shared" si="0"/>
        <v>14071</v>
      </c>
      <c r="G20" s="126" t="s">
        <v>5</v>
      </c>
    </row>
    <row r="21" spans="1:7" ht="51.75" customHeight="1">
      <c r="A21" s="629" t="s">
        <v>351</v>
      </c>
      <c r="B21" s="629"/>
      <c r="C21" s="629"/>
      <c r="D21" s="630" t="s">
        <v>353</v>
      </c>
      <c r="E21" s="630"/>
      <c r="F21" s="630"/>
      <c r="G21" s="630"/>
    </row>
  </sheetData>
  <mergeCells count="6">
    <mergeCell ref="A1:G1"/>
    <mergeCell ref="A2:G2"/>
    <mergeCell ref="A3:G3"/>
    <mergeCell ref="A4:G4"/>
    <mergeCell ref="A21:C21"/>
    <mergeCell ref="D21:G21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rightToLeft="1" view="pageBreakPreview" topLeftCell="A4" zoomScaleNormal="100" zoomScaleSheetLayoutView="100" workbookViewId="0">
      <selection activeCell="F20" sqref="F20"/>
    </sheetView>
  </sheetViews>
  <sheetFormatPr defaultColWidth="9.140625" defaultRowHeight="15"/>
  <cols>
    <col min="1" max="1" width="19.5703125" style="30" customWidth="1"/>
    <col min="2" max="13" width="7.5703125" style="30" customWidth="1"/>
    <col min="14" max="16" width="7.5703125" style="410" customWidth="1"/>
    <col min="17" max="17" width="23" style="30" customWidth="1"/>
    <col min="18" max="16384" width="9.140625" style="30"/>
  </cols>
  <sheetData>
    <row r="1" spans="1:17" ht="18">
      <c r="A1" s="625" t="s">
        <v>294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</row>
    <row r="2" spans="1:17" ht="20.25">
      <c r="A2" s="626" t="s">
        <v>407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</row>
    <row r="3" spans="1:17" ht="35.25" customHeight="1">
      <c r="A3" s="631" t="s">
        <v>210</v>
      </c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632"/>
      <c r="Q3" s="632"/>
    </row>
    <row r="4" spans="1:17" ht="15.75">
      <c r="A4" s="628" t="s">
        <v>407</v>
      </c>
      <c r="B4" s="628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</row>
    <row r="5" spans="1:17" ht="15.75">
      <c r="A5" s="47" t="s">
        <v>212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152" t="s">
        <v>169</v>
      </c>
    </row>
    <row r="6" spans="1:17" ht="21" customHeight="1">
      <c r="A6" s="633" t="s">
        <v>335</v>
      </c>
      <c r="B6" s="639">
        <v>2017</v>
      </c>
      <c r="C6" s="640"/>
      <c r="D6" s="641"/>
      <c r="E6" s="639" t="s">
        <v>295</v>
      </c>
      <c r="F6" s="640"/>
      <c r="G6" s="641"/>
      <c r="H6" s="639" t="s">
        <v>331</v>
      </c>
      <c r="I6" s="640"/>
      <c r="J6" s="641"/>
      <c r="K6" s="639" t="s">
        <v>360</v>
      </c>
      <c r="L6" s="640"/>
      <c r="M6" s="641"/>
      <c r="N6" s="639" t="s">
        <v>400</v>
      </c>
      <c r="O6" s="640"/>
      <c r="P6" s="641"/>
      <c r="Q6" s="636" t="s">
        <v>336</v>
      </c>
    </row>
    <row r="7" spans="1:17" ht="16.5" customHeight="1">
      <c r="A7" s="634"/>
      <c r="B7" s="145" t="s">
        <v>6</v>
      </c>
      <c r="C7" s="145" t="s">
        <v>7</v>
      </c>
      <c r="D7" s="145" t="s">
        <v>2</v>
      </c>
      <c r="E7" s="145" t="s">
        <v>6</v>
      </c>
      <c r="F7" s="145" t="s">
        <v>7</v>
      </c>
      <c r="G7" s="145" t="s">
        <v>2</v>
      </c>
      <c r="H7" s="145" t="s">
        <v>6</v>
      </c>
      <c r="I7" s="145" t="s">
        <v>7</v>
      </c>
      <c r="J7" s="145" t="s">
        <v>2</v>
      </c>
      <c r="K7" s="145" t="s">
        <v>6</v>
      </c>
      <c r="L7" s="145" t="s">
        <v>7</v>
      </c>
      <c r="M7" s="145" t="s">
        <v>2</v>
      </c>
      <c r="N7" s="145" t="s">
        <v>6</v>
      </c>
      <c r="O7" s="145" t="s">
        <v>7</v>
      </c>
      <c r="P7" s="145" t="s">
        <v>2</v>
      </c>
      <c r="Q7" s="637"/>
    </row>
    <row r="8" spans="1:17" ht="16.5" customHeight="1">
      <c r="A8" s="635"/>
      <c r="B8" s="204" t="s">
        <v>12</v>
      </c>
      <c r="C8" s="204" t="s">
        <v>13</v>
      </c>
      <c r="D8" s="204" t="s">
        <v>5</v>
      </c>
      <c r="E8" s="204" t="s">
        <v>12</v>
      </c>
      <c r="F8" s="204" t="s">
        <v>13</v>
      </c>
      <c r="G8" s="204" t="s">
        <v>5</v>
      </c>
      <c r="H8" s="204" t="s">
        <v>12</v>
      </c>
      <c r="I8" s="204" t="s">
        <v>13</v>
      </c>
      <c r="J8" s="204" t="s">
        <v>5</v>
      </c>
      <c r="K8" s="204" t="s">
        <v>12</v>
      </c>
      <c r="L8" s="204" t="s">
        <v>13</v>
      </c>
      <c r="M8" s="204" t="s">
        <v>5</v>
      </c>
      <c r="N8" s="204" t="s">
        <v>12</v>
      </c>
      <c r="O8" s="204" t="s">
        <v>13</v>
      </c>
      <c r="P8" s="204" t="s">
        <v>5</v>
      </c>
      <c r="Q8" s="638"/>
    </row>
    <row r="9" spans="1:17" ht="24" customHeight="1" thickBot="1">
      <c r="A9" s="146" t="s">
        <v>111</v>
      </c>
      <c r="B9" s="200" t="s">
        <v>202</v>
      </c>
      <c r="C9" s="143">
        <v>405</v>
      </c>
      <c r="D9" s="144">
        <f>SUM(B9:C9)</f>
        <v>405</v>
      </c>
      <c r="E9" s="251">
        <v>0</v>
      </c>
      <c r="F9" s="251">
        <v>266</v>
      </c>
      <c r="G9" s="224">
        <f>SUM(E9:F9)</f>
        <v>266</v>
      </c>
      <c r="H9" s="251">
        <v>0</v>
      </c>
      <c r="I9" s="251">
        <v>263</v>
      </c>
      <c r="J9" s="224">
        <f>SUM(H9:I9)</f>
        <v>263</v>
      </c>
      <c r="K9" s="251">
        <v>0</v>
      </c>
      <c r="L9" s="251">
        <v>253</v>
      </c>
      <c r="M9" s="224">
        <f>SUM(K9:L9)</f>
        <v>253</v>
      </c>
      <c r="N9" s="251">
        <v>0</v>
      </c>
      <c r="O9" s="251">
        <v>204</v>
      </c>
      <c r="P9" s="224">
        <f>SUM(N9:O9)</f>
        <v>204</v>
      </c>
      <c r="Q9" s="203" t="s">
        <v>129</v>
      </c>
    </row>
    <row r="10" spans="1:17" ht="24" customHeight="1" thickBot="1">
      <c r="A10" s="147" t="s">
        <v>112</v>
      </c>
      <c r="B10" s="201" t="s">
        <v>202</v>
      </c>
      <c r="C10" s="140">
        <v>1294</v>
      </c>
      <c r="D10" s="141">
        <f t="shared" ref="D10:D21" si="0">SUM(B10:C10)</f>
        <v>1294</v>
      </c>
      <c r="E10" s="252">
        <v>0</v>
      </c>
      <c r="F10" s="252">
        <v>1124</v>
      </c>
      <c r="G10" s="225">
        <f>SUM(E10:F10)</f>
        <v>1124</v>
      </c>
      <c r="H10" s="343">
        <v>0</v>
      </c>
      <c r="I10" s="343">
        <v>1109</v>
      </c>
      <c r="J10" s="225">
        <f t="shared" ref="J10:J21" si="1">SUM(H10:I10)</f>
        <v>1109</v>
      </c>
      <c r="K10" s="343">
        <v>0</v>
      </c>
      <c r="L10" s="343">
        <v>1133</v>
      </c>
      <c r="M10" s="225">
        <f t="shared" ref="M10:M21" si="2">SUM(K10:L10)</f>
        <v>1133</v>
      </c>
      <c r="N10" s="343">
        <v>0</v>
      </c>
      <c r="O10" s="343">
        <v>1155</v>
      </c>
      <c r="P10" s="225">
        <f t="shared" ref="P10:P21" si="3">SUM(N10:O10)</f>
        <v>1155</v>
      </c>
      <c r="Q10" s="205" t="s">
        <v>139</v>
      </c>
    </row>
    <row r="11" spans="1:17" ht="24" customHeight="1" thickBot="1">
      <c r="A11" s="148" t="s">
        <v>113</v>
      </c>
      <c r="B11" s="142">
        <v>872</v>
      </c>
      <c r="C11" s="142">
        <v>39</v>
      </c>
      <c r="D11" s="139">
        <f t="shared" si="0"/>
        <v>911</v>
      </c>
      <c r="E11" s="253">
        <v>860</v>
      </c>
      <c r="F11" s="253">
        <v>28</v>
      </c>
      <c r="G11" s="224">
        <f t="shared" ref="G11:G21" si="4">SUM(E11:F11)</f>
        <v>888</v>
      </c>
      <c r="H11" s="251">
        <v>830</v>
      </c>
      <c r="I11" s="251">
        <v>41</v>
      </c>
      <c r="J11" s="224">
        <f t="shared" si="1"/>
        <v>871</v>
      </c>
      <c r="K11" s="251">
        <v>822</v>
      </c>
      <c r="L11" s="251">
        <v>44</v>
      </c>
      <c r="M11" s="224">
        <f t="shared" si="2"/>
        <v>866</v>
      </c>
      <c r="N11" s="251">
        <v>750</v>
      </c>
      <c r="O11" s="251">
        <v>44</v>
      </c>
      <c r="P11" s="224">
        <f t="shared" si="3"/>
        <v>794</v>
      </c>
      <c r="Q11" s="206" t="s">
        <v>140</v>
      </c>
    </row>
    <row r="12" spans="1:17" ht="26.25" thickBot="1">
      <c r="A12" s="147" t="s">
        <v>322</v>
      </c>
      <c r="B12" s="140">
        <v>731</v>
      </c>
      <c r="C12" s="140">
        <v>613</v>
      </c>
      <c r="D12" s="141">
        <f t="shared" si="0"/>
        <v>1344</v>
      </c>
      <c r="E12" s="252">
        <v>1087</v>
      </c>
      <c r="F12" s="252">
        <v>857</v>
      </c>
      <c r="G12" s="225">
        <f t="shared" si="4"/>
        <v>1944</v>
      </c>
      <c r="H12" s="343">
        <v>1174</v>
      </c>
      <c r="I12" s="343">
        <v>887</v>
      </c>
      <c r="J12" s="225">
        <f t="shared" si="1"/>
        <v>2061</v>
      </c>
      <c r="K12" s="343">
        <v>1200</v>
      </c>
      <c r="L12" s="343">
        <v>900</v>
      </c>
      <c r="M12" s="225">
        <f t="shared" si="2"/>
        <v>2100</v>
      </c>
      <c r="N12" s="343">
        <v>1271</v>
      </c>
      <c r="O12" s="343">
        <v>923</v>
      </c>
      <c r="P12" s="225">
        <f t="shared" si="3"/>
        <v>2194</v>
      </c>
      <c r="Q12" s="205" t="s">
        <v>141</v>
      </c>
    </row>
    <row r="13" spans="1:17" ht="24" customHeight="1" thickBot="1">
      <c r="A13" s="148" t="s">
        <v>114</v>
      </c>
      <c r="B13" s="142">
        <v>786</v>
      </c>
      <c r="C13" s="142">
        <v>1004</v>
      </c>
      <c r="D13" s="139">
        <f t="shared" si="0"/>
        <v>1790</v>
      </c>
      <c r="E13" s="253">
        <v>852</v>
      </c>
      <c r="F13" s="253">
        <v>1054</v>
      </c>
      <c r="G13" s="224">
        <f t="shared" si="4"/>
        <v>1906</v>
      </c>
      <c r="H13" s="251">
        <v>833</v>
      </c>
      <c r="I13" s="251">
        <v>1032</v>
      </c>
      <c r="J13" s="224">
        <f t="shared" si="1"/>
        <v>1865</v>
      </c>
      <c r="K13" s="251">
        <v>799</v>
      </c>
      <c r="L13" s="251">
        <v>990</v>
      </c>
      <c r="M13" s="224">
        <f t="shared" si="2"/>
        <v>1789</v>
      </c>
      <c r="N13" s="251">
        <v>709</v>
      </c>
      <c r="O13" s="251">
        <v>960</v>
      </c>
      <c r="P13" s="224">
        <f t="shared" si="3"/>
        <v>1669</v>
      </c>
      <c r="Q13" s="206" t="s">
        <v>130</v>
      </c>
    </row>
    <row r="14" spans="1:17" ht="24" customHeight="1" thickBot="1">
      <c r="A14" s="147" t="s">
        <v>131</v>
      </c>
      <c r="B14" s="140">
        <v>610</v>
      </c>
      <c r="C14" s="140">
        <v>3151</v>
      </c>
      <c r="D14" s="141">
        <f t="shared" si="0"/>
        <v>3761</v>
      </c>
      <c r="E14" s="252">
        <v>750</v>
      </c>
      <c r="F14" s="252">
        <v>3131</v>
      </c>
      <c r="G14" s="225">
        <f t="shared" si="4"/>
        <v>3881</v>
      </c>
      <c r="H14" s="343">
        <v>786</v>
      </c>
      <c r="I14" s="343">
        <v>3203</v>
      </c>
      <c r="J14" s="225">
        <f t="shared" si="1"/>
        <v>3989</v>
      </c>
      <c r="K14" s="343">
        <v>814</v>
      </c>
      <c r="L14" s="343">
        <v>1975</v>
      </c>
      <c r="M14" s="225">
        <f t="shared" si="2"/>
        <v>2789</v>
      </c>
      <c r="N14" s="343">
        <v>827</v>
      </c>
      <c r="O14" s="343">
        <v>1827</v>
      </c>
      <c r="P14" s="225">
        <f t="shared" si="3"/>
        <v>2654</v>
      </c>
      <c r="Q14" s="205" t="s">
        <v>142</v>
      </c>
    </row>
    <row r="15" spans="1:17" ht="24" customHeight="1" thickBot="1">
      <c r="A15" s="148" t="s">
        <v>115</v>
      </c>
      <c r="B15" s="142">
        <v>354</v>
      </c>
      <c r="C15" s="142">
        <v>1828</v>
      </c>
      <c r="D15" s="139">
        <f t="shared" si="0"/>
        <v>2182</v>
      </c>
      <c r="E15" s="253">
        <v>451</v>
      </c>
      <c r="F15" s="253">
        <v>2984</v>
      </c>
      <c r="G15" s="224">
        <f t="shared" si="4"/>
        <v>3435</v>
      </c>
      <c r="H15" s="251">
        <v>461</v>
      </c>
      <c r="I15" s="251">
        <v>3030</v>
      </c>
      <c r="J15" s="224">
        <f t="shared" si="1"/>
        <v>3491</v>
      </c>
      <c r="K15" s="251">
        <v>464</v>
      </c>
      <c r="L15" s="251">
        <v>3042</v>
      </c>
      <c r="M15" s="224">
        <f t="shared" si="2"/>
        <v>3506</v>
      </c>
      <c r="N15" s="251">
        <v>463</v>
      </c>
      <c r="O15" s="251">
        <v>3024</v>
      </c>
      <c r="P15" s="224">
        <f t="shared" si="3"/>
        <v>3487</v>
      </c>
      <c r="Q15" s="206" t="s">
        <v>143</v>
      </c>
    </row>
    <row r="16" spans="1:17" ht="24" customHeight="1" thickBot="1">
      <c r="A16" s="147" t="s">
        <v>116</v>
      </c>
      <c r="B16" s="140">
        <v>24</v>
      </c>
      <c r="C16" s="140">
        <v>53</v>
      </c>
      <c r="D16" s="141">
        <f t="shared" si="0"/>
        <v>77</v>
      </c>
      <c r="E16" s="252">
        <v>23</v>
      </c>
      <c r="F16" s="252">
        <v>43</v>
      </c>
      <c r="G16" s="225">
        <f t="shared" si="4"/>
        <v>66</v>
      </c>
      <c r="H16" s="343">
        <v>28</v>
      </c>
      <c r="I16" s="343">
        <v>49</v>
      </c>
      <c r="J16" s="225">
        <f t="shared" si="1"/>
        <v>77</v>
      </c>
      <c r="K16" s="343">
        <v>27</v>
      </c>
      <c r="L16" s="343">
        <v>40</v>
      </c>
      <c r="M16" s="225">
        <f t="shared" si="2"/>
        <v>67</v>
      </c>
      <c r="N16" s="343">
        <v>23</v>
      </c>
      <c r="O16" s="343">
        <v>29</v>
      </c>
      <c r="P16" s="225">
        <f t="shared" si="3"/>
        <v>52</v>
      </c>
      <c r="Q16" s="205" t="s">
        <v>144</v>
      </c>
    </row>
    <row r="17" spans="1:17" ht="24" customHeight="1" thickBot="1">
      <c r="A17" s="148" t="s">
        <v>132</v>
      </c>
      <c r="B17" s="202" t="s">
        <v>202</v>
      </c>
      <c r="C17" s="142">
        <v>3</v>
      </c>
      <c r="D17" s="139">
        <f t="shared" si="0"/>
        <v>3</v>
      </c>
      <c r="E17" s="253">
        <v>0</v>
      </c>
      <c r="F17" s="253">
        <v>3</v>
      </c>
      <c r="G17" s="224">
        <f t="shared" si="4"/>
        <v>3</v>
      </c>
      <c r="H17" s="251">
        <v>0</v>
      </c>
      <c r="I17" s="251">
        <v>3</v>
      </c>
      <c r="J17" s="224">
        <f t="shared" si="1"/>
        <v>3</v>
      </c>
      <c r="K17" s="251">
        <v>0</v>
      </c>
      <c r="L17" s="251">
        <v>4</v>
      </c>
      <c r="M17" s="224">
        <f t="shared" si="2"/>
        <v>4</v>
      </c>
      <c r="N17" s="251">
        <v>0</v>
      </c>
      <c r="O17" s="251">
        <v>3</v>
      </c>
      <c r="P17" s="224">
        <f t="shared" si="3"/>
        <v>3</v>
      </c>
      <c r="Q17" s="206" t="s">
        <v>145</v>
      </c>
    </row>
    <row r="18" spans="1:17" ht="26.25" thickBot="1">
      <c r="A18" s="147" t="s">
        <v>205</v>
      </c>
      <c r="B18" s="201">
        <v>0</v>
      </c>
      <c r="C18" s="140">
        <v>1</v>
      </c>
      <c r="D18" s="141">
        <f t="shared" si="0"/>
        <v>1</v>
      </c>
      <c r="E18" s="252">
        <v>3</v>
      </c>
      <c r="F18" s="252">
        <v>2</v>
      </c>
      <c r="G18" s="225">
        <f t="shared" si="4"/>
        <v>5</v>
      </c>
      <c r="H18" s="343">
        <v>4</v>
      </c>
      <c r="I18" s="343">
        <v>3</v>
      </c>
      <c r="J18" s="225">
        <f t="shared" si="1"/>
        <v>7</v>
      </c>
      <c r="K18" s="343">
        <v>1</v>
      </c>
      <c r="L18" s="343">
        <v>1</v>
      </c>
      <c r="M18" s="225">
        <f t="shared" si="2"/>
        <v>2</v>
      </c>
      <c r="N18" s="343">
        <v>0</v>
      </c>
      <c r="O18" s="343">
        <v>1</v>
      </c>
      <c r="P18" s="225">
        <f t="shared" si="3"/>
        <v>1</v>
      </c>
      <c r="Q18" s="205" t="s">
        <v>146</v>
      </c>
    </row>
    <row r="19" spans="1:17" ht="24" customHeight="1" thickBot="1">
      <c r="A19" s="148" t="s">
        <v>133</v>
      </c>
      <c r="B19" s="142">
        <v>2141</v>
      </c>
      <c r="C19" s="142">
        <v>3854</v>
      </c>
      <c r="D19" s="139">
        <f t="shared" si="0"/>
        <v>5995</v>
      </c>
      <c r="E19" s="253">
        <v>2586</v>
      </c>
      <c r="F19" s="253">
        <v>5048</v>
      </c>
      <c r="G19" s="224">
        <f t="shared" si="4"/>
        <v>7634</v>
      </c>
      <c r="H19" s="251">
        <v>2659</v>
      </c>
      <c r="I19" s="251">
        <v>5125</v>
      </c>
      <c r="J19" s="224">
        <f t="shared" si="1"/>
        <v>7784</v>
      </c>
      <c r="K19" s="251">
        <v>2421</v>
      </c>
      <c r="L19" s="251">
        <v>4720</v>
      </c>
      <c r="M19" s="224">
        <f t="shared" si="2"/>
        <v>7141</v>
      </c>
      <c r="N19" s="251">
        <v>2470</v>
      </c>
      <c r="O19" s="251">
        <v>4703</v>
      </c>
      <c r="P19" s="224">
        <f t="shared" si="3"/>
        <v>7173</v>
      </c>
      <c r="Q19" s="206" t="s">
        <v>148</v>
      </c>
    </row>
    <row r="20" spans="1:17" ht="26.25" thickBot="1">
      <c r="A20" s="149" t="s">
        <v>323</v>
      </c>
      <c r="B20" s="150">
        <v>38</v>
      </c>
      <c r="C20" s="150">
        <v>43</v>
      </c>
      <c r="D20" s="151">
        <f t="shared" si="0"/>
        <v>81</v>
      </c>
      <c r="E20" s="254">
        <v>39</v>
      </c>
      <c r="F20" s="254">
        <v>42</v>
      </c>
      <c r="G20" s="151">
        <f t="shared" si="4"/>
        <v>81</v>
      </c>
      <c r="H20" s="254">
        <v>46</v>
      </c>
      <c r="I20" s="344">
        <v>49</v>
      </c>
      <c r="J20" s="151">
        <f t="shared" si="1"/>
        <v>95</v>
      </c>
      <c r="K20" s="254">
        <v>39</v>
      </c>
      <c r="L20" s="344">
        <v>39</v>
      </c>
      <c r="M20" s="151">
        <f t="shared" si="2"/>
        <v>78</v>
      </c>
      <c r="N20" s="254">
        <v>41</v>
      </c>
      <c r="O20" s="254">
        <v>39</v>
      </c>
      <c r="P20" s="225">
        <f t="shared" si="3"/>
        <v>80</v>
      </c>
      <c r="Q20" s="207" t="s">
        <v>147</v>
      </c>
    </row>
    <row r="21" spans="1:17" ht="24" customHeight="1">
      <c r="A21" s="303" t="s">
        <v>332</v>
      </c>
      <c r="B21" s="304">
        <v>0</v>
      </c>
      <c r="C21" s="304">
        <v>0</v>
      </c>
      <c r="D21" s="305">
        <f t="shared" si="0"/>
        <v>0</v>
      </c>
      <c r="E21" s="306">
        <v>0</v>
      </c>
      <c r="F21" s="306">
        <v>0</v>
      </c>
      <c r="G21" s="307">
        <f t="shared" si="4"/>
        <v>0</v>
      </c>
      <c r="H21" s="345">
        <v>1</v>
      </c>
      <c r="I21" s="345">
        <v>5</v>
      </c>
      <c r="J21" s="307">
        <f t="shared" si="1"/>
        <v>6</v>
      </c>
      <c r="K21" s="345">
        <v>0</v>
      </c>
      <c r="L21" s="345">
        <v>0</v>
      </c>
      <c r="M21" s="307">
        <f t="shared" si="2"/>
        <v>0</v>
      </c>
      <c r="N21" s="409">
        <v>1</v>
      </c>
      <c r="O21" s="409">
        <v>0</v>
      </c>
      <c r="P21" s="407">
        <f t="shared" si="3"/>
        <v>1</v>
      </c>
      <c r="Q21" s="308" t="s">
        <v>337</v>
      </c>
    </row>
    <row r="22" spans="1:17" ht="27" customHeight="1">
      <c r="A22" s="378" t="s">
        <v>2</v>
      </c>
      <c r="B22" s="379">
        <f>SUM(B9:B20)</f>
        <v>5556</v>
      </c>
      <c r="C22" s="379">
        <f t="shared" ref="C22:J22" si="5">SUM(C9:C21)</f>
        <v>12288</v>
      </c>
      <c r="D22" s="379">
        <f t="shared" si="5"/>
        <v>17844</v>
      </c>
      <c r="E22" s="379">
        <f t="shared" si="5"/>
        <v>6651</v>
      </c>
      <c r="F22" s="379">
        <f t="shared" si="5"/>
        <v>14582</v>
      </c>
      <c r="G22" s="380">
        <f t="shared" si="5"/>
        <v>21233</v>
      </c>
      <c r="H22" s="380">
        <f t="shared" si="5"/>
        <v>6822</v>
      </c>
      <c r="I22" s="380">
        <f t="shared" si="5"/>
        <v>14799</v>
      </c>
      <c r="J22" s="380">
        <f t="shared" si="5"/>
        <v>21621</v>
      </c>
      <c r="K22" s="380">
        <f t="shared" ref="K22:M22" si="6">SUM(K9:K21)</f>
        <v>6587</v>
      </c>
      <c r="L22" s="380">
        <f t="shared" si="6"/>
        <v>13141</v>
      </c>
      <c r="M22" s="380">
        <f t="shared" si="6"/>
        <v>19728</v>
      </c>
      <c r="N22" s="405">
        <f>SUM(N9:N21)</f>
        <v>6555</v>
      </c>
      <c r="O22" s="405">
        <f>SUM(O9:O21)</f>
        <v>12912</v>
      </c>
      <c r="P22" s="405">
        <f>SUM(P9:P21)</f>
        <v>19467</v>
      </c>
      <c r="Q22" s="381" t="s">
        <v>5</v>
      </c>
    </row>
    <row r="23" spans="1:17" ht="13.5" customHeight="1">
      <c r="A23" s="389" t="s">
        <v>392</v>
      </c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7" t="s">
        <v>393</v>
      </c>
    </row>
    <row r="24" spans="1:17">
      <c r="A24" s="361" t="s">
        <v>368</v>
      </c>
      <c r="Q24" s="386" t="s">
        <v>384</v>
      </c>
    </row>
  </sheetData>
  <mergeCells count="11">
    <mergeCell ref="A1:Q1"/>
    <mergeCell ref="A2:Q2"/>
    <mergeCell ref="A3:Q3"/>
    <mergeCell ref="A4:Q4"/>
    <mergeCell ref="A6:A8"/>
    <mergeCell ref="Q6:Q8"/>
    <mergeCell ref="B6:D6"/>
    <mergeCell ref="E6:G6"/>
    <mergeCell ref="H6:J6"/>
    <mergeCell ref="K6:M6"/>
    <mergeCell ref="N6:P6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view="pageBreakPreview" zoomScale="98" zoomScaleNormal="100" zoomScaleSheetLayoutView="98" workbookViewId="0">
      <selection activeCell="E19" sqref="E19"/>
    </sheetView>
  </sheetViews>
  <sheetFormatPr defaultColWidth="9.140625" defaultRowHeight="12.75"/>
  <cols>
    <col min="1" max="1" width="22.28515625" style="27" customWidth="1"/>
    <col min="2" max="2" width="6.7109375" style="27" customWidth="1"/>
    <col min="3" max="3" width="8.28515625" style="27" customWidth="1"/>
    <col min="4" max="4" width="8" style="40" bestFit="1" customWidth="1"/>
    <col min="5" max="5" width="6.7109375" style="27" customWidth="1"/>
    <col min="6" max="6" width="7.85546875" style="27" customWidth="1"/>
    <col min="7" max="7" width="8" style="40" bestFit="1" customWidth="1"/>
    <col min="8" max="8" width="6.7109375" style="27" customWidth="1"/>
    <col min="9" max="9" width="8.5703125" style="27" customWidth="1"/>
    <col min="10" max="10" width="8" style="40" bestFit="1" customWidth="1"/>
    <col min="11" max="11" width="6.7109375" style="27" customWidth="1"/>
    <col min="12" max="12" width="8.5703125" style="27" customWidth="1"/>
    <col min="13" max="13" width="8" style="40" bestFit="1" customWidth="1"/>
    <col min="14" max="14" width="22.28515625" style="27" customWidth="1"/>
    <col min="15" max="16384" width="9.140625" style="27"/>
  </cols>
  <sheetData>
    <row r="1" spans="1:14" ht="18">
      <c r="A1" s="625" t="s">
        <v>297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</row>
    <row r="2" spans="1:14" ht="20.25">
      <c r="A2" s="626" t="s">
        <v>407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</row>
    <row r="3" spans="1:14" ht="36" customHeight="1">
      <c r="A3" s="631" t="s">
        <v>207</v>
      </c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</row>
    <row r="4" spans="1:14" ht="15.75">
      <c r="A4" s="628" t="s">
        <v>407</v>
      </c>
      <c r="B4" s="628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</row>
    <row r="5" spans="1:14" s="28" customFormat="1" ht="15.75">
      <c r="A5" s="47" t="s">
        <v>213</v>
      </c>
      <c r="B5" s="48"/>
      <c r="C5" s="48"/>
      <c r="D5" s="49"/>
      <c r="E5" s="46"/>
      <c r="F5" s="46"/>
      <c r="G5" s="49"/>
      <c r="H5" s="46"/>
      <c r="I5" s="46"/>
      <c r="J5" s="49"/>
      <c r="K5" s="46"/>
      <c r="L5" s="46"/>
      <c r="M5" s="49"/>
      <c r="N5" s="50" t="s">
        <v>170</v>
      </c>
    </row>
    <row r="6" spans="1:14" s="29" customFormat="1" ht="21.75" customHeight="1">
      <c r="A6" s="644" t="s">
        <v>206</v>
      </c>
      <c r="B6" s="646" t="s">
        <v>324</v>
      </c>
      <c r="C6" s="647"/>
      <c r="D6" s="648"/>
      <c r="E6" s="646" t="s">
        <v>150</v>
      </c>
      <c r="F6" s="647"/>
      <c r="G6" s="648"/>
      <c r="H6" s="646" t="s">
        <v>151</v>
      </c>
      <c r="I6" s="647"/>
      <c r="J6" s="648"/>
      <c r="K6" s="646" t="s">
        <v>2</v>
      </c>
      <c r="L6" s="647"/>
      <c r="M6" s="648"/>
      <c r="N6" s="649" t="s">
        <v>296</v>
      </c>
    </row>
    <row r="7" spans="1:14" ht="33.75" customHeight="1">
      <c r="A7" s="645"/>
      <c r="B7" s="651" t="s">
        <v>152</v>
      </c>
      <c r="C7" s="652"/>
      <c r="D7" s="653"/>
      <c r="E7" s="651" t="s">
        <v>153</v>
      </c>
      <c r="F7" s="652"/>
      <c r="G7" s="653"/>
      <c r="H7" s="651" t="s">
        <v>154</v>
      </c>
      <c r="I7" s="652"/>
      <c r="J7" s="653"/>
      <c r="K7" s="651" t="s">
        <v>5</v>
      </c>
      <c r="L7" s="652"/>
      <c r="M7" s="653"/>
      <c r="N7" s="650"/>
    </row>
    <row r="8" spans="1:14" s="29" customFormat="1" ht="13.5" customHeight="1">
      <c r="A8" s="645"/>
      <c r="B8" s="642" t="s">
        <v>195</v>
      </c>
      <c r="C8" s="642" t="s">
        <v>194</v>
      </c>
      <c r="D8" s="643" t="s">
        <v>155</v>
      </c>
      <c r="E8" s="642" t="s">
        <v>195</v>
      </c>
      <c r="F8" s="642" t="s">
        <v>194</v>
      </c>
      <c r="G8" s="643" t="s">
        <v>155</v>
      </c>
      <c r="H8" s="642" t="s">
        <v>195</v>
      </c>
      <c r="I8" s="642" t="s">
        <v>194</v>
      </c>
      <c r="J8" s="643" t="s">
        <v>155</v>
      </c>
      <c r="K8" s="642" t="s">
        <v>195</v>
      </c>
      <c r="L8" s="642" t="s">
        <v>194</v>
      </c>
      <c r="M8" s="643" t="s">
        <v>155</v>
      </c>
      <c r="N8" s="650"/>
    </row>
    <row r="9" spans="1:14" ht="13.5" customHeight="1">
      <c r="A9" s="645"/>
      <c r="B9" s="642"/>
      <c r="C9" s="642"/>
      <c r="D9" s="643"/>
      <c r="E9" s="642"/>
      <c r="F9" s="642"/>
      <c r="G9" s="643"/>
      <c r="H9" s="642"/>
      <c r="I9" s="642"/>
      <c r="J9" s="643"/>
      <c r="K9" s="642"/>
      <c r="L9" s="642"/>
      <c r="M9" s="643"/>
      <c r="N9" s="650"/>
    </row>
    <row r="10" spans="1:14" s="347" customFormat="1" ht="30" customHeight="1" thickBot="1">
      <c r="A10" s="438">
        <v>2017</v>
      </c>
      <c r="B10" s="160">
        <v>586</v>
      </c>
      <c r="C10" s="485">
        <v>404</v>
      </c>
      <c r="D10" s="440">
        <f t="shared" ref="D10:D14" si="0">SUM(B10:C10)</f>
        <v>990</v>
      </c>
      <c r="E10" s="160">
        <v>816</v>
      </c>
      <c r="F10" s="160">
        <v>2245</v>
      </c>
      <c r="G10" s="440">
        <f t="shared" ref="G10:G14" si="1">SUM(E10:F10)</f>
        <v>3061</v>
      </c>
      <c r="H10" s="160">
        <v>739</v>
      </c>
      <c r="I10" s="160">
        <v>1205</v>
      </c>
      <c r="J10" s="440">
        <f t="shared" ref="J10:J14" si="2">SUM(H10:I10)</f>
        <v>1944</v>
      </c>
      <c r="K10" s="440">
        <f>B10+E10+H10</f>
        <v>2141</v>
      </c>
      <c r="L10" s="440">
        <f>C10+F10+I10</f>
        <v>3854</v>
      </c>
      <c r="M10" s="440">
        <f t="shared" ref="M10:M14" si="3">SUM(K10:L10)</f>
        <v>5995</v>
      </c>
      <c r="N10" s="441">
        <v>2017</v>
      </c>
    </row>
    <row r="11" spans="1:14" s="347" customFormat="1" ht="29.25" customHeight="1" thickBot="1">
      <c r="A11" s="419">
        <v>2018</v>
      </c>
      <c r="B11" s="161">
        <v>915</v>
      </c>
      <c r="C11" s="161">
        <v>685</v>
      </c>
      <c r="D11" s="406">
        <f t="shared" si="0"/>
        <v>1600</v>
      </c>
      <c r="E11" s="161">
        <v>877</v>
      </c>
      <c r="F11" s="161">
        <v>3079</v>
      </c>
      <c r="G11" s="406">
        <f t="shared" si="1"/>
        <v>3956</v>
      </c>
      <c r="H11" s="161">
        <v>794</v>
      </c>
      <c r="I11" s="161">
        <v>1284</v>
      </c>
      <c r="J11" s="406">
        <f t="shared" si="2"/>
        <v>2078</v>
      </c>
      <c r="K11" s="406">
        <f t="shared" ref="K11:L13" si="4">SUM(B11,E11,H11)</f>
        <v>2586</v>
      </c>
      <c r="L11" s="406">
        <f t="shared" si="4"/>
        <v>5048</v>
      </c>
      <c r="M11" s="406">
        <f t="shared" si="3"/>
        <v>7634</v>
      </c>
      <c r="N11" s="442">
        <v>2018</v>
      </c>
    </row>
    <row r="12" spans="1:14" s="347" customFormat="1" ht="30" customHeight="1" thickBot="1">
      <c r="A12" s="420">
        <v>2019</v>
      </c>
      <c r="B12" s="162">
        <v>959</v>
      </c>
      <c r="C12" s="162">
        <v>664</v>
      </c>
      <c r="D12" s="402">
        <f t="shared" si="0"/>
        <v>1623</v>
      </c>
      <c r="E12" s="162">
        <v>874</v>
      </c>
      <c r="F12" s="162">
        <v>3127</v>
      </c>
      <c r="G12" s="402">
        <f t="shared" si="1"/>
        <v>4001</v>
      </c>
      <c r="H12" s="162">
        <v>826</v>
      </c>
      <c r="I12" s="162">
        <v>1334</v>
      </c>
      <c r="J12" s="402">
        <f t="shared" si="2"/>
        <v>2160</v>
      </c>
      <c r="K12" s="402">
        <f t="shared" si="4"/>
        <v>2659</v>
      </c>
      <c r="L12" s="402">
        <f t="shared" si="4"/>
        <v>5125</v>
      </c>
      <c r="M12" s="402">
        <f t="shared" si="3"/>
        <v>7784</v>
      </c>
      <c r="N12" s="443">
        <v>2019</v>
      </c>
    </row>
    <row r="13" spans="1:14" s="347" customFormat="1" ht="29.25" customHeight="1" thickBot="1">
      <c r="A13" s="419">
        <v>2020</v>
      </c>
      <c r="B13" s="161">
        <v>961</v>
      </c>
      <c r="C13" s="161">
        <v>656</v>
      </c>
      <c r="D13" s="406">
        <f t="shared" si="0"/>
        <v>1617</v>
      </c>
      <c r="E13" s="161">
        <v>833</v>
      </c>
      <c r="F13" s="161">
        <v>3159</v>
      </c>
      <c r="G13" s="406">
        <f t="shared" si="1"/>
        <v>3992</v>
      </c>
      <c r="H13" s="161">
        <v>627</v>
      </c>
      <c r="I13" s="161">
        <v>905</v>
      </c>
      <c r="J13" s="406">
        <f t="shared" si="2"/>
        <v>1532</v>
      </c>
      <c r="K13" s="406">
        <f t="shared" si="4"/>
        <v>2421</v>
      </c>
      <c r="L13" s="406">
        <f t="shared" si="4"/>
        <v>4720</v>
      </c>
      <c r="M13" s="406">
        <f t="shared" si="3"/>
        <v>7141</v>
      </c>
      <c r="N13" s="442">
        <v>2020</v>
      </c>
    </row>
    <row r="14" spans="1:14" s="347" customFormat="1" ht="30" customHeight="1" thickBot="1">
      <c r="A14" s="255">
        <v>2021</v>
      </c>
      <c r="B14" s="162">
        <v>1025</v>
      </c>
      <c r="C14" s="162">
        <v>687</v>
      </c>
      <c r="D14" s="257">
        <f t="shared" si="0"/>
        <v>1712</v>
      </c>
      <c r="E14" s="162">
        <v>804</v>
      </c>
      <c r="F14" s="162">
        <v>3180</v>
      </c>
      <c r="G14" s="257">
        <f t="shared" si="1"/>
        <v>3984</v>
      </c>
      <c r="H14" s="162">
        <v>641</v>
      </c>
      <c r="I14" s="162">
        <v>836</v>
      </c>
      <c r="J14" s="257">
        <f t="shared" si="2"/>
        <v>1477</v>
      </c>
      <c r="K14" s="257">
        <f>SUM(B14,E14,H14)</f>
        <v>2470</v>
      </c>
      <c r="L14" s="257">
        <f>SUM(C14,F14,I14)</f>
        <v>4703</v>
      </c>
      <c r="M14" s="257">
        <f t="shared" si="3"/>
        <v>7173</v>
      </c>
      <c r="N14" s="444">
        <v>2021</v>
      </c>
    </row>
    <row r="17" spans="6:6">
      <c r="F17" s="157"/>
    </row>
    <row r="18" spans="6:6">
      <c r="F18" s="157"/>
    </row>
    <row r="19" spans="6:6">
      <c r="F19" s="157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view="pageBreakPreview" zoomScale="98" zoomScaleNormal="100" zoomScaleSheetLayoutView="98" workbookViewId="0">
      <selection activeCell="F9" sqref="F9"/>
    </sheetView>
  </sheetViews>
  <sheetFormatPr defaultColWidth="9.140625" defaultRowHeight="12.75"/>
  <cols>
    <col min="1" max="1" width="19.28515625" style="27" customWidth="1"/>
    <col min="2" max="3" width="15.7109375" style="27" customWidth="1"/>
    <col min="4" max="4" width="15.7109375" style="40" customWidth="1"/>
    <col min="5" max="7" width="15.7109375" style="27" customWidth="1"/>
    <col min="8" max="8" width="21.140625" style="27" customWidth="1"/>
    <col min="9" max="16384" width="9.140625" style="27"/>
  </cols>
  <sheetData>
    <row r="1" spans="1:8" ht="18">
      <c r="A1" s="625" t="s">
        <v>35</v>
      </c>
      <c r="B1" s="625"/>
      <c r="C1" s="625"/>
      <c r="D1" s="625"/>
      <c r="E1" s="625"/>
      <c r="F1" s="625"/>
      <c r="G1" s="625"/>
      <c r="H1" s="625"/>
    </row>
    <row r="2" spans="1:8" ht="20.25">
      <c r="A2" s="626" t="s">
        <v>407</v>
      </c>
      <c r="B2" s="626"/>
      <c r="C2" s="626"/>
      <c r="D2" s="626"/>
      <c r="E2" s="626"/>
      <c r="F2" s="626"/>
      <c r="G2" s="626"/>
      <c r="H2" s="626"/>
    </row>
    <row r="3" spans="1:8" ht="15.75">
      <c r="A3" s="632" t="s">
        <v>149</v>
      </c>
      <c r="B3" s="632"/>
      <c r="C3" s="632"/>
      <c r="D3" s="632"/>
      <c r="E3" s="632"/>
      <c r="F3" s="632"/>
      <c r="G3" s="632"/>
      <c r="H3" s="632"/>
    </row>
    <row r="4" spans="1:8" ht="15.75">
      <c r="A4" s="628" t="s">
        <v>407</v>
      </c>
      <c r="B4" s="628"/>
      <c r="C4" s="628"/>
      <c r="D4" s="628"/>
      <c r="E4" s="628"/>
      <c r="F4" s="628"/>
      <c r="G4" s="628"/>
      <c r="H4" s="628"/>
    </row>
    <row r="5" spans="1:8" s="28" customFormat="1" ht="15.75">
      <c r="A5" s="47" t="s">
        <v>214</v>
      </c>
      <c r="B5" s="48"/>
      <c r="C5" s="48"/>
      <c r="D5" s="49"/>
      <c r="E5" s="46"/>
      <c r="F5" s="46"/>
      <c r="G5" s="46"/>
      <c r="H5" s="50" t="s">
        <v>171</v>
      </c>
    </row>
    <row r="6" spans="1:8" s="29" customFormat="1" ht="26.25" customHeight="1">
      <c r="A6" s="644" t="s">
        <v>135</v>
      </c>
      <c r="B6" s="156" t="s">
        <v>24</v>
      </c>
      <c r="C6" s="156" t="s">
        <v>25</v>
      </c>
      <c r="D6" s="156" t="s">
        <v>26</v>
      </c>
      <c r="E6" s="156" t="s">
        <v>27</v>
      </c>
      <c r="F6" s="156" t="s">
        <v>28</v>
      </c>
      <c r="G6" s="156" t="s">
        <v>2</v>
      </c>
      <c r="H6" s="649" t="s">
        <v>445</v>
      </c>
    </row>
    <row r="7" spans="1:8" ht="41.25" customHeight="1">
      <c r="A7" s="645"/>
      <c r="B7" s="309" t="s">
        <v>29</v>
      </c>
      <c r="C7" s="309" t="s">
        <v>30</v>
      </c>
      <c r="D7" s="309" t="s">
        <v>31</v>
      </c>
      <c r="E7" s="309" t="s">
        <v>32</v>
      </c>
      <c r="F7" s="309" t="s">
        <v>33</v>
      </c>
      <c r="G7" s="309" t="s">
        <v>34</v>
      </c>
      <c r="H7" s="650"/>
    </row>
    <row r="8" spans="1:8" s="347" customFormat="1" ht="29.25" customHeight="1" thickBot="1">
      <c r="A8" s="438">
        <v>2017</v>
      </c>
      <c r="B8" s="439">
        <v>14</v>
      </c>
      <c r="C8" s="439">
        <v>1</v>
      </c>
      <c r="D8" s="439">
        <v>4</v>
      </c>
      <c r="E8" s="439">
        <v>6</v>
      </c>
      <c r="F8" s="439">
        <v>6</v>
      </c>
      <c r="G8" s="440">
        <f t="shared" ref="G8:G12" si="0">SUM(B8:F8)</f>
        <v>31</v>
      </c>
      <c r="H8" s="441">
        <v>2017</v>
      </c>
    </row>
    <row r="9" spans="1:8" s="347" customFormat="1" ht="28.5" customHeight="1" thickBot="1">
      <c r="A9" s="445">
        <v>2018</v>
      </c>
      <c r="B9" s="42">
        <v>14</v>
      </c>
      <c r="C9" s="408">
        <v>1</v>
      </c>
      <c r="D9" s="408">
        <v>4</v>
      </c>
      <c r="E9" s="408">
        <v>8</v>
      </c>
      <c r="F9" s="408">
        <v>6</v>
      </c>
      <c r="G9" s="395">
        <f t="shared" si="0"/>
        <v>33</v>
      </c>
      <c r="H9" s="446">
        <v>2018</v>
      </c>
    </row>
    <row r="10" spans="1:8" s="347" customFormat="1" ht="29.25" customHeight="1" thickBot="1">
      <c r="A10" s="420">
        <v>2019</v>
      </c>
      <c r="B10" s="403">
        <v>14</v>
      </c>
      <c r="C10" s="403">
        <v>1</v>
      </c>
      <c r="D10" s="403">
        <v>4</v>
      </c>
      <c r="E10" s="403">
        <v>10</v>
      </c>
      <c r="F10" s="403">
        <v>6</v>
      </c>
      <c r="G10" s="402">
        <f t="shared" si="0"/>
        <v>35</v>
      </c>
      <c r="H10" s="443">
        <v>2019</v>
      </c>
    </row>
    <row r="11" spans="1:8" s="347" customFormat="1" ht="28.5" customHeight="1" thickBot="1">
      <c r="A11" s="445">
        <v>2020</v>
      </c>
      <c r="B11" s="42">
        <v>14</v>
      </c>
      <c r="C11" s="408">
        <v>1</v>
      </c>
      <c r="D11" s="408">
        <v>3</v>
      </c>
      <c r="E11" s="408">
        <v>10</v>
      </c>
      <c r="F11" s="408">
        <v>6</v>
      </c>
      <c r="G11" s="395">
        <f t="shared" si="0"/>
        <v>34</v>
      </c>
      <c r="H11" s="446">
        <v>2020</v>
      </c>
    </row>
    <row r="12" spans="1:8" s="347" customFormat="1" ht="29.25" customHeight="1">
      <c r="A12" s="255">
        <v>2021</v>
      </c>
      <c r="B12" s="256">
        <v>14</v>
      </c>
      <c r="C12" s="256">
        <v>1</v>
      </c>
      <c r="D12" s="256">
        <v>3</v>
      </c>
      <c r="E12" s="256">
        <v>10</v>
      </c>
      <c r="F12" s="256">
        <v>6</v>
      </c>
      <c r="G12" s="257">
        <f t="shared" si="0"/>
        <v>34</v>
      </c>
      <c r="H12" s="444">
        <v>2021</v>
      </c>
    </row>
    <row r="21" spans="4:10">
      <c r="D21" s="164"/>
      <c r="E21" s="165"/>
      <c r="F21" s="165"/>
      <c r="G21" s="165"/>
      <c r="H21" s="165"/>
      <c r="I21" s="165"/>
      <c r="J21" s="166"/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rightToLeft="1" view="pageBreakPreview" zoomScale="98" zoomScaleNormal="100" zoomScaleSheetLayoutView="98" workbookViewId="0">
      <selection activeCell="I11" sqref="I11"/>
    </sheetView>
  </sheetViews>
  <sheetFormatPr defaultColWidth="9.140625" defaultRowHeight="15"/>
  <cols>
    <col min="1" max="1" width="23.28515625" style="33" customWidth="1"/>
    <col min="2" max="10" width="9.28515625" style="33" customWidth="1"/>
    <col min="11" max="11" width="31.28515625" style="33" customWidth="1"/>
    <col min="12" max="16384" width="9.140625" style="32"/>
  </cols>
  <sheetData>
    <row r="1" spans="1:11" ht="18.75" thickBot="1">
      <c r="A1" s="513" t="s">
        <v>43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>
        <v>2021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35.25" customHeight="1">
      <c r="A3" s="516" t="s">
        <v>203</v>
      </c>
      <c r="B3" s="517"/>
      <c r="C3" s="517"/>
      <c r="D3" s="517"/>
      <c r="E3" s="517"/>
      <c r="F3" s="517"/>
      <c r="G3" s="517"/>
      <c r="H3" s="517"/>
      <c r="I3" s="517"/>
      <c r="J3" s="517"/>
      <c r="K3" s="518"/>
    </row>
    <row r="4" spans="1:11" ht="15.75">
      <c r="A4" s="519">
        <v>2021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34" customFormat="1" ht="16.899999999999999" customHeight="1">
      <c r="A5" s="63" t="s">
        <v>215</v>
      </c>
      <c r="B5" s="64"/>
      <c r="C5" s="64"/>
      <c r="D5" s="64"/>
      <c r="E5" s="64"/>
      <c r="F5" s="64"/>
      <c r="G5" s="64"/>
      <c r="H5" s="64"/>
      <c r="I5" s="64"/>
      <c r="J5" s="65"/>
      <c r="K5" s="66" t="s">
        <v>172</v>
      </c>
    </row>
    <row r="6" spans="1:11" ht="20.100000000000001" customHeight="1" thickBot="1">
      <c r="A6" s="522" t="s">
        <v>197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444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36" t="s">
        <v>6</v>
      </c>
      <c r="C8" s="36" t="s">
        <v>7</v>
      </c>
      <c r="D8" s="36" t="s">
        <v>2</v>
      </c>
      <c r="E8" s="36" t="s">
        <v>6</v>
      </c>
      <c r="F8" s="36" t="s">
        <v>7</v>
      </c>
      <c r="G8" s="36" t="s">
        <v>2</v>
      </c>
      <c r="H8" s="36" t="s">
        <v>6</v>
      </c>
      <c r="I8" s="36" t="s">
        <v>7</v>
      </c>
      <c r="J8" s="36" t="s">
        <v>2</v>
      </c>
      <c r="K8" s="527"/>
    </row>
    <row r="9" spans="1:11" ht="14.25">
      <c r="A9" s="524"/>
      <c r="B9" s="62" t="s">
        <v>12</v>
      </c>
      <c r="C9" s="62" t="s">
        <v>13</v>
      </c>
      <c r="D9" s="62" t="s">
        <v>5</v>
      </c>
      <c r="E9" s="62" t="s">
        <v>12</v>
      </c>
      <c r="F9" s="62" t="s">
        <v>13</v>
      </c>
      <c r="G9" s="62" t="s">
        <v>5</v>
      </c>
      <c r="H9" s="62" t="s">
        <v>12</v>
      </c>
      <c r="I9" s="62" t="s">
        <v>13</v>
      </c>
      <c r="J9" s="62" t="s">
        <v>5</v>
      </c>
      <c r="K9" s="528"/>
    </row>
    <row r="10" spans="1:11" ht="31.5" customHeight="1" thickBot="1">
      <c r="A10" s="195" t="s">
        <v>104</v>
      </c>
      <c r="B10" s="196">
        <v>6</v>
      </c>
      <c r="C10" s="196">
        <v>6</v>
      </c>
      <c r="D10" s="44">
        <f>SUM(B10:C10)</f>
        <v>12</v>
      </c>
      <c r="E10" s="196">
        <v>16</v>
      </c>
      <c r="F10" s="196">
        <v>17</v>
      </c>
      <c r="G10" s="44">
        <f>SUM(E10:F10)</f>
        <v>33</v>
      </c>
      <c r="H10" s="44">
        <f>SUM(B10,E10)</f>
        <v>22</v>
      </c>
      <c r="I10" s="44">
        <f>SUM(C10,F10)</f>
        <v>23</v>
      </c>
      <c r="J10" s="44">
        <f>SUM(D10,G10)</f>
        <v>45</v>
      </c>
      <c r="K10" s="197" t="s">
        <v>105</v>
      </c>
    </row>
    <row r="11" spans="1:11" ht="31.5" customHeight="1" thickBot="1">
      <c r="A11" s="23" t="s">
        <v>44</v>
      </c>
      <c r="B11" s="168">
        <v>49</v>
      </c>
      <c r="C11" s="168">
        <v>186</v>
      </c>
      <c r="D11" s="59">
        <f>SUM(B11:C11)</f>
        <v>235</v>
      </c>
      <c r="E11" s="168">
        <v>201</v>
      </c>
      <c r="F11" s="168">
        <v>352</v>
      </c>
      <c r="G11" s="59">
        <f t="shared" ref="G11:G14" si="0">SUM(E11:F11)</f>
        <v>553</v>
      </c>
      <c r="H11" s="59">
        <f t="shared" ref="H11:J14" si="1">SUM(B11,E11)</f>
        <v>250</v>
      </c>
      <c r="I11" s="59">
        <f t="shared" si="1"/>
        <v>538</v>
      </c>
      <c r="J11" s="59">
        <f>SUM(D11,G11)</f>
        <v>788</v>
      </c>
      <c r="K11" s="35" t="s">
        <v>44</v>
      </c>
    </row>
    <row r="12" spans="1:11" ht="31.5" customHeight="1" thickBot="1">
      <c r="A12" s="57" t="s">
        <v>45</v>
      </c>
      <c r="B12" s="169">
        <v>37</v>
      </c>
      <c r="C12" s="169">
        <v>158</v>
      </c>
      <c r="D12" s="44">
        <f t="shared" ref="D12:D14" si="2">SUM(B12:C12)</f>
        <v>195</v>
      </c>
      <c r="E12" s="169">
        <v>161</v>
      </c>
      <c r="F12" s="169">
        <v>209</v>
      </c>
      <c r="G12" s="44">
        <f t="shared" si="0"/>
        <v>370</v>
      </c>
      <c r="H12" s="44">
        <f t="shared" si="1"/>
        <v>198</v>
      </c>
      <c r="I12" s="44">
        <f t="shared" si="1"/>
        <v>367</v>
      </c>
      <c r="J12" s="44">
        <f t="shared" si="1"/>
        <v>565</v>
      </c>
      <c r="K12" s="51" t="s">
        <v>45</v>
      </c>
    </row>
    <row r="13" spans="1:11" ht="31.5" customHeight="1" thickBot="1">
      <c r="A13" s="23" t="s">
        <v>46</v>
      </c>
      <c r="B13" s="168">
        <v>21</v>
      </c>
      <c r="C13" s="168">
        <v>120</v>
      </c>
      <c r="D13" s="59">
        <f t="shared" si="2"/>
        <v>141</v>
      </c>
      <c r="E13" s="168">
        <v>189</v>
      </c>
      <c r="F13" s="168">
        <v>291</v>
      </c>
      <c r="G13" s="59">
        <f t="shared" si="0"/>
        <v>480</v>
      </c>
      <c r="H13" s="59">
        <f t="shared" si="1"/>
        <v>210</v>
      </c>
      <c r="I13" s="59">
        <f t="shared" si="1"/>
        <v>411</v>
      </c>
      <c r="J13" s="59">
        <f t="shared" si="1"/>
        <v>621</v>
      </c>
      <c r="K13" s="35" t="s">
        <v>47</v>
      </c>
    </row>
    <row r="14" spans="1:11" ht="31.5" customHeight="1">
      <c r="A14" s="58" t="s">
        <v>72</v>
      </c>
      <c r="B14" s="170">
        <v>45</v>
      </c>
      <c r="C14" s="170">
        <v>83</v>
      </c>
      <c r="D14" s="55">
        <f t="shared" si="2"/>
        <v>128</v>
      </c>
      <c r="E14" s="170">
        <v>490</v>
      </c>
      <c r="F14" s="170">
        <v>242</v>
      </c>
      <c r="G14" s="55">
        <f t="shared" si="0"/>
        <v>732</v>
      </c>
      <c r="H14" s="55">
        <f t="shared" si="1"/>
        <v>535</v>
      </c>
      <c r="I14" s="55">
        <f t="shared" si="1"/>
        <v>325</v>
      </c>
      <c r="J14" s="55">
        <f t="shared" si="1"/>
        <v>860</v>
      </c>
      <c r="K14" s="52" t="s">
        <v>72</v>
      </c>
    </row>
    <row r="15" spans="1:11" ht="31.5" customHeight="1">
      <c r="A15" s="53" t="s">
        <v>2</v>
      </c>
      <c r="B15" s="61">
        <f>SUM(B10:B14)</f>
        <v>158</v>
      </c>
      <c r="C15" s="61">
        <f t="shared" ref="C15:I15" si="3">SUM(C10:C14)</f>
        <v>553</v>
      </c>
      <c r="D15" s="61">
        <f t="shared" si="3"/>
        <v>711</v>
      </c>
      <c r="E15" s="61">
        <f t="shared" si="3"/>
        <v>1057</v>
      </c>
      <c r="F15" s="61">
        <f t="shared" si="3"/>
        <v>1111</v>
      </c>
      <c r="G15" s="61">
        <f t="shared" si="3"/>
        <v>2168</v>
      </c>
      <c r="H15" s="61">
        <f>SUM(H10:H14)</f>
        <v>1215</v>
      </c>
      <c r="I15" s="61">
        <f t="shared" si="3"/>
        <v>1664</v>
      </c>
      <c r="J15" s="61">
        <f>SUM(J10:J14)</f>
        <v>2879</v>
      </c>
      <c r="K15" s="54" t="s">
        <v>5</v>
      </c>
    </row>
    <row r="16" spans="1:11">
      <c r="A16" s="24"/>
      <c r="B16" s="236"/>
      <c r="C16" s="236"/>
      <c r="D16" s="236"/>
      <c r="E16" s="236"/>
      <c r="F16" s="236"/>
      <c r="G16" s="236"/>
      <c r="H16" s="236"/>
      <c r="I16" s="236"/>
      <c r="J16" s="236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C13" sqref="C13"/>
    </sheetView>
  </sheetViews>
  <sheetFormatPr defaultColWidth="9.140625" defaultRowHeight="14.25"/>
  <cols>
    <col min="1" max="1" width="17" style="74" customWidth="1"/>
    <col min="2" max="4" width="8.5703125" style="74" customWidth="1"/>
    <col min="5" max="5" width="11" style="74" customWidth="1"/>
    <col min="6" max="6" width="15.42578125" style="74" customWidth="1"/>
    <col min="7" max="7" width="23.140625" style="74" customWidth="1"/>
    <col min="8" max="16384" width="9.140625" style="74"/>
  </cols>
  <sheetData>
    <row r="1" spans="1:7" ht="37.5" customHeight="1">
      <c r="A1" s="654" t="s">
        <v>180</v>
      </c>
      <c r="B1" s="654"/>
      <c r="C1" s="654"/>
      <c r="D1" s="654"/>
      <c r="E1" s="654"/>
      <c r="F1" s="654"/>
      <c r="G1" s="654"/>
    </row>
    <row r="2" spans="1:7" ht="18">
      <c r="A2" s="655">
        <v>2021</v>
      </c>
      <c r="B2" s="655"/>
      <c r="C2" s="655"/>
      <c r="D2" s="655"/>
      <c r="E2" s="655"/>
      <c r="F2" s="655"/>
      <c r="G2" s="655"/>
    </row>
    <row r="3" spans="1:7" ht="32.25" customHeight="1">
      <c r="A3" s="656" t="s">
        <v>185</v>
      </c>
      <c r="B3" s="520"/>
      <c r="C3" s="520"/>
      <c r="D3" s="520"/>
      <c r="E3" s="520"/>
      <c r="F3" s="520"/>
      <c r="G3" s="520"/>
    </row>
    <row r="4" spans="1:7" ht="15.75">
      <c r="A4" s="656">
        <v>2021</v>
      </c>
      <c r="B4" s="520"/>
      <c r="C4" s="520"/>
      <c r="D4" s="520"/>
      <c r="E4" s="520"/>
      <c r="F4" s="520"/>
      <c r="G4" s="520"/>
    </row>
    <row r="5" spans="1:7" ht="15.75">
      <c r="A5" s="75" t="s">
        <v>369</v>
      </c>
      <c r="B5" s="76"/>
      <c r="C5" s="76"/>
      <c r="D5" s="76"/>
      <c r="E5" s="76"/>
      <c r="F5" s="76"/>
      <c r="G5" s="41" t="s">
        <v>216</v>
      </c>
    </row>
    <row r="6" spans="1:7" ht="28.5" customHeight="1" thickBot="1">
      <c r="A6" s="657" t="s">
        <v>54</v>
      </c>
      <c r="B6" s="22" t="s">
        <v>6</v>
      </c>
      <c r="C6" s="22" t="s">
        <v>7</v>
      </c>
      <c r="D6" s="22" t="s">
        <v>2</v>
      </c>
      <c r="E6" s="22" t="s">
        <v>298</v>
      </c>
      <c r="F6" s="22" t="s">
        <v>49</v>
      </c>
      <c r="G6" s="659" t="s">
        <v>60</v>
      </c>
    </row>
    <row r="7" spans="1:7" ht="24.75" customHeight="1">
      <c r="A7" s="658"/>
      <c r="B7" s="77" t="s">
        <v>12</v>
      </c>
      <c r="C7" s="77" t="s">
        <v>13</v>
      </c>
      <c r="D7" s="77" t="s">
        <v>5</v>
      </c>
      <c r="E7" s="77" t="s">
        <v>70</v>
      </c>
      <c r="F7" s="77" t="s">
        <v>71</v>
      </c>
      <c r="G7" s="660"/>
    </row>
    <row r="8" spans="1:7" ht="27.75" customHeight="1" thickBot="1">
      <c r="A8" s="263" t="s">
        <v>55</v>
      </c>
      <c r="B8" s="80">
        <v>3034</v>
      </c>
      <c r="C8" s="80">
        <v>574</v>
      </c>
      <c r="D8" s="258">
        <f>SUM(B8:C8)</f>
        <v>3608</v>
      </c>
      <c r="E8" s="83">
        <f>D8/$D$13%</f>
        <v>16.783737265664978</v>
      </c>
      <c r="F8" s="80">
        <v>62</v>
      </c>
      <c r="G8" s="266" t="s">
        <v>61</v>
      </c>
    </row>
    <row r="9" spans="1:7" ht="27.75" customHeight="1" thickBot="1">
      <c r="A9" s="264" t="s">
        <v>56</v>
      </c>
      <c r="B9" s="81">
        <v>3237</v>
      </c>
      <c r="C9" s="81">
        <v>2992</v>
      </c>
      <c r="D9" s="259">
        <f t="shared" ref="D9:D12" si="0">SUM(B9:C9)</f>
        <v>6229</v>
      </c>
      <c r="E9" s="85">
        <f>D9/$D$13%</f>
        <v>28.976136205051869</v>
      </c>
      <c r="F9" s="81">
        <v>48</v>
      </c>
      <c r="G9" s="267" t="s">
        <v>62</v>
      </c>
    </row>
    <row r="10" spans="1:7" ht="27.75" customHeight="1" thickBot="1">
      <c r="A10" s="263" t="s">
        <v>57</v>
      </c>
      <c r="B10" s="80">
        <v>2123</v>
      </c>
      <c r="C10" s="80">
        <v>289</v>
      </c>
      <c r="D10" s="258">
        <f t="shared" si="0"/>
        <v>2412</v>
      </c>
      <c r="E10" s="83">
        <f>D10/$D$13%</f>
        <v>11.220170256314836</v>
      </c>
      <c r="F10" s="80">
        <v>49</v>
      </c>
      <c r="G10" s="266" t="s">
        <v>63</v>
      </c>
    </row>
    <row r="11" spans="1:7" ht="27.75" customHeight="1" thickBot="1">
      <c r="A11" s="264" t="s">
        <v>58</v>
      </c>
      <c r="B11" s="81">
        <v>672</v>
      </c>
      <c r="C11" s="81">
        <v>610</v>
      </c>
      <c r="D11" s="259">
        <f t="shared" si="0"/>
        <v>1282</v>
      </c>
      <c r="E11" s="85">
        <f>D11/$D$13%</f>
        <v>5.9636228310927111</v>
      </c>
      <c r="F11" s="81">
        <v>42</v>
      </c>
      <c r="G11" s="267" t="s">
        <v>64</v>
      </c>
    </row>
    <row r="12" spans="1:7" ht="27.75" customHeight="1">
      <c r="A12" s="265" t="s">
        <v>59</v>
      </c>
      <c r="B12" s="86">
        <v>4960</v>
      </c>
      <c r="C12" s="86">
        <v>3006</v>
      </c>
      <c r="D12" s="260">
        <f t="shared" si="0"/>
        <v>7966</v>
      </c>
      <c r="E12" s="87">
        <f>D12/$D$13%</f>
        <v>37.056333441875609</v>
      </c>
      <c r="F12" s="86">
        <v>48</v>
      </c>
      <c r="G12" s="268" t="s">
        <v>65</v>
      </c>
    </row>
    <row r="13" spans="1:7" ht="27.75" customHeight="1">
      <c r="A13" s="261" t="s">
        <v>2</v>
      </c>
      <c r="B13" s="92">
        <f>SUM(B8:B12)</f>
        <v>14026</v>
      </c>
      <c r="C13" s="92">
        <f t="shared" ref="C13:E13" si="1">SUM(C8:C12)</f>
        <v>7471</v>
      </c>
      <c r="D13" s="92">
        <f t="shared" si="1"/>
        <v>21497</v>
      </c>
      <c r="E13" s="158">
        <f t="shared" si="1"/>
        <v>100</v>
      </c>
      <c r="F13" s="92">
        <v>50</v>
      </c>
      <c r="G13" s="262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view="pageBreakPreview" zoomScaleNormal="100" zoomScaleSheetLayoutView="100" workbookViewId="0">
      <selection activeCell="E18" sqref="E18"/>
    </sheetView>
  </sheetViews>
  <sheetFormatPr defaultColWidth="9.140625" defaultRowHeight="14.25"/>
  <cols>
    <col min="1" max="1" width="19.7109375" style="74" customWidth="1"/>
    <col min="2" max="4" width="8.5703125" style="74" customWidth="1"/>
    <col min="5" max="5" width="11" style="74" customWidth="1"/>
    <col min="6" max="6" width="13.85546875" style="74" customWidth="1"/>
    <col min="7" max="7" width="23.140625" style="74" customWidth="1"/>
    <col min="8" max="16384" width="9.140625" style="74"/>
  </cols>
  <sheetData>
    <row r="1" spans="1:7" ht="38.25" customHeight="1">
      <c r="A1" s="654" t="s">
        <v>181</v>
      </c>
      <c r="B1" s="654"/>
      <c r="C1" s="654"/>
      <c r="D1" s="654"/>
      <c r="E1" s="654"/>
      <c r="F1" s="654"/>
      <c r="G1" s="654"/>
    </row>
    <row r="2" spans="1:7" ht="18">
      <c r="A2" s="655">
        <v>2021</v>
      </c>
      <c r="B2" s="655"/>
      <c r="C2" s="655"/>
      <c r="D2" s="655"/>
      <c r="E2" s="655"/>
      <c r="F2" s="655"/>
      <c r="G2" s="655"/>
    </row>
    <row r="3" spans="1:7" ht="32.25" customHeight="1">
      <c r="A3" s="656" t="s">
        <v>186</v>
      </c>
      <c r="B3" s="520"/>
      <c r="C3" s="520"/>
      <c r="D3" s="520"/>
      <c r="E3" s="520"/>
      <c r="F3" s="520"/>
      <c r="G3" s="520"/>
    </row>
    <row r="4" spans="1:7" ht="15.75">
      <c r="A4" s="656">
        <v>2021</v>
      </c>
      <c r="B4" s="520"/>
      <c r="C4" s="520"/>
      <c r="D4" s="520"/>
      <c r="E4" s="520"/>
      <c r="F4" s="520"/>
      <c r="G4" s="520"/>
    </row>
    <row r="5" spans="1:7" ht="15.75">
      <c r="A5" s="75" t="s">
        <v>370</v>
      </c>
      <c r="B5" s="76"/>
      <c r="C5" s="76"/>
      <c r="D5" s="76"/>
      <c r="E5" s="76"/>
      <c r="F5" s="76"/>
      <c r="G5" s="41" t="s">
        <v>217</v>
      </c>
    </row>
    <row r="6" spans="1:7" ht="28.5" customHeight="1" thickBot="1">
      <c r="A6" s="657" t="s">
        <v>48</v>
      </c>
      <c r="B6" s="22" t="s">
        <v>6</v>
      </c>
      <c r="C6" s="22" t="s">
        <v>7</v>
      </c>
      <c r="D6" s="22" t="s">
        <v>2</v>
      </c>
      <c r="E6" s="22" t="s">
        <v>298</v>
      </c>
      <c r="F6" s="22" t="s">
        <v>49</v>
      </c>
      <c r="G6" s="659" t="s">
        <v>52</v>
      </c>
    </row>
    <row r="7" spans="1:7" ht="24.75" customHeight="1">
      <c r="A7" s="658"/>
      <c r="B7" s="77" t="s">
        <v>12</v>
      </c>
      <c r="C7" s="77" t="s">
        <v>13</v>
      </c>
      <c r="D7" s="77" t="s">
        <v>5</v>
      </c>
      <c r="E7" s="77" t="s">
        <v>70</v>
      </c>
      <c r="F7" s="77" t="s">
        <v>71</v>
      </c>
      <c r="G7" s="660"/>
    </row>
    <row r="8" spans="1:7" ht="39" customHeight="1" thickBot="1">
      <c r="A8" s="263" t="s">
        <v>50</v>
      </c>
      <c r="B8" s="80">
        <v>7798</v>
      </c>
      <c r="C8" s="80">
        <v>7315</v>
      </c>
      <c r="D8" s="258">
        <f>B8+C8</f>
        <v>15113</v>
      </c>
      <c r="E8" s="83">
        <f>D8/$D$10%</f>
        <v>70.30283295343537</v>
      </c>
      <c r="F8" s="80">
        <v>50</v>
      </c>
      <c r="G8" s="266" t="s">
        <v>299</v>
      </c>
    </row>
    <row r="9" spans="1:7" ht="30.75" customHeight="1">
      <c r="A9" s="264" t="s">
        <v>51</v>
      </c>
      <c r="B9" s="81">
        <v>6228</v>
      </c>
      <c r="C9" s="81">
        <v>156</v>
      </c>
      <c r="D9" s="269">
        <f t="shared" ref="D9" si="0">B9+C9</f>
        <v>6384</v>
      </c>
      <c r="E9" s="85">
        <f>D9/$D$10%</f>
        <v>29.697167046564637</v>
      </c>
      <c r="F9" s="81">
        <v>50</v>
      </c>
      <c r="G9" s="267" t="s">
        <v>53</v>
      </c>
    </row>
    <row r="10" spans="1:7" ht="27.75" customHeight="1">
      <c r="A10" s="270" t="s">
        <v>2</v>
      </c>
      <c r="B10" s="82">
        <f>B8+B9</f>
        <v>14026</v>
      </c>
      <c r="C10" s="82">
        <f t="shared" ref="C10:E10" si="1">C8+C9</f>
        <v>7471</v>
      </c>
      <c r="D10" s="82">
        <f t="shared" si="1"/>
        <v>21497</v>
      </c>
      <c r="E10" s="84">
        <f t="shared" si="1"/>
        <v>100</v>
      </c>
      <c r="F10" s="82">
        <v>50</v>
      </c>
      <c r="G10" s="79" t="s">
        <v>5</v>
      </c>
    </row>
    <row r="11" spans="1:7" ht="30" customHeight="1">
      <c r="A11" s="662" t="s">
        <v>395</v>
      </c>
      <c r="B11" s="662"/>
      <c r="C11" s="662"/>
      <c r="D11" s="78"/>
      <c r="E11" s="661" t="s">
        <v>394</v>
      </c>
      <c r="F11" s="661"/>
      <c r="G11" s="661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G17" sqref="G17"/>
    </sheetView>
  </sheetViews>
  <sheetFormatPr defaultColWidth="9.140625" defaultRowHeight="14.25"/>
  <cols>
    <col min="1" max="1" width="17" style="74" customWidth="1"/>
    <col min="2" max="4" width="8.5703125" style="74" customWidth="1"/>
    <col min="5" max="5" width="11" style="74" customWidth="1"/>
    <col min="6" max="6" width="15.42578125" style="74" customWidth="1"/>
    <col min="7" max="7" width="23.140625" style="74" customWidth="1"/>
    <col min="8" max="16384" width="9.140625" style="74"/>
  </cols>
  <sheetData>
    <row r="1" spans="1:7" ht="37.5" customHeight="1">
      <c r="A1" s="654" t="s">
        <v>182</v>
      </c>
      <c r="B1" s="654"/>
      <c r="C1" s="654"/>
      <c r="D1" s="654"/>
      <c r="E1" s="654"/>
      <c r="F1" s="654"/>
      <c r="G1" s="654"/>
    </row>
    <row r="2" spans="1:7" ht="18">
      <c r="A2" s="655">
        <v>2021</v>
      </c>
      <c r="B2" s="655"/>
      <c r="C2" s="655"/>
      <c r="D2" s="655"/>
      <c r="E2" s="655"/>
      <c r="F2" s="655"/>
      <c r="G2" s="655"/>
    </row>
    <row r="3" spans="1:7" ht="32.25" customHeight="1">
      <c r="A3" s="656" t="s">
        <v>187</v>
      </c>
      <c r="B3" s="520"/>
      <c r="C3" s="520"/>
      <c r="D3" s="520"/>
      <c r="E3" s="520"/>
      <c r="F3" s="520"/>
      <c r="G3" s="520"/>
    </row>
    <row r="4" spans="1:7" ht="15.75">
      <c r="A4" s="656">
        <v>2021</v>
      </c>
      <c r="B4" s="520"/>
      <c r="C4" s="520"/>
      <c r="D4" s="520"/>
      <c r="E4" s="520"/>
      <c r="F4" s="520"/>
      <c r="G4" s="520"/>
    </row>
    <row r="5" spans="1:7" ht="15.75">
      <c r="A5" s="75" t="s">
        <v>371</v>
      </c>
      <c r="B5" s="76"/>
      <c r="C5" s="76"/>
      <c r="D5" s="76"/>
      <c r="E5" s="76"/>
      <c r="F5" s="76"/>
      <c r="G5" s="41" t="s">
        <v>218</v>
      </c>
    </row>
    <row r="6" spans="1:7" ht="28.5" customHeight="1">
      <c r="A6" s="663" t="s">
        <v>73</v>
      </c>
      <c r="B6" s="22" t="s">
        <v>6</v>
      </c>
      <c r="C6" s="22" t="s">
        <v>7</v>
      </c>
      <c r="D6" s="22" t="s">
        <v>2</v>
      </c>
      <c r="E6" s="22" t="s">
        <v>298</v>
      </c>
      <c r="F6" s="22" t="s">
        <v>49</v>
      </c>
      <c r="G6" s="560" t="s">
        <v>66</v>
      </c>
    </row>
    <row r="7" spans="1:7" ht="24.75" customHeight="1">
      <c r="A7" s="664"/>
      <c r="B7" s="77" t="s">
        <v>12</v>
      </c>
      <c r="C7" s="77" t="s">
        <v>13</v>
      </c>
      <c r="D7" s="77" t="s">
        <v>5</v>
      </c>
      <c r="E7" s="77" t="s">
        <v>70</v>
      </c>
      <c r="F7" s="77" t="s">
        <v>71</v>
      </c>
      <c r="G7" s="563"/>
    </row>
    <row r="8" spans="1:7" ht="27.75" customHeight="1" thickBot="1">
      <c r="A8" s="73" t="s">
        <v>104</v>
      </c>
      <c r="B8" s="80">
        <v>175</v>
      </c>
      <c r="C8" s="80">
        <v>3</v>
      </c>
      <c r="D8" s="258">
        <f>B8+C8</f>
        <v>178</v>
      </c>
      <c r="E8" s="83">
        <f>D8/$D$13%</f>
        <v>0.82802251476950273</v>
      </c>
      <c r="F8" s="80">
        <v>69</v>
      </c>
      <c r="G8" s="88" t="s">
        <v>105</v>
      </c>
    </row>
    <row r="9" spans="1:7" ht="27.75" customHeight="1" thickBot="1">
      <c r="A9" s="71" t="s">
        <v>44</v>
      </c>
      <c r="B9" s="81">
        <v>3387</v>
      </c>
      <c r="C9" s="81">
        <v>2866</v>
      </c>
      <c r="D9" s="259">
        <f t="shared" ref="D9:D12" si="0">B9+C9</f>
        <v>6253</v>
      </c>
      <c r="E9" s="85">
        <f>D9/$D$13%</f>
        <v>29.087779690189329</v>
      </c>
      <c r="F9" s="81">
        <v>41</v>
      </c>
      <c r="G9" s="89" t="s">
        <v>44</v>
      </c>
    </row>
    <row r="10" spans="1:7" ht="27.75" customHeight="1" thickBot="1">
      <c r="A10" s="73" t="s">
        <v>45</v>
      </c>
      <c r="B10" s="80">
        <v>2476</v>
      </c>
      <c r="C10" s="80">
        <v>2401</v>
      </c>
      <c r="D10" s="258">
        <f t="shared" si="0"/>
        <v>4877</v>
      </c>
      <c r="E10" s="83">
        <f>D10/$D$13%</f>
        <v>22.68688654230823</v>
      </c>
      <c r="F10" s="80">
        <v>48</v>
      </c>
      <c r="G10" s="88" t="s">
        <v>45</v>
      </c>
    </row>
    <row r="11" spans="1:7" ht="27.75" customHeight="1" thickBot="1">
      <c r="A11" s="71" t="s">
        <v>46</v>
      </c>
      <c r="B11" s="81">
        <v>2019</v>
      </c>
      <c r="C11" s="81">
        <v>1207</v>
      </c>
      <c r="D11" s="259">
        <f t="shared" si="0"/>
        <v>3226</v>
      </c>
      <c r="E11" s="85">
        <f>D11/$D$13%</f>
        <v>15.006745127227054</v>
      </c>
      <c r="F11" s="81">
        <v>52</v>
      </c>
      <c r="G11" s="89" t="s">
        <v>46</v>
      </c>
    </row>
    <row r="12" spans="1:7" ht="27.75" customHeight="1">
      <c r="A12" s="72" t="s">
        <v>72</v>
      </c>
      <c r="B12" s="86">
        <v>5969</v>
      </c>
      <c r="C12" s="86">
        <v>994</v>
      </c>
      <c r="D12" s="260">
        <f t="shared" si="0"/>
        <v>6963</v>
      </c>
      <c r="E12" s="87">
        <f>D12/$D$13%</f>
        <v>32.390566125505885</v>
      </c>
      <c r="F12" s="86">
        <v>58</v>
      </c>
      <c r="G12" s="90" t="s">
        <v>72</v>
      </c>
    </row>
    <row r="13" spans="1:7" ht="27.75" customHeight="1">
      <c r="A13" s="271" t="s">
        <v>2</v>
      </c>
      <c r="B13" s="92">
        <f>SUM(B8:B12)</f>
        <v>14026</v>
      </c>
      <c r="C13" s="92">
        <f t="shared" ref="C13:D13" si="1">SUM(C8:C12)</f>
        <v>7471</v>
      </c>
      <c r="D13" s="92">
        <f t="shared" si="1"/>
        <v>21497</v>
      </c>
      <c r="E13" s="158">
        <f>SUM(E8:E12)</f>
        <v>100</v>
      </c>
      <c r="F13" s="92">
        <v>50</v>
      </c>
      <c r="G13" s="91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rightToLeft="1" view="pageBreakPreview" zoomScaleNormal="100" zoomScaleSheetLayoutView="100" workbookViewId="0">
      <selection activeCell="E26" sqref="E26"/>
    </sheetView>
  </sheetViews>
  <sheetFormatPr defaultColWidth="9.140625" defaultRowHeight="14.25"/>
  <cols>
    <col min="1" max="1" width="17" style="74" customWidth="1"/>
    <col min="2" max="4" width="8.5703125" style="74" customWidth="1"/>
    <col min="5" max="5" width="11" style="74" customWidth="1"/>
    <col min="6" max="6" width="15.42578125" style="74" customWidth="1"/>
    <col min="7" max="7" width="23.140625" style="74" customWidth="1"/>
    <col min="8" max="16384" width="9.140625" style="74"/>
  </cols>
  <sheetData>
    <row r="1" spans="1:7" ht="37.5" customHeight="1">
      <c r="A1" s="654" t="s">
        <v>183</v>
      </c>
      <c r="B1" s="654"/>
      <c r="C1" s="654"/>
      <c r="D1" s="654"/>
      <c r="E1" s="654"/>
      <c r="F1" s="654"/>
      <c r="G1" s="654"/>
    </row>
    <row r="2" spans="1:7" ht="18">
      <c r="A2" s="655">
        <v>2021</v>
      </c>
      <c r="B2" s="655"/>
      <c r="C2" s="655"/>
      <c r="D2" s="655"/>
      <c r="E2" s="655"/>
      <c r="F2" s="655"/>
      <c r="G2" s="655"/>
    </row>
    <row r="3" spans="1:7" ht="32.25" customHeight="1">
      <c r="A3" s="656" t="s">
        <v>188</v>
      </c>
      <c r="B3" s="520"/>
      <c r="C3" s="520"/>
      <c r="D3" s="520"/>
      <c r="E3" s="520"/>
      <c r="F3" s="520"/>
      <c r="G3" s="520"/>
    </row>
    <row r="4" spans="1:7" ht="15.75">
      <c r="A4" s="656">
        <v>2021</v>
      </c>
      <c r="B4" s="520"/>
      <c r="C4" s="520"/>
      <c r="D4" s="520"/>
      <c r="E4" s="520"/>
      <c r="F4" s="520"/>
      <c r="G4" s="520"/>
    </row>
    <row r="5" spans="1:7" ht="15.75">
      <c r="A5" s="75" t="s">
        <v>326</v>
      </c>
      <c r="B5" s="76"/>
      <c r="C5" s="76"/>
      <c r="D5" s="76"/>
      <c r="E5" s="76"/>
      <c r="F5" s="76"/>
      <c r="G5" s="41" t="s">
        <v>219</v>
      </c>
    </row>
    <row r="6" spans="1:7" ht="28.5" customHeight="1">
      <c r="A6" s="663" t="s">
        <v>74</v>
      </c>
      <c r="B6" s="22" t="s">
        <v>6</v>
      </c>
      <c r="C6" s="22" t="s">
        <v>7</v>
      </c>
      <c r="D6" s="22" t="s">
        <v>2</v>
      </c>
      <c r="E6" s="22" t="s">
        <v>298</v>
      </c>
      <c r="F6" s="22" t="s">
        <v>49</v>
      </c>
      <c r="G6" s="560" t="s">
        <v>341</v>
      </c>
    </row>
    <row r="7" spans="1:7" ht="24.75" customHeight="1">
      <c r="A7" s="664"/>
      <c r="B7" s="77" t="s">
        <v>12</v>
      </c>
      <c r="C7" s="77" t="s">
        <v>13</v>
      </c>
      <c r="D7" s="77" t="s">
        <v>5</v>
      </c>
      <c r="E7" s="77" t="s">
        <v>70</v>
      </c>
      <c r="F7" s="77" t="s">
        <v>71</v>
      </c>
      <c r="G7" s="563"/>
    </row>
    <row r="8" spans="1:7" ht="27.75" customHeight="1" thickBot="1">
      <c r="A8" s="73" t="s">
        <v>107</v>
      </c>
      <c r="B8" s="80">
        <v>773</v>
      </c>
      <c r="C8" s="80">
        <v>71</v>
      </c>
      <c r="D8" s="260">
        <f t="shared" ref="D8:D11" si="0">B8+C8</f>
        <v>844</v>
      </c>
      <c r="E8" s="83">
        <f t="shared" ref="E8:E16" si="1">D8/$D$17%</f>
        <v>3.9261292273340467</v>
      </c>
      <c r="F8" s="80">
        <v>24</v>
      </c>
      <c r="G8" s="88" t="s">
        <v>106</v>
      </c>
    </row>
    <row r="9" spans="1:7" ht="27.75" customHeight="1">
      <c r="A9" s="71" t="s">
        <v>76</v>
      </c>
      <c r="B9" s="81">
        <v>511</v>
      </c>
      <c r="C9" s="81">
        <v>177</v>
      </c>
      <c r="D9" s="269">
        <f t="shared" si="0"/>
        <v>688</v>
      </c>
      <c r="E9" s="85">
        <f t="shared" si="1"/>
        <v>3.2004465739405497</v>
      </c>
      <c r="F9" s="81">
        <v>32</v>
      </c>
      <c r="G9" s="89" t="s">
        <v>76</v>
      </c>
    </row>
    <row r="10" spans="1:7" ht="27.75" customHeight="1" thickBot="1">
      <c r="A10" s="73" t="s">
        <v>77</v>
      </c>
      <c r="B10" s="80">
        <v>1055</v>
      </c>
      <c r="C10" s="80">
        <v>413</v>
      </c>
      <c r="D10" s="260">
        <f t="shared" si="0"/>
        <v>1468</v>
      </c>
      <c r="E10" s="83">
        <f t="shared" si="1"/>
        <v>6.8288598409080334</v>
      </c>
      <c r="F10" s="80">
        <v>37</v>
      </c>
      <c r="G10" s="88" t="s">
        <v>77</v>
      </c>
    </row>
    <row r="11" spans="1:7" ht="27.75" customHeight="1">
      <c r="A11" s="71" t="s">
        <v>78</v>
      </c>
      <c r="B11" s="81">
        <v>1676</v>
      </c>
      <c r="C11" s="81">
        <v>1665</v>
      </c>
      <c r="D11" s="269">
        <f t="shared" si="0"/>
        <v>3341</v>
      </c>
      <c r="E11" s="85">
        <f t="shared" si="1"/>
        <v>15.541703493510722</v>
      </c>
      <c r="F11" s="81">
        <v>42</v>
      </c>
      <c r="G11" s="89" t="s">
        <v>83</v>
      </c>
    </row>
    <row r="12" spans="1:7" ht="27.75" customHeight="1" thickBot="1">
      <c r="A12" s="72" t="s">
        <v>79</v>
      </c>
      <c r="B12" s="86">
        <v>1914</v>
      </c>
      <c r="C12" s="86">
        <v>1919</v>
      </c>
      <c r="D12" s="260">
        <f t="shared" ref="D12:D16" si="2">B12+C12</f>
        <v>3833</v>
      </c>
      <c r="E12" s="87">
        <f t="shared" si="1"/>
        <v>17.830394938828675</v>
      </c>
      <c r="F12" s="86">
        <v>47</v>
      </c>
      <c r="G12" s="90" t="s">
        <v>79</v>
      </c>
    </row>
    <row r="13" spans="1:7" ht="27.75" customHeight="1">
      <c r="A13" s="71" t="s">
        <v>80</v>
      </c>
      <c r="B13" s="81">
        <v>2090</v>
      </c>
      <c r="C13" s="81">
        <v>1653</v>
      </c>
      <c r="D13" s="269">
        <f t="shared" si="2"/>
        <v>3743</v>
      </c>
      <c r="E13" s="85">
        <f t="shared" si="1"/>
        <v>17.411731869563194</v>
      </c>
      <c r="F13" s="81">
        <v>52</v>
      </c>
      <c r="G13" s="89" t="s">
        <v>80</v>
      </c>
    </row>
    <row r="14" spans="1:7" ht="27.75" customHeight="1" thickBot="1">
      <c r="A14" s="73" t="s">
        <v>81</v>
      </c>
      <c r="B14" s="80">
        <v>2166</v>
      </c>
      <c r="C14" s="80">
        <v>978</v>
      </c>
      <c r="D14" s="272">
        <f t="shared" si="2"/>
        <v>3144</v>
      </c>
      <c r="E14" s="83">
        <f t="shared" si="1"/>
        <v>14.625296553007397</v>
      </c>
      <c r="F14" s="80">
        <v>57</v>
      </c>
      <c r="G14" s="88" t="s">
        <v>81</v>
      </c>
    </row>
    <row r="15" spans="1:7" ht="27.75" customHeight="1">
      <c r="A15" s="71" t="s">
        <v>82</v>
      </c>
      <c r="B15" s="81">
        <v>2541</v>
      </c>
      <c r="C15" s="81">
        <v>507</v>
      </c>
      <c r="D15" s="269">
        <f t="shared" si="2"/>
        <v>3048</v>
      </c>
      <c r="E15" s="85">
        <f t="shared" si="1"/>
        <v>14.178722612457552</v>
      </c>
      <c r="F15" s="81">
        <v>61</v>
      </c>
      <c r="G15" s="89" t="s">
        <v>82</v>
      </c>
    </row>
    <row r="16" spans="1:7" ht="27.75" customHeight="1">
      <c r="A16" s="72" t="s">
        <v>75</v>
      </c>
      <c r="B16" s="86">
        <v>1300</v>
      </c>
      <c r="C16" s="86">
        <v>88</v>
      </c>
      <c r="D16" s="272">
        <f t="shared" si="2"/>
        <v>1388</v>
      </c>
      <c r="E16" s="87">
        <f t="shared" si="1"/>
        <v>6.4567148904498302</v>
      </c>
      <c r="F16" s="86">
        <v>71</v>
      </c>
      <c r="G16" s="90" t="s">
        <v>75</v>
      </c>
    </row>
    <row r="17" spans="1:7" ht="27.75" customHeight="1">
      <c r="A17" s="271" t="s">
        <v>2</v>
      </c>
      <c r="B17" s="92">
        <f>SUM(B8:B16)</f>
        <v>14026</v>
      </c>
      <c r="C17" s="92">
        <f t="shared" ref="C17:D17" si="3">SUM(C8:C16)</f>
        <v>7471</v>
      </c>
      <c r="D17" s="92">
        <f t="shared" si="3"/>
        <v>21497</v>
      </c>
      <c r="E17" s="158">
        <f>SUM(E8:E16)</f>
        <v>100</v>
      </c>
      <c r="F17" s="92">
        <v>50</v>
      </c>
      <c r="G17" s="91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rightToLeft="1" view="pageBreakPreview" zoomScaleNormal="100" zoomScaleSheetLayoutView="100" workbookViewId="0">
      <selection activeCell="C16" sqref="C16"/>
    </sheetView>
  </sheetViews>
  <sheetFormatPr defaultColWidth="8.85546875" defaultRowHeight="15.75"/>
  <cols>
    <col min="1" max="1" width="45.7109375" style="10" customWidth="1"/>
    <col min="2" max="2" width="3.7109375" style="8" customWidth="1"/>
    <col min="3" max="3" width="45.7109375" style="9" customWidth="1"/>
    <col min="4" max="16384" width="8.85546875" style="8"/>
  </cols>
  <sheetData>
    <row r="1" spans="1:8" ht="48.75" customHeight="1">
      <c r="A1" s="101"/>
      <c r="B1" s="102"/>
      <c r="C1" s="103"/>
    </row>
    <row r="2" spans="1:8" s="11" customFormat="1" ht="58.5" customHeight="1">
      <c r="A2" s="211" t="s">
        <v>17</v>
      </c>
      <c r="B2" s="104"/>
      <c r="C2" s="214" t="s">
        <v>103</v>
      </c>
      <c r="D2" s="12"/>
      <c r="E2" s="12"/>
      <c r="F2" s="12"/>
      <c r="G2" s="12"/>
      <c r="H2" s="12"/>
    </row>
    <row r="3" spans="1:8" ht="9.75" customHeight="1">
      <c r="A3" s="105"/>
      <c r="B3" s="102"/>
      <c r="C3" s="106"/>
    </row>
    <row r="4" spans="1:8" ht="75" customHeight="1">
      <c r="A4" s="212" t="s">
        <v>284</v>
      </c>
      <c r="B4" s="102"/>
      <c r="C4" s="215" t="s">
        <v>226</v>
      </c>
    </row>
    <row r="5" spans="1:8" ht="29.25" customHeight="1">
      <c r="A5" s="217" t="s">
        <v>16</v>
      </c>
      <c r="B5" s="101"/>
      <c r="C5" s="216" t="s">
        <v>138</v>
      </c>
    </row>
    <row r="6" spans="1:8" ht="22.5" customHeight="1">
      <c r="A6" s="213" t="s">
        <v>410</v>
      </c>
      <c r="B6" s="107"/>
      <c r="C6" s="153" t="s">
        <v>424</v>
      </c>
    </row>
    <row r="7" spans="1:8" ht="18.75">
      <c r="A7" s="213" t="s">
        <v>232</v>
      </c>
      <c r="B7" s="107"/>
      <c r="C7" s="153" t="s">
        <v>236</v>
      </c>
    </row>
    <row r="8" spans="1:8" ht="18.75">
      <c r="A8" s="213" t="s">
        <v>354</v>
      </c>
      <c r="B8" s="107"/>
      <c r="C8" s="153" t="s">
        <v>355</v>
      </c>
    </row>
    <row r="9" spans="1:8" ht="18.75" customHeight="1">
      <c r="A9" s="213" t="s">
        <v>285</v>
      </c>
      <c r="B9" s="107"/>
      <c r="C9" s="153" t="s">
        <v>425</v>
      </c>
    </row>
    <row r="10" spans="1:8" ht="18.75">
      <c r="A10" s="213" t="s">
        <v>228</v>
      </c>
      <c r="B10" s="107"/>
      <c r="C10" s="153" t="s">
        <v>137</v>
      </c>
    </row>
    <row r="11" spans="1:8" ht="18.75" customHeight="1">
      <c r="A11" s="213" t="s">
        <v>229</v>
      </c>
      <c r="B11" s="107"/>
      <c r="C11" s="153" t="s">
        <v>136</v>
      </c>
    </row>
    <row r="12" spans="1:8" ht="18.75">
      <c r="A12" s="213" t="s">
        <v>230</v>
      </c>
      <c r="C12" s="153" t="s">
        <v>231</v>
      </c>
    </row>
    <row r="13" spans="1:8" ht="30" customHeight="1">
      <c r="A13" s="213" t="s">
        <v>286</v>
      </c>
      <c r="C13" s="153" t="s">
        <v>287</v>
      </c>
    </row>
  </sheetData>
  <printOptions horizontalCentered="1"/>
  <pageMargins left="0" right="0" top="2.3622047244094491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rightToLeft="1" view="pageBreakPreview" zoomScaleNormal="100" zoomScaleSheetLayoutView="100" workbookViewId="0">
      <selection activeCell="F12" sqref="F12"/>
    </sheetView>
  </sheetViews>
  <sheetFormatPr defaultColWidth="9.140625" defaultRowHeight="14.25"/>
  <cols>
    <col min="1" max="1" width="17" style="74" customWidth="1"/>
    <col min="2" max="4" width="8.5703125" style="74" customWidth="1"/>
    <col min="5" max="5" width="11" style="74" customWidth="1"/>
    <col min="6" max="6" width="15.42578125" style="74" customWidth="1"/>
    <col min="7" max="7" width="23.140625" style="74" customWidth="1"/>
    <col min="8" max="16384" width="9.140625" style="74"/>
  </cols>
  <sheetData>
    <row r="1" spans="1:7" ht="37.5" customHeight="1">
      <c r="A1" s="654" t="s">
        <v>184</v>
      </c>
      <c r="B1" s="654"/>
      <c r="C1" s="654"/>
      <c r="D1" s="654"/>
      <c r="E1" s="654"/>
      <c r="F1" s="654"/>
      <c r="G1" s="654"/>
    </row>
    <row r="2" spans="1:7" ht="18">
      <c r="A2" s="655">
        <v>2021</v>
      </c>
      <c r="B2" s="655"/>
      <c r="C2" s="655"/>
      <c r="D2" s="655"/>
      <c r="E2" s="655"/>
      <c r="F2" s="655"/>
      <c r="G2" s="655"/>
    </row>
    <row r="3" spans="1:7" ht="32.25" customHeight="1">
      <c r="A3" s="656" t="s">
        <v>189</v>
      </c>
      <c r="B3" s="520"/>
      <c r="C3" s="520"/>
      <c r="D3" s="520"/>
      <c r="E3" s="520"/>
      <c r="F3" s="520"/>
      <c r="G3" s="520"/>
    </row>
    <row r="4" spans="1:7" ht="15.75">
      <c r="A4" s="656">
        <v>2021</v>
      </c>
      <c r="B4" s="520"/>
      <c r="C4" s="520"/>
      <c r="D4" s="520"/>
      <c r="E4" s="520"/>
      <c r="F4" s="520"/>
      <c r="G4" s="520"/>
    </row>
    <row r="5" spans="1:7" ht="15.75">
      <c r="A5" s="75" t="s">
        <v>220</v>
      </c>
      <c r="B5" s="76"/>
      <c r="C5" s="76"/>
      <c r="D5" s="76"/>
      <c r="E5" s="76"/>
      <c r="F5" s="76"/>
      <c r="G5" s="41" t="s">
        <v>221</v>
      </c>
    </row>
    <row r="6" spans="1:7" ht="28.5" customHeight="1">
      <c r="A6" s="663" t="s">
        <v>67</v>
      </c>
      <c r="B6" s="22" t="s">
        <v>6</v>
      </c>
      <c r="C6" s="22" t="s">
        <v>7</v>
      </c>
      <c r="D6" s="22" t="s">
        <v>2</v>
      </c>
      <c r="E6" s="22" t="s">
        <v>298</v>
      </c>
      <c r="F6" s="22" t="s">
        <v>49</v>
      </c>
      <c r="G6" s="560" t="s">
        <v>68</v>
      </c>
    </row>
    <row r="7" spans="1:7" ht="24.75" customHeight="1">
      <c r="A7" s="664"/>
      <c r="B7" s="77" t="s">
        <v>12</v>
      </c>
      <c r="C7" s="77" t="s">
        <v>13</v>
      </c>
      <c r="D7" s="77" t="s">
        <v>5</v>
      </c>
      <c r="E7" s="77" t="s">
        <v>70</v>
      </c>
      <c r="F7" s="77" t="s">
        <v>71</v>
      </c>
      <c r="G7" s="563"/>
    </row>
    <row r="8" spans="1:7" ht="27.75" customHeight="1" thickBot="1">
      <c r="A8" s="94" t="s">
        <v>93</v>
      </c>
      <c r="B8" s="80">
        <v>2474</v>
      </c>
      <c r="C8" s="80">
        <v>1519</v>
      </c>
      <c r="D8" s="258">
        <f>B8+C8</f>
        <v>3993</v>
      </c>
      <c r="E8" s="83">
        <f>D8/$D$18%</f>
        <v>18.574684839745082</v>
      </c>
      <c r="F8" s="80">
        <v>45</v>
      </c>
      <c r="G8" s="88" t="s">
        <v>69</v>
      </c>
    </row>
    <row r="9" spans="1:7" ht="27.75" customHeight="1">
      <c r="A9" s="95" t="s">
        <v>84</v>
      </c>
      <c r="B9" s="81">
        <v>2340</v>
      </c>
      <c r="C9" s="81">
        <v>919</v>
      </c>
      <c r="D9" s="269">
        <f t="shared" ref="D9:D10" si="0">B9+C9</f>
        <v>3259</v>
      </c>
      <c r="E9" s="85">
        <f t="shared" ref="E9:E17" si="1">D9/$D$18%</f>
        <v>15.160254919291065</v>
      </c>
      <c r="F9" s="81">
        <v>48</v>
      </c>
      <c r="G9" s="89" t="s">
        <v>94</v>
      </c>
    </row>
    <row r="10" spans="1:7" ht="27.75" customHeight="1" thickBot="1">
      <c r="A10" s="94" t="s">
        <v>85</v>
      </c>
      <c r="B10" s="80">
        <v>2218</v>
      </c>
      <c r="C10" s="80">
        <v>1107</v>
      </c>
      <c r="D10" s="272">
        <f t="shared" si="0"/>
        <v>3325</v>
      </c>
      <c r="E10" s="83">
        <f t="shared" si="1"/>
        <v>15.467274503419082</v>
      </c>
      <c r="F10" s="80">
        <v>49</v>
      </c>
      <c r="G10" s="88" t="s">
        <v>95</v>
      </c>
    </row>
    <row r="11" spans="1:7" ht="27.75" customHeight="1">
      <c r="A11" s="95" t="s">
        <v>86</v>
      </c>
      <c r="B11" s="81">
        <v>896</v>
      </c>
      <c r="C11" s="81">
        <v>1540</v>
      </c>
      <c r="D11" s="269">
        <f>B11+C11</f>
        <v>2436</v>
      </c>
      <c r="E11" s="85">
        <f t="shared" si="1"/>
        <v>11.331813741452295</v>
      </c>
      <c r="F11" s="81">
        <v>49</v>
      </c>
      <c r="G11" s="89" t="s">
        <v>96</v>
      </c>
    </row>
    <row r="12" spans="1:7" ht="27.75" customHeight="1" thickBot="1">
      <c r="A12" s="96" t="s">
        <v>87</v>
      </c>
      <c r="B12" s="86">
        <v>844</v>
      </c>
      <c r="C12" s="86">
        <v>647</v>
      </c>
      <c r="D12" s="260">
        <f t="shared" ref="D12:D14" si="2">B12+C12</f>
        <v>1491</v>
      </c>
      <c r="E12" s="87">
        <f t="shared" si="1"/>
        <v>6.9358515141647672</v>
      </c>
      <c r="F12" s="86">
        <v>53</v>
      </c>
      <c r="G12" s="90" t="s">
        <v>97</v>
      </c>
    </row>
    <row r="13" spans="1:7" ht="27.75" customHeight="1">
      <c r="A13" s="95" t="s">
        <v>88</v>
      </c>
      <c r="B13" s="81">
        <v>783</v>
      </c>
      <c r="C13" s="81">
        <v>405</v>
      </c>
      <c r="D13" s="269">
        <f t="shared" si="2"/>
        <v>1188</v>
      </c>
      <c r="E13" s="85">
        <f t="shared" si="1"/>
        <v>5.526352514304322</v>
      </c>
      <c r="F13" s="81">
        <v>53</v>
      </c>
      <c r="G13" s="89" t="s">
        <v>98</v>
      </c>
    </row>
    <row r="14" spans="1:7" ht="27.75" customHeight="1" thickBot="1">
      <c r="A14" s="94" t="s">
        <v>89</v>
      </c>
      <c r="B14" s="80">
        <v>736</v>
      </c>
      <c r="C14" s="80">
        <v>270</v>
      </c>
      <c r="D14" s="258">
        <f t="shared" si="2"/>
        <v>1006</v>
      </c>
      <c r="E14" s="83">
        <f t="shared" si="1"/>
        <v>4.6797227520119087</v>
      </c>
      <c r="F14" s="80">
        <v>54</v>
      </c>
      <c r="G14" s="88" t="s">
        <v>99</v>
      </c>
    </row>
    <row r="15" spans="1:7" ht="27.75" customHeight="1">
      <c r="A15" s="95" t="s">
        <v>90</v>
      </c>
      <c r="B15" s="81">
        <v>674</v>
      </c>
      <c r="C15" s="81">
        <v>237</v>
      </c>
      <c r="D15" s="269">
        <f>B15+C15</f>
        <v>911</v>
      </c>
      <c r="E15" s="85">
        <f t="shared" si="1"/>
        <v>4.2378006233427916</v>
      </c>
      <c r="F15" s="81">
        <v>53</v>
      </c>
      <c r="G15" s="89" t="s">
        <v>100</v>
      </c>
    </row>
    <row r="16" spans="1:7" ht="27.75" customHeight="1" thickBot="1">
      <c r="A16" s="96" t="s">
        <v>91</v>
      </c>
      <c r="B16" s="86">
        <v>419</v>
      </c>
      <c r="C16" s="86">
        <v>265</v>
      </c>
      <c r="D16" s="272">
        <f>B16+C16</f>
        <v>684</v>
      </c>
      <c r="E16" s="87">
        <f t="shared" si="1"/>
        <v>3.1818393264176397</v>
      </c>
      <c r="F16" s="86">
        <v>54</v>
      </c>
      <c r="G16" s="90" t="s">
        <v>101</v>
      </c>
    </row>
    <row r="17" spans="1:7" ht="27.75" customHeight="1">
      <c r="A17" s="95" t="s">
        <v>92</v>
      </c>
      <c r="B17" s="81">
        <v>2642</v>
      </c>
      <c r="C17" s="81">
        <v>562</v>
      </c>
      <c r="D17" s="269">
        <f>B17+C17</f>
        <v>3204</v>
      </c>
      <c r="E17" s="85">
        <f t="shared" si="1"/>
        <v>14.904405265851048</v>
      </c>
      <c r="F17" s="81">
        <v>55</v>
      </c>
      <c r="G17" s="89" t="s">
        <v>102</v>
      </c>
    </row>
    <row r="18" spans="1:7" ht="27.75" customHeight="1">
      <c r="A18" s="273" t="s">
        <v>2</v>
      </c>
      <c r="B18" s="82">
        <f>SUM(B8:B17)</f>
        <v>14026</v>
      </c>
      <c r="C18" s="82">
        <f t="shared" ref="C18:E18" si="3">SUM(C8:C17)</f>
        <v>7471</v>
      </c>
      <c r="D18" s="82">
        <f t="shared" si="3"/>
        <v>21497</v>
      </c>
      <c r="E18" s="84">
        <f t="shared" si="3"/>
        <v>100.00000000000001</v>
      </c>
      <c r="F18" s="82">
        <v>50</v>
      </c>
      <c r="G18" s="93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rightToLeft="1" view="pageBreakPreview" topLeftCell="A4" zoomScale="85" zoomScaleNormal="100" zoomScaleSheetLayoutView="85" workbookViewId="0">
      <selection activeCell="T6" sqref="T6:T10"/>
    </sheetView>
  </sheetViews>
  <sheetFormatPr defaultColWidth="9.140625" defaultRowHeight="15"/>
  <cols>
    <col min="1" max="1" width="20.28515625" style="33" customWidth="1"/>
    <col min="2" max="2" width="5.7109375" style="293" bestFit="1" customWidth="1"/>
    <col min="3" max="3" width="7.7109375" style="293" bestFit="1" customWidth="1"/>
    <col min="4" max="4" width="6.140625" style="293" bestFit="1" customWidth="1"/>
    <col min="5" max="5" width="5.7109375" style="293" bestFit="1" customWidth="1"/>
    <col min="6" max="6" width="7.7109375" style="293" bestFit="1" customWidth="1"/>
    <col min="7" max="7" width="6.140625" style="293" bestFit="1" customWidth="1"/>
    <col min="8" max="8" width="5.7109375" style="293" bestFit="1" customWidth="1"/>
    <col min="9" max="9" width="7.7109375" style="293" bestFit="1" customWidth="1"/>
    <col min="10" max="10" width="6.85546875" style="293" bestFit="1" customWidth="1"/>
    <col min="11" max="19" width="6.85546875" style="293" customWidth="1"/>
    <col min="20" max="20" width="26.140625" style="33" customWidth="1"/>
    <col min="21" max="16384" width="9.140625" style="32"/>
  </cols>
  <sheetData>
    <row r="1" spans="1:20" ht="18.75" thickBot="1">
      <c r="A1" s="513" t="s">
        <v>300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5"/>
    </row>
    <row r="2" spans="1:20" ht="18.75" thickBot="1">
      <c r="A2" s="530" t="s">
        <v>408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2"/>
    </row>
    <row r="3" spans="1:20" ht="35.25" customHeight="1">
      <c r="A3" s="516" t="s">
        <v>313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8"/>
    </row>
    <row r="4" spans="1:20" ht="15.75">
      <c r="A4" s="519" t="s">
        <v>408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1"/>
    </row>
    <row r="5" spans="1:20" s="34" customFormat="1" ht="16.899999999999999" customHeight="1">
      <c r="A5" s="63" t="s">
        <v>372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66" t="s">
        <v>222</v>
      </c>
    </row>
    <row r="6" spans="1:20" ht="24.75" customHeight="1" thickBot="1">
      <c r="A6" s="522" t="s">
        <v>378</v>
      </c>
      <c r="B6" s="525" t="s">
        <v>412</v>
      </c>
      <c r="C6" s="525"/>
      <c r="D6" s="525"/>
      <c r="E6" s="525"/>
      <c r="F6" s="525"/>
      <c r="G6" s="525"/>
      <c r="H6" s="525"/>
      <c r="I6" s="525"/>
      <c r="J6" s="525"/>
      <c r="K6" s="525" t="s">
        <v>413</v>
      </c>
      <c r="L6" s="525"/>
      <c r="M6" s="525"/>
      <c r="N6" s="525"/>
      <c r="O6" s="525"/>
      <c r="P6" s="525"/>
      <c r="Q6" s="525"/>
      <c r="R6" s="525"/>
      <c r="S6" s="525"/>
      <c r="T6" s="526" t="s">
        <v>448</v>
      </c>
    </row>
    <row r="7" spans="1:20" ht="20.100000000000001" customHeight="1" thickBot="1">
      <c r="A7" s="673"/>
      <c r="B7" s="525" t="s">
        <v>1</v>
      </c>
      <c r="C7" s="525"/>
      <c r="D7" s="525"/>
      <c r="E7" s="525" t="s">
        <v>15</v>
      </c>
      <c r="F7" s="525"/>
      <c r="G7" s="525"/>
      <c r="H7" s="525" t="s">
        <v>2</v>
      </c>
      <c r="I7" s="525"/>
      <c r="J7" s="525"/>
      <c r="K7" s="525" t="s">
        <v>1</v>
      </c>
      <c r="L7" s="525"/>
      <c r="M7" s="525"/>
      <c r="N7" s="525" t="s">
        <v>15</v>
      </c>
      <c r="O7" s="525"/>
      <c r="P7" s="525"/>
      <c r="Q7" s="525" t="s">
        <v>2</v>
      </c>
      <c r="R7" s="525"/>
      <c r="S7" s="525"/>
      <c r="T7" s="675"/>
    </row>
    <row r="8" spans="1:20" ht="20.100000000000001" customHeight="1" thickBot="1">
      <c r="A8" s="523"/>
      <c r="B8" s="529" t="s">
        <v>3</v>
      </c>
      <c r="C8" s="529"/>
      <c r="D8" s="529"/>
      <c r="E8" s="529" t="s">
        <v>4</v>
      </c>
      <c r="F8" s="529"/>
      <c r="G8" s="529"/>
      <c r="H8" s="529" t="s">
        <v>5</v>
      </c>
      <c r="I8" s="529"/>
      <c r="J8" s="529"/>
      <c r="K8" s="529" t="s">
        <v>3</v>
      </c>
      <c r="L8" s="529"/>
      <c r="M8" s="529"/>
      <c r="N8" s="529" t="s">
        <v>4</v>
      </c>
      <c r="O8" s="529"/>
      <c r="P8" s="529"/>
      <c r="Q8" s="529" t="s">
        <v>5</v>
      </c>
      <c r="R8" s="529"/>
      <c r="S8" s="529"/>
      <c r="T8" s="527"/>
    </row>
    <row r="9" spans="1:20" thickBot="1">
      <c r="A9" s="523"/>
      <c r="B9" s="238" t="s">
        <v>6</v>
      </c>
      <c r="C9" s="238" t="s">
        <v>7</v>
      </c>
      <c r="D9" s="238" t="s">
        <v>2</v>
      </c>
      <c r="E9" s="238" t="s">
        <v>6</v>
      </c>
      <c r="F9" s="238" t="s">
        <v>7</v>
      </c>
      <c r="G9" s="238" t="s">
        <v>2</v>
      </c>
      <c r="H9" s="238" t="s">
        <v>6</v>
      </c>
      <c r="I9" s="238" t="s">
        <v>7</v>
      </c>
      <c r="J9" s="238" t="s">
        <v>2</v>
      </c>
      <c r="K9" s="238" t="s">
        <v>6</v>
      </c>
      <c r="L9" s="238" t="s">
        <v>7</v>
      </c>
      <c r="M9" s="238" t="s">
        <v>2</v>
      </c>
      <c r="N9" s="238" t="s">
        <v>6</v>
      </c>
      <c r="O9" s="238" t="s">
        <v>7</v>
      </c>
      <c r="P9" s="238" t="s">
        <v>2</v>
      </c>
      <c r="Q9" s="238" t="s">
        <v>6</v>
      </c>
      <c r="R9" s="238" t="s">
        <v>7</v>
      </c>
      <c r="S9" s="238" t="s">
        <v>2</v>
      </c>
      <c r="T9" s="527"/>
    </row>
    <row r="10" spans="1:20" ht="14.25">
      <c r="A10" s="674"/>
      <c r="B10" s="239" t="s">
        <v>12</v>
      </c>
      <c r="C10" s="239" t="s">
        <v>13</v>
      </c>
      <c r="D10" s="239" t="s">
        <v>5</v>
      </c>
      <c r="E10" s="239" t="s">
        <v>12</v>
      </c>
      <c r="F10" s="239" t="s">
        <v>13</v>
      </c>
      <c r="G10" s="239" t="s">
        <v>5</v>
      </c>
      <c r="H10" s="239" t="s">
        <v>12</v>
      </c>
      <c r="I10" s="239" t="s">
        <v>13</v>
      </c>
      <c r="J10" s="239" t="s">
        <v>5</v>
      </c>
      <c r="K10" s="239" t="s">
        <v>12</v>
      </c>
      <c r="L10" s="239" t="s">
        <v>13</v>
      </c>
      <c r="M10" s="239" t="s">
        <v>5</v>
      </c>
      <c r="N10" s="239" t="s">
        <v>12</v>
      </c>
      <c r="O10" s="239" t="s">
        <v>13</v>
      </c>
      <c r="P10" s="239" t="s">
        <v>5</v>
      </c>
      <c r="Q10" s="239" t="s">
        <v>12</v>
      </c>
      <c r="R10" s="239" t="s">
        <v>13</v>
      </c>
      <c r="S10" s="239" t="s">
        <v>5</v>
      </c>
      <c r="T10" s="676"/>
    </row>
    <row r="11" spans="1:20" ht="19.5" customHeight="1" thickBot="1">
      <c r="A11" s="495" t="s">
        <v>420</v>
      </c>
      <c r="B11" s="414">
        <v>5</v>
      </c>
      <c r="C11" s="414">
        <v>1</v>
      </c>
      <c r="D11" s="415">
        <f>SUM(B11:C11)</f>
        <v>6</v>
      </c>
      <c r="E11" s="414">
        <v>7</v>
      </c>
      <c r="F11" s="414">
        <v>3</v>
      </c>
      <c r="G11" s="415">
        <f>SUM(E11:F11)</f>
        <v>10</v>
      </c>
      <c r="H11" s="414">
        <f>SUM(B11,E11)</f>
        <v>12</v>
      </c>
      <c r="I11" s="414">
        <f>SUM(C11,F11)</f>
        <v>4</v>
      </c>
      <c r="J11" s="415">
        <f>SUM(H11:I11)</f>
        <v>16</v>
      </c>
      <c r="K11" s="414">
        <v>4</v>
      </c>
      <c r="L11" s="414">
        <v>1</v>
      </c>
      <c r="M11" s="415">
        <f>SUM(K11:L11)</f>
        <v>5</v>
      </c>
      <c r="N11" s="414">
        <v>2</v>
      </c>
      <c r="O11" s="414">
        <v>2</v>
      </c>
      <c r="P11" s="415">
        <f>SUM(N11:O11)</f>
        <v>4</v>
      </c>
      <c r="Q11" s="414">
        <f>SUM(K11,N11)</f>
        <v>6</v>
      </c>
      <c r="R11" s="414">
        <f>SUM(L11,O11)</f>
        <v>3</v>
      </c>
      <c r="S11" s="415">
        <f>SUM(Q11:R11)</f>
        <v>9</v>
      </c>
      <c r="T11" s="447" t="s">
        <v>421</v>
      </c>
    </row>
    <row r="12" spans="1:20" ht="19.5" customHeight="1" thickBot="1">
      <c r="A12" s="496" t="s">
        <v>240</v>
      </c>
      <c r="B12" s="418">
        <v>9</v>
      </c>
      <c r="C12" s="418">
        <v>238</v>
      </c>
      <c r="D12" s="282">
        <f t="shared" ref="D12:D24" si="0">SUM(B12:C12)</f>
        <v>247</v>
      </c>
      <c r="E12" s="418">
        <v>42</v>
      </c>
      <c r="F12" s="418">
        <v>89</v>
      </c>
      <c r="G12" s="282">
        <f t="shared" ref="G12:G24" si="1">SUM(E12:F12)</f>
        <v>131</v>
      </c>
      <c r="H12" s="418">
        <f t="shared" ref="H12:H24" si="2">SUM(B12,E12)</f>
        <v>51</v>
      </c>
      <c r="I12" s="418">
        <f t="shared" ref="I12:I24" si="3">SUM(C12,F12)</f>
        <v>327</v>
      </c>
      <c r="J12" s="282">
        <f t="shared" ref="J12:J24" si="4">SUM(H12:I12)</f>
        <v>378</v>
      </c>
      <c r="K12" s="418">
        <v>12</v>
      </c>
      <c r="L12" s="418">
        <v>202</v>
      </c>
      <c r="M12" s="282">
        <f t="shared" ref="M12:M24" si="5">SUM(K12:L12)</f>
        <v>214</v>
      </c>
      <c r="N12" s="418">
        <v>42</v>
      </c>
      <c r="O12" s="418">
        <v>67</v>
      </c>
      <c r="P12" s="282">
        <f t="shared" ref="P12:P24" si="6">SUM(N12:O12)</f>
        <v>109</v>
      </c>
      <c r="Q12" s="418">
        <f t="shared" ref="Q12:Q24" si="7">SUM(K12,N12)</f>
        <v>54</v>
      </c>
      <c r="R12" s="418">
        <f t="shared" ref="R12:R24" si="8">SUM(L12,O12)</f>
        <v>269</v>
      </c>
      <c r="S12" s="282">
        <f t="shared" ref="S12:S21" si="9">SUM(Q12:R12)</f>
        <v>323</v>
      </c>
      <c r="T12" s="448" t="s">
        <v>241</v>
      </c>
    </row>
    <row r="13" spans="1:20" ht="19.5" customHeight="1" thickBot="1">
      <c r="A13" s="497" t="s">
        <v>242</v>
      </c>
      <c r="B13" s="346">
        <v>0</v>
      </c>
      <c r="C13" s="346">
        <v>0</v>
      </c>
      <c r="D13" s="285">
        <f t="shared" si="0"/>
        <v>0</v>
      </c>
      <c r="E13" s="346">
        <v>0</v>
      </c>
      <c r="F13" s="346">
        <v>0</v>
      </c>
      <c r="G13" s="285">
        <f t="shared" si="1"/>
        <v>0</v>
      </c>
      <c r="H13" s="346">
        <f t="shared" si="2"/>
        <v>0</v>
      </c>
      <c r="I13" s="346">
        <f t="shared" si="3"/>
        <v>0</v>
      </c>
      <c r="J13" s="285">
        <f t="shared" si="4"/>
        <v>0</v>
      </c>
      <c r="K13" s="346">
        <v>0</v>
      </c>
      <c r="L13" s="346">
        <v>0</v>
      </c>
      <c r="M13" s="285">
        <f t="shared" si="5"/>
        <v>0</v>
      </c>
      <c r="N13" s="346">
        <v>0</v>
      </c>
      <c r="O13" s="346">
        <v>0</v>
      </c>
      <c r="P13" s="285">
        <f t="shared" si="6"/>
        <v>0</v>
      </c>
      <c r="Q13" s="346">
        <f t="shared" si="7"/>
        <v>0</v>
      </c>
      <c r="R13" s="346">
        <f t="shared" si="8"/>
        <v>0</v>
      </c>
      <c r="S13" s="285">
        <f t="shared" si="9"/>
        <v>0</v>
      </c>
      <c r="T13" s="449" t="s">
        <v>243</v>
      </c>
    </row>
    <row r="14" spans="1:20" ht="19.5" customHeight="1" thickBot="1">
      <c r="A14" s="498" t="s">
        <v>244</v>
      </c>
      <c r="B14" s="418">
        <v>0</v>
      </c>
      <c r="C14" s="418">
        <v>0</v>
      </c>
      <c r="D14" s="282">
        <f t="shared" si="0"/>
        <v>0</v>
      </c>
      <c r="E14" s="418">
        <v>0</v>
      </c>
      <c r="F14" s="418">
        <v>0</v>
      </c>
      <c r="G14" s="282">
        <f t="shared" si="1"/>
        <v>0</v>
      </c>
      <c r="H14" s="418">
        <f t="shared" si="2"/>
        <v>0</v>
      </c>
      <c r="I14" s="418">
        <f t="shared" si="3"/>
        <v>0</v>
      </c>
      <c r="J14" s="282">
        <f t="shared" si="4"/>
        <v>0</v>
      </c>
      <c r="K14" s="418">
        <v>0</v>
      </c>
      <c r="L14" s="418">
        <v>0</v>
      </c>
      <c r="M14" s="282">
        <f t="shared" si="5"/>
        <v>0</v>
      </c>
      <c r="N14" s="418">
        <v>0</v>
      </c>
      <c r="O14" s="418">
        <v>0</v>
      </c>
      <c r="P14" s="282">
        <f t="shared" si="6"/>
        <v>0</v>
      </c>
      <c r="Q14" s="418">
        <f t="shared" si="7"/>
        <v>0</v>
      </c>
      <c r="R14" s="418">
        <f t="shared" si="8"/>
        <v>0</v>
      </c>
      <c r="S14" s="282">
        <f>SUM(Q14:R14)</f>
        <v>0</v>
      </c>
      <c r="T14" s="448" t="s">
        <v>245</v>
      </c>
    </row>
    <row r="15" spans="1:20" ht="19.5" customHeight="1" thickBot="1">
      <c r="A15" s="497" t="s">
        <v>246</v>
      </c>
      <c r="B15" s="346">
        <v>42</v>
      </c>
      <c r="C15" s="346">
        <v>55</v>
      </c>
      <c r="D15" s="285">
        <f t="shared" si="0"/>
        <v>97</v>
      </c>
      <c r="E15" s="346">
        <v>53</v>
      </c>
      <c r="F15" s="346">
        <v>71</v>
      </c>
      <c r="G15" s="285">
        <f t="shared" si="1"/>
        <v>124</v>
      </c>
      <c r="H15" s="346">
        <f t="shared" si="2"/>
        <v>95</v>
      </c>
      <c r="I15" s="346">
        <f t="shared" si="3"/>
        <v>126</v>
      </c>
      <c r="J15" s="285">
        <f t="shared" si="4"/>
        <v>221</v>
      </c>
      <c r="K15" s="346">
        <v>0</v>
      </c>
      <c r="L15" s="346">
        <v>0</v>
      </c>
      <c r="M15" s="285">
        <f t="shared" si="5"/>
        <v>0</v>
      </c>
      <c r="N15" s="346">
        <v>0</v>
      </c>
      <c r="O15" s="346">
        <v>0</v>
      </c>
      <c r="P15" s="285">
        <f t="shared" si="6"/>
        <v>0</v>
      </c>
      <c r="Q15" s="346">
        <f t="shared" si="7"/>
        <v>0</v>
      </c>
      <c r="R15" s="346">
        <f t="shared" si="8"/>
        <v>0</v>
      </c>
      <c r="S15" s="285">
        <f t="shared" si="9"/>
        <v>0</v>
      </c>
      <c r="T15" s="449" t="s">
        <v>247</v>
      </c>
    </row>
    <row r="16" spans="1:20" ht="24.75" thickBot="1">
      <c r="A16" s="498" t="s">
        <v>248</v>
      </c>
      <c r="B16" s="418">
        <v>0</v>
      </c>
      <c r="C16" s="418">
        <v>0</v>
      </c>
      <c r="D16" s="282">
        <f t="shared" si="0"/>
        <v>0</v>
      </c>
      <c r="E16" s="418">
        <v>0</v>
      </c>
      <c r="F16" s="418">
        <v>0</v>
      </c>
      <c r="G16" s="282">
        <f t="shared" si="1"/>
        <v>0</v>
      </c>
      <c r="H16" s="418">
        <f t="shared" si="2"/>
        <v>0</v>
      </c>
      <c r="I16" s="418">
        <f t="shared" si="3"/>
        <v>0</v>
      </c>
      <c r="J16" s="282">
        <f t="shared" si="4"/>
        <v>0</v>
      </c>
      <c r="K16" s="418">
        <v>0</v>
      </c>
      <c r="L16" s="418">
        <v>0</v>
      </c>
      <c r="M16" s="282">
        <f t="shared" si="5"/>
        <v>0</v>
      </c>
      <c r="N16" s="418">
        <v>0</v>
      </c>
      <c r="O16" s="418">
        <v>0</v>
      </c>
      <c r="P16" s="282">
        <f t="shared" si="6"/>
        <v>0</v>
      </c>
      <c r="Q16" s="418">
        <f t="shared" si="7"/>
        <v>0</v>
      </c>
      <c r="R16" s="418">
        <f t="shared" si="8"/>
        <v>0</v>
      </c>
      <c r="S16" s="282">
        <f t="shared" si="9"/>
        <v>0</v>
      </c>
      <c r="T16" s="448" t="s">
        <v>249</v>
      </c>
    </row>
    <row r="17" spans="1:20" ht="30.75" thickBot="1">
      <c r="A17" s="497" t="s">
        <v>250</v>
      </c>
      <c r="B17" s="346">
        <v>147</v>
      </c>
      <c r="C17" s="346">
        <v>358</v>
      </c>
      <c r="D17" s="285">
        <f t="shared" si="0"/>
        <v>505</v>
      </c>
      <c r="E17" s="346">
        <v>80</v>
      </c>
      <c r="F17" s="346">
        <v>94</v>
      </c>
      <c r="G17" s="285">
        <f t="shared" si="1"/>
        <v>174</v>
      </c>
      <c r="H17" s="346">
        <f t="shared" si="2"/>
        <v>227</v>
      </c>
      <c r="I17" s="346">
        <f t="shared" si="3"/>
        <v>452</v>
      </c>
      <c r="J17" s="285">
        <f t="shared" si="4"/>
        <v>679</v>
      </c>
      <c r="K17" s="346">
        <v>0</v>
      </c>
      <c r="L17" s="346">
        <v>0</v>
      </c>
      <c r="M17" s="285">
        <f t="shared" si="5"/>
        <v>0</v>
      </c>
      <c r="N17" s="346">
        <v>0</v>
      </c>
      <c r="O17" s="346">
        <v>0</v>
      </c>
      <c r="P17" s="285">
        <f t="shared" si="6"/>
        <v>0</v>
      </c>
      <c r="Q17" s="346">
        <f t="shared" si="7"/>
        <v>0</v>
      </c>
      <c r="R17" s="346">
        <f t="shared" si="8"/>
        <v>0</v>
      </c>
      <c r="S17" s="285">
        <f t="shared" si="9"/>
        <v>0</v>
      </c>
      <c r="T17" s="450" t="s">
        <v>251</v>
      </c>
    </row>
    <row r="18" spans="1:20" ht="24.75" thickBot="1">
      <c r="A18" s="498" t="s">
        <v>252</v>
      </c>
      <c r="B18" s="418">
        <v>0</v>
      </c>
      <c r="C18" s="418">
        <v>0</v>
      </c>
      <c r="D18" s="282">
        <f t="shared" si="0"/>
        <v>0</v>
      </c>
      <c r="E18" s="418">
        <v>0</v>
      </c>
      <c r="F18" s="418">
        <v>0</v>
      </c>
      <c r="G18" s="282">
        <f t="shared" si="1"/>
        <v>0</v>
      </c>
      <c r="H18" s="418">
        <f t="shared" si="2"/>
        <v>0</v>
      </c>
      <c r="I18" s="418">
        <f t="shared" si="3"/>
        <v>0</v>
      </c>
      <c r="J18" s="282">
        <f t="shared" si="4"/>
        <v>0</v>
      </c>
      <c r="K18" s="418">
        <v>0</v>
      </c>
      <c r="L18" s="418">
        <v>0</v>
      </c>
      <c r="M18" s="282">
        <f t="shared" si="5"/>
        <v>0</v>
      </c>
      <c r="N18" s="418">
        <v>0</v>
      </c>
      <c r="O18" s="418">
        <v>0</v>
      </c>
      <c r="P18" s="282">
        <f t="shared" si="6"/>
        <v>0</v>
      </c>
      <c r="Q18" s="418">
        <f t="shared" si="7"/>
        <v>0</v>
      </c>
      <c r="R18" s="418">
        <f t="shared" si="8"/>
        <v>0</v>
      </c>
      <c r="S18" s="282">
        <f t="shared" si="9"/>
        <v>0</v>
      </c>
      <c r="T18" s="448" t="s">
        <v>253</v>
      </c>
    </row>
    <row r="19" spans="1:20" ht="19.5" customHeight="1" thickBot="1">
      <c r="A19" s="497" t="s">
        <v>254</v>
      </c>
      <c r="B19" s="346">
        <v>0</v>
      </c>
      <c r="C19" s="346">
        <v>0</v>
      </c>
      <c r="D19" s="285">
        <f t="shared" si="0"/>
        <v>0</v>
      </c>
      <c r="E19" s="346">
        <v>0</v>
      </c>
      <c r="F19" s="346">
        <v>0</v>
      </c>
      <c r="G19" s="285">
        <f t="shared" si="1"/>
        <v>0</v>
      </c>
      <c r="H19" s="346">
        <f t="shared" si="2"/>
        <v>0</v>
      </c>
      <c r="I19" s="346">
        <f t="shared" si="3"/>
        <v>0</v>
      </c>
      <c r="J19" s="285">
        <f t="shared" si="4"/>
        <v>0</v>
      </c>
      <c r="K19" s="346">
        <v>0</v>
      </c>
      <c r="L19" s="346">
        <v>0</v>
      </c>
      <c r="M19" s="285">
        <f t="shared" si="5"/>
        <v>0</v>
      </c>
      <c r="N19" s="346">
        <v>0</v>
      </c>
      <c r="O19" s="346">
        <v>0</v>
      </c>
      <c r="P19" s="285">
        <f t="shared" si="6"/>
        <v>0</v>
      </c>
      <c r="Q19" s="346">
        <f t="shared" si="7"/>
        <v>0</v>
      </c>
      <c r="R19" s="346">
        <f t="shared" si="8"/>
        <v>0</v>
      </c>
      <c r="S19" s="285">
        <f t="shared" si="9"/>
        <v>0</v>
      </c>
      <c r="T19" s="450" t="s">
        <v>301</v>
      </c>
    </row>
    <row r="20" spans="1:20" ht="19.5" customHeight="1" thickBot="1">
      <c r="A20" s="498" t="s">
        <v>255</v>
      </c>
      <c r="B20" s="418">
        <v>8</v>
      </c>
      <c r="C20" s="418">
        <v>23</v>
      </c>
      <c r="D20" s="282">
        <f t="shared" si="0"/>
        <v>31</v>
      </c>
      <c r="E20" s="418">
        <v>8</v>
      </c>
      <c r="F20" s="418">
        <v>21</v>
      </c>
      <c r="G20" s="282">
        <f t="shared" si="1"/>
        <v>29</v>
      </c>
      <c r="H20" s="418">
        <f t="shared" si="2"/>
        <v>16</v>
      </c>
      <c r="I20" s="418">
        <f t="shared" si="3"/>
        <v>44</v>
      </c>
      <c r="J20" s="282">
        <f t="shared" si="4"/>
        <v>60</v>
      </c>
      <c r="K20" s="418">
        <v>9</v>
      </c>
      <c r="L20" s="418">
        <v>17</v>
      </c>
      <c r="M20" s="282">
        <f t="shared" si="5"/>
        <v>26</v>
      </c>
      <c r="N20" s="418">
        <v>10</v>
      </c>
      <c r="O20" s="418">
        <v>15</v>
      </c>
      <c r="P20" s="282">
        <f t="shared" si="6"/>
        <v>25</v>
      </c>
      <c r="Q20" s="418">
        <f t="shared" si="7"/>
        <v>19</v>
      </c>
      <c r="R20" s="418">
        <f t="shared" si="8"/>
        <v>32</v>
      </c>
      <c r="S20" s="282">
        <f t="shared" si="9"/>
        <v>51</v>
      </c>
      <c r="T20" s="448" t="s">
        <v>256</v>
      </c>
    </row>
    <row r="21" spans="1:20" ht="30.75" thickBot="1">
      <c r="A21" s="499" t="s">
        <v>257</v>
      </c>
      <c r="B21" s="489">
        <v>5</v>
      </c>
      <c r="C21" s="489">
        <v>2</v>
      </c>
      <c r="D21" s="490">
        <f t="shared" si="0"/>
        <v>7</v>
      </c>
      <c r="E21" s="489">
        <v>9</v>
      </c>
      <c r="F21" s="489">
        <v>3</v>
      </c>
      <c r="G21" s="490">
        <f t="shared" si="1"/>
        <v>12</v>
      </c>
      <c r="H21" s="489">
        <f t="shared" si="2"/>
        <v>14</v>
      </c>
      <c r="I21" s="489">
        <f t="shared" si="3"/>
        <v>5</v>
      </c>
      <c r="J21" s="490">
        <f t="shared" si="4"/>
        <v>19</v>
      </c>
      <c r="K21" s="489">
        <v>0</v>
      </c>
      <c r="L21" s="489">
        <v>0</v>
      </c>
      <c r="M21" s="490">
        <f t="shared" si="5"/>
        <v>0</v>
      </c>
      <c r="N21" s="489">
        <v>0</v>
      </c>
      <c r="O21" s="489">
        <v>0</v>
      </c>
      <c r="P21" s="490">
        <f t="shared" si="6"/>
        <v>0</v>
      </c>
      <c r="Q21" s="489">
        <f t="shared" si="7"/>
        <v>0</v>
      </c>
      <c r="R21" s="489">
        <f t="shared" si="8"/>
        <v>0</v>
      </c>
      <c r="S21" s="490">
        <f t="shared" si="9"/>
        <v>0</v>
      </c>
      <c r="T21" s="488" t="s">
        <v>258</v>
      </c>
    </row>
    <row r="22" spans="1:20">
      <c r="A22" s="500" t="s">
        <v>279</v>
      </c>
      <c r="B22" s="491">
        <v>0</v>
      </c>
      <c r="C22" s="491">
        <v>0</v>
      </c>
      <c r="D22" s="492">
        <f t="shared" si="0"/>
        <v>0</v>
      </c>
      <c r="E22" s="491">
        <v>0</v>
      </c>
      <c r="F22" s="491">
        <v>0</v>
      </c>
      <c r="G22" s="492">
        <f t="shared" si="1"/>
        <v>0</v>
      </c>
      <c r="H22" s="491">
        <f t="shared" si="2"/>
        <v>0</v>
      </c>
      <c r="I22" s="491">
        <f t="shared" si="3"/>
        <v>0</v>
      </c>
      <c r="J22" s="492">
        <f t="shared" si="4"/>
        <v>0</v>
      </c>
      <c r="K22" s="491">
        <v>0</v>
      </c>
      <c r="L22" s="491">
        <v>0</v>
      </c>
      <c r="M22" s="492">
        <f t="shared" si="5"/>
        <v>0</v>
      </c>
      <c r="N22" s="491">
        <v>0</v>
      </c>
      <c r="O22" s="491">
        <v>0</v>
      </c>
      <c r="P22" s="492">
        <f t="shared" si="6"/>
        <v>0</v>
      </c>
      <c r="Q22" s="491">
        <f t="shared" si="7"/>
        <v>0</v>
      </c>
      <c r="R22" s="491">
        <f t="shared" si="8"/>
        <v>0</v>
      </c>
      <c r="S22" s="492">
        <f>SUM(Q22:R22)</f>
        <v>0</v>
      </c>
      <c r="T22" s="451" t="s">
        <v>280</v>
      </c>
    </row>
    <row r="23" spans="1:20" s="292" customFormat="1" ht="24">
      <c r="A23" s="452" t="s">
        <v>401</v>
      </c>
      <c r="B23" s="486">
        <v>0</v>
      </c>
      <c r="C23" s="486">
        <v>0</v>
      </c>
      <c r="D23" s="487">
        <f t="shared" si="0"/>
        <v>0</v>
      </c>
      <c r="E23" s="486">
        <v>0</v>
      </c>
      <c r="F23" s="486">
        <v>0</v>
      </c>
      <c r="G23" s="487">
        <f t="shared" si="1"/>
        <v>0</v>
      </c>
      <c r="H23" s="486">
        <f t="shared" si="2"/>
        <v>0</v>
      </c>
      <c r="I23" s="486">
        <f t="shared" si="3"/>
        <v>0</v>
      </c>
      <c r="J23" s="487">
        <f t="shared" si="4"/>
        <v>0</v>
      </c>
      <c r="K23" s="486">
        <v>206</v>
      </c>
      <c r="L23" s="486">
        <v>490</v>
      </c>
      <c r="M23" s="487">
        <f t="shared" si="5"/>
        <v>696</v>
      </c>
      <c r="N23" s="486">
        <v>123</v>
      </c>
      <c r="O23" s="486">
        <v>177</v>
      </c>
      <c r="P23" s="487">
        <f t="shared" si="6"/>
        <v>300</v>
      </c>
      <c r="Q23" s="486">
        <f t="shared" si="7"/>
        <v>329</v>
      </c>
      <c r="R23" s="486">
        <f t="shared" si="8"/>
        <v>667</v>
      </c>
      <c r="S23" s="487">
        <f>SUM(Q23:R23)</f>
        <v>996</v>
      </c>
      <c r="T23" s="329" t="s">
        <v>404</v>
      </c>
    </row>
    <row r="24" spans="1:20" s="292" customFormat="1">
      <c r="A24" s="501" t="s">
        <v>402</v>
      </c>
      <c r="B24" s="493">
        <v>0</v>
      </c>
      <c r="C24" s="493">
        <v>0</v>
      </c>
      <c r="D24" s="494">
        <f t="shared" si="0"/>
        <v>0</v>
      </c>
      <c r="E24" s="493">
        <v>0</v>
      </c>
      <c r="F24" s="493">
        <v>0</v>
      </c>
      <c r="G24" s="494">
        <f t="shared" si="1"/>
        <v>0</v>
      </c>
      <c r="H24" s="493">
        <f t="shared" si="2"/>
        <v>0</v>
      </c>
      <c r="I24" s="493">
        <f t="shared" si="3"/>
        <v>0</v>
      </c>
      <c r="J24" s="494">
        <f t="shared" si="4"/>
        <v>0</v>
      </c>
      <c r="K24" s="493">
        <v>9</v>
      </c>
      <c r="L24" s="493">
        <v>52</v>
      </c>
      <c r="M24" s="494">
        <f t="shared" si="5"/>
        <v>61</v>
      </c>
      <c r="N24" s="493">
        <v>23</v>
      </c>
      <c r="O24" s="493">
        <v>0</v>
      </c>
      <c r="P24" s="494">
        <f t="shared" si="6"/>
        <v>23</v>
      </c>
      <c r="Q24" s="493">
        <f t="shared" si="7"/>
        <v>32</v>
      </c>
      <c r="R24" s="493">
        <f t="shared" si="8"/>
        <v>52</v>
      </c>
      <c r="S24" s="494">
        <f>SUM(Q24:R24)</f>
        <v>84</v>
      </c>
      <c r="T24" s="330" t="s">
        <v>178</v>
      </c>
    </row>
    <row r="25" spans="1:20" ht="24" customHeight="1">
      <c r="A25" s="274" t="s">
        <v>2</v>
      </c>
      <c r="B25" s="237">
        <f t="shared" ref="B25:O25" si="10">SUM(B11:B24)</f>
        <v>216</v>
      </c>
      <c r="C25" s="237">
        <f t="shared" si="10"/>
        <v>677</v>
      </c>
      <c r="D25" s="237">
        <f t="shared" si="10"/>
        <v>893</v>
      </c>
      <c r="E25" s="237">
        <f t="shared" si="10"/>
        <v>199</v>
      </c>
      <c r="F25" s="237">
        <f t="shared" si="10"/>
        <v>281</v>
      </c>
      <c r="G25" s="237">
        <f t="shared" si="10"/>
        <v>480</v>
      </c>
      <c r="H25" s="237">
        <f>SUM(H11:H24)</f>
        <v>415</v>
      </c>
      <c r="I25" s="237">
        <f t="shared" si="10"/>
        <v>958</v>
      </c>
      <c r="J25" s="237">
        <f t="shared" si="10"/>
        <v>1373</v>
      </c>
      <c r="K25" s="237">
        <f t="shared" si="10"/>
        <v>240</v>
      </c>
      <c r="L25" s="237">
        <f t="shared" si="10"/>
        <v>762</v>
      </c>
      <c r="M25" s="237">
        <f t="shared" si="10"/>
        <v>1002</v>
      </c>
      <c r="N25" s="237">
        <f>SUM(N11:N24)</f>
        <v>200</v>
      </c>
      <c r="O25" s="237">
        <f t="shared" si="10"/>
        <v>261</v>
      </c>
      <c r="P25" s="237">
        <f>SUM(P11:P24)</f>
        <v>461</v>
      </c>
      <c r="Q25" s="237">
        <f>SUM(Q11:Q24)</f>
        <v>440</v>
      </c>
      <c r="R25" s="237">
        <f>SUM(R11:R24)</f>
        <v>1023</v>
      </c>
      <c r="S25" s="237">
        <f>SUM(S11:S24)</f>
        <v>1463</v>
      </c>
      <c r="T25" s="240" t="s">
        <v>5</v>
      </c>
    </row>
    <row r="26" spans="1:20" s="292" customFormat="1" ht="14.25" customHeight="1">
      <c r="A26" s="454" t="s">
        <v>440</v>
      </c>
      <c r="C26" s="453"/>
      <c r="D26" s="453"/>
      <c r="E26" s="453"/>
      <c r="F26" s="45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5" t="s">
        <v>441</v>
      </c>
    </row>
    <row r="27" spans="1:20" s="292" customFormat="1" ht="36.75" customHeight="1">
      <c r="A27" s="667" t="s">
        <v>414</v>
      </c>
      <c r="B27" s="667"/>
      <c r="C27" s="667"/>
      <c r="D27" s="667"/>
      <c r="E27" s="667"/>
      <c r="F27" s="667"/>
      <c r="G27" s="667"/>
      <c r="H27" s="667"/>
      <c r="I27" s="667"/>
      <c r="J27" s="667"/>
      <c r="K27" s="453"/>
      <c r="L27" s="669" t="s">
        <v>417</v>
      </c>
      <c r="M27" s="669"/>
      <c r="N27" s="669"/>
      <c r="O27" s="669"/>
      <c r="P27" s="669"/>
      <c r="Q27" s="669"/>
      <c r="R27" s="669"/>
      <c r="S27" s="669"/>
      <c r="T27" s="669"/>
    </row>
    <row r="28" spans="1:20" s="292" customFormat="1" ht="27.75" customHeight="1">
      <c r="A28" s="667" t="s">
        <v>415</v>
      </c>
      <c r="B28" s="668"/>
      <c r="C28" s="668"/>
      <c r="D28" s="668"/>
      <c r="E28" s="668"/>
      <c r="F28" s="668"/>
      <c r="G28" s="668"/>
      <c r="H28" s="668"/>
      <c r="I28" s="668"/>
      <c r="J28" s="668"/>
      <c r="K28" s="453"/>
      <c r="L28" s="669" t="s">
        <v>416</v>
      </c>
      <c r="M28" s="670"/>
      <c r="N28" s="670"/>
      <c r="O28" s="670"/>
      <c r="P28" s="670"/>
      <c r="Q28" s="670"/>
      <c r="R28" s="670"/>
      <c r="S28" s="670"/>
      <c r="T28" s="670"/>
    </row>
    <row r="29" spans="1:20" ht="15" customHeight="1">
      <c r="A29" s="665" t="s">
        <v>419</v>
      </c>
      <c r="B29" s="666"/>
      <c r="C29" s="666"/>
      <c r="D29" s="666"/>
      <c r="E29" s="666"/>
      <c r="F29" s="666"/>
      <c r="G29" s="666"/>
      <c r="H29" s="666"/>
      <c r="I29" s="666"/>
      <c r="J29" s="666"/>
      <c r="L29" s="671" t="s">
        <v>418</v>
      </c>
      <c r="M29" s="672"/>
      <c r="N29" s="672"/>
      <c r="O29" s="672"/>
      <c r="P29" s="672"/>
      <c r="Q29" s="672"/>
      <c r="R29" s="672"/>
      <c r="S29" s="672"/>
      <c r="T29" s="672"/>
    </row>
    <row r="31" spans="1:20" ht="15.75">
      <c r="A31" s="463"/>
    </row>
    <row r="41" spans="2:19"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</row>
  </sheetData>
  <mergeCells count="26">
    <mergeCell ref="A1:T1"/>
    <mergeCell ref="A2:T2"/>
    <mergeCell ref="A3:T3"/>
    <mergeCell ref="A4:T4"/>
    <mergeCell ref="A6:A10"/>
    <mergeCell ref="T6:T10"/>
    <mergeCell ref="B8:D8"/>
    <mergeCell ref="E8:G8"/>
    <mergeCell ref="H8:J8"/>
    <mergeCell ref="B6:J6"/>
    <mergeCell ref="K6:S6"/>
    <mergeCell ref="K7:M7"/>
    <mergeCell ref="N7:P7"/>
    <mergeCell ref="A29:J29"/>
    <mergeCell ref="Q7:S7"/>
    <mergeCell ref="K8:M8"/>
    <mergeCell ref="N8:P8"/>
    <mergeCell ref="Q8:S8"/>
    <mergeCell ref="A28:J28"/>
    <mergeCell ref="B7:D7"/>
    <mergeCell ref="E7:G7"/>
    <mergeCell ref="H7:J7"/>
    <mergeCell ref="A27:J27"/>
    <mergeCell ref="L27:T27"/>
    <mergeCell ref="L28:T28"/>
    <mergeCell ref="L29:T29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rightToLeft="1" view="pageBreakPreview" zoomScale="98" zoomScaleNormal="100" zoomScaleSheetLayoutView="98" workbookViewId="0">
      <selection activeCell="A25" sqref="A25:H25"/>
    </sheetView>
  </sheetViews>
  <sheetFormatPr defaultColWidth="9.140625" defaultRowHeight="15"/>
  <cols>
    <col min="1" max="1" width="10.28515625" style="293" customWidth="1"/>
    <col min="2" max="2" width="11" style="293" customWidth="1"/>
    <col min="3" max="14" width="8.42578125" style="293" customWidth="1"/>
    <col min="15" max="16" width="11.7109375" style="293" customWidth="1"/>
    <col min="17" max="16384" width="9.140625" style="292"/>
  </cols>
  <sheetData>
    <row r="1" spans="1:16" ht="38.25" customHeight="1" thickBot="1">
      <c r="A1" s="513" t="s">
        <v>302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514"/>
      <c r="M1" s="514"/>
      <c r="N1" s="514"/>
      <c r="O1" s="514"/>
      <c r="P1" s="515"/>
    </row>
    <row r="2" spans="1:16" ht="18.75" thickBot="1">
      <c r="A2" s="530" t="s">
        <v>407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2"/>
    </row>
    <row r="3" spans="1:16" ht="35.25" customHeight="1">
      <c r="A3" s="516" t="s">
        <v>312</v>
      </c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517"/>
      <c r="M3" s="517"/>
      <c r="N3" s="517"/>
      <c r="O3" s="517"/>
      <c r="P3" s="518"/>
    </row>
    <row r="4" spans="1:16" ht="15.75">
      <c r="A4" s="519" t="s">
        <v>407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1"/>
    </row>
    <row r="5" spans="1:16" s="34" customFormat="1" ht="16.899999999999999" customHeight="1">
      <c r="A5" s="63" t="s">
        <v>373</v>
      </c>
      <c r="B5" s="63"/>
      <c r="C5" s="64"/>
      <c r="D5" s="64"/>
      <c r="E5" s="64"/>
      <c r="F5" s="64"/>
      <c r="G5" s="64"/>
      <c r="H5" s="64"/>
      <c r="I5" s="64"/>
      <c r="J5" s="64"/>
      <c r="K5" s="294"/>
      <c r="L5" s="64"/>
      <c r="M5" s="64"/>
      <c r="N5" s="64"/>
      <c r="O5" s="66"/>
      <c r="P5" s="66" t="s">
        <v>223</v>
      </c>
    </row>
    <row r="6" spans="1:16" ht="20.100000000000001" customHeight="1" thickBot="1">
      <c r="A6" s="697" t="s">
        <v>0</v>
      </c>
      <c r="B6" s="706" t="s">
        <v>338</v>
      </c>
      <c r="C6" s="682" t="s">
        <v>259</v>
      </c>
      <c r="D6" s="683"/>
      <c r="E6" s="684"/>
      <c r="F6" s="682" t="s">
        <v>261</v>
      </c>
      <c r="G6" s="683"/>
      <c r="H6" s="684"/>
      <c r="I6" s="712" t="s">
        <v>263</v>
      </c>
      <c r="J6" s="713"/>
      <c r="K6" s="714"/>
      <c r="L6" s="703" t="s">
        <v>2</v>
      </c>
      <c r="M6" s="704"/>
      <c r="N6" s="705"/>
      <c r="O6" s="709" t="s">
        <v>339</v>
      </c>
      <c r="P6" s="700" t="s">
        <v>38</v>
      </c>
    </row>
    <row r="7" spans="1:16" ht="20.100000000000001" customHeight="1" thickBot="1">
      <c r="A7" s="698"/>
      <c r="B7" s="707"/>
      <c r="C7" s="679" t="s">
        <v>260</v>
      </c>
      <c r="D7" s="680"/>
      <c r="E7" s="681"/>
      <c r="F7" s="679" t="s">
        <v>262</v>
      </c>
      <c r="G7" s="680"/>
      <c r="H7" s="681"/>
      <c r="I7" s="679" t="s">
        <v>264</v>
      </c>
      <c r="J7" s="680"/>
      <c r="K7" s="681"/>
      <c r="L7" s="679" t="s">
        <v>5</v>
      </c>
      <c r="M7" s="680"/>
      <c r="N7" s="681"/>
      <c r="O7" s="710"/>
      <c r="P7" s="701"/>
    </row>
    <row r="8" spans="1:16" ht="16.5" customHeight="1" thickBot="1">
      <c r="A8" s="698"/>
      <c r="B8" s="707"/>
      <c r="C8" s="238" t="s">
        <v>6</v>
      </c>
      <c r="D8" s="238" t="s">
        <v>7</v>
      </c>
      <c r="E8" s="238" t="s">
        <v>2</v>
      </c>
      <c r="F8" s="238" t="s">
        <v>6</v>
      </c>
      <c r="G8" s="238" t="s">
        <v>7</v>
      </c>
      <c r="H8" s="238" t="s">
        <v>2</v>
      </c>
      <c r="I8" s="238" t="s">
        <v>6</v>
      </c>
      <c r="J8" s="238" t="s">
        <v>7</v>
      </c>
      <c r="K8" s="238" t="s">
        <v>2</v>
      </c>
      <c r="L8" s="238" t="s">
        <v>6</v>
      </c>
      <c r="M8" s="238" t="s">
        <v>7</v>
      </c>
      <c r="N8" s="238" t="s">
        <v>2</v>
      </c>
      <c r="O8" s="710"/>
      <c r="P8" s="701"/>
    </row>
    <row r="9" spans="1:16" ht="15.75" customHeight="1">
      <c r="A9" s="699"/>
      <c r="B9" s="708"/>
      <c r="C9" s="239" t="s">
        <v>12</v>
      </c>
      <c r="D9" s="239" t="s">
        <v>13</v>
      </c>
      <c r="E9" s="239" t="s">
        <v>5</v>
      </c>
      <c r="F9" s="239" t="s">
        <v>12</v>
      </c>
      <c r="G9" s="239" t="s">
        <v>13</v>
      </c>
      <c r="H9" s="239" t="s">
        <v>5</v>
      </c>
      <c r="I9" s="239" t="s">
        <v>12</v>
      </c>
      <c r="J9" s="239" t="s">
        <v>13</v>
      </c>
      <c r="K9" s="239" t="s">
        <v>5</v>
      </c>
      <c r="L9" s="239" t="s">
        <v>12</v>
      </c>
      <c r="M9" s="239" t="s">
        <v>13</v>
      </c>
      <c r="N9" s="239" t="s">
        <v>5</v>
      </c>
      <c r="O9" s="711"/>
      <c r="P9" s="702"/>
    </row>
    <row r="10" spans="1:16" ht="22.5" customHeight="1" thickBot="1">
      <c r="A10" s="694">
        <v>2017</v>
      </c>
      <c r="B10" s="334" t="s">
        <v>1</v>
      </c>
      <c r="C10" s="364">
        <v>6</v>
      </c>
      <c r="D10" s="364">
        <v>2</v>
      </c>
      <c r="E10" s="365">
        <f>SUM(C10:D10)</f>
        <v>8</v>
      </c>
      <c r="F10" s="364">
        <v>2</v>
      </c>
      <c r="G10" s="364">
        <v>3</v>
      </c>
      <c r="H10" s="365">
        <f t="shared" ref="H10:H11" si="0">SUM(F10:G10)</f>
        <v>5</v>
      </c>
      <c r="I10" s="280">
        <v>0</v>
      </c>
      <c r="J10" s="280">
        <v>0</v>
      </c>
      <c r="K10" s="365">
        <f t="shared" ref="K10:K11" si="1">SUM(I10:J10)</f>
        <v>0</v>
      </c>
      <c r="L10" s="281">
        <f>C10+F10+I10</f>
        <v>8</v>
      </c>
      <c r="M10" s="281">
        <f t="shared" ref="M10:N10" si="2">D10+G10+J10</f>
        <v>5</v>
      </c>
      <c r="N10" s="281">
        <f t="shared" si="2"/>
        <v>13</v>
      </c>
      <c r="O10" s="313" t="s">
        <v>3</v>
      </c>
      <c r="P10" s="693">
        <v>2017</v>
      </c>
    </row>
    <row r="11" spans="1:16" ht="22.5" customHeight="1" thickBot="1">
      <c r="A11" s="689"/>
      <c r="B11" s="335" t="s">
        <v>15</v>
      </c>
      <c r="C11" s="366">
        <v>7</v>
      </c>
      <c r="D11" s="366">
        <v>2</v>
      </c>
      <c r="E11" s="367">
        <f>SUM(C11:D11)</f>
        <v>9</v>
      </c>
      <c r="F11" s="366">
        <v>2</v>
      </c>
      <c r="G11" s="366">
        <v>0</v>
      </c>
      <c r="H11" s="367">
        <f t="shared" si="0"/>
        <v>2</v>
      </c>
      <c r="I11" s="227">
        <v>2</v>
      </c>
      <c r="J11" s="227">
        <v>0</v>
      </c>
      <c r="K11" s="367">
        <f t="shared" si="1"/>
        <v>2</v>
      </c>
      <c r="L11" s="310">
        <f t="shared" ref="L11:L21" si="3">C11+F11+I11</f>
        <v>11</v>
      </c>
      <c r="M11" s="310">
        <f t="shared" ref="M11:M21" si="4">D11+G11+J11</f>
        <v>2</v>
      </c>
      <c r="N11" s="310">
        <f t="shared" ref="N11:N21" si="5">E11+H11+K11</f>
        <v>13</v>
      </c>
      <c r="O11" s="314" t="s">
        <v>4</v>
      </c>
      <c r="P11" s="691"/>
    </row>
    <row r="12" spans="1:16" ht="22.5" customHeight="1" thickBot="1">
      <c r="A12" s="689"/>
      <c r="B12" s="331" t="s">
        <v>2</v>
      </c>
      <c r="C12" s="368">
        <f>SUM(C10:C11)</f>
        <v>13</v>
      </c>
      <c r="D12" s="368">
        <f t="shared" ref="D12:E12" si="6">SUM(D10:D11)</f>
        <v>4</v>
      </c>
      <c r="E12" s="368">
        <f t="shared" si="6"/>
        <v>17</v>
      </c>
      <c r="F12" s="368">
        <f>SUM(F10:F11)</f>
        <v>4</v>
      </c>
      <c r="G12" s="368">
        <f t="shared" ref="G12:H12" si="7">SUM(G10:G11)</f>
        <v>3</v>
      </c>
      <c r="H12" s="368">
        <f t="shared" si="7"/>
        <v>7</v>
      </c>
      <c r="I12" s="317">
        <f>SUM(I10:I11)</f>
        <v>2</v>
      </c>
      <c r="J12" s="317">
        <f t="shared" ref="J12:K12" si="8">SUM(J10:J11)</f>
        <v>0</v>
      </c>
      <c r="K12" s="317">
        <f t="shared" si="8"/>
        <v>2</v>
      </c>
      <c r="L12" s="317">
        <f t="shared" si="3"/>
        <v>19</v>
      </c>
      <c r="M12" s="317">
        <f t="shared" si="4"/>
        <v>7</v>
      </c>
      <c r="N12" s="317">
        <f t="shared" si="5"/>
        <v>26</v>
      </c>
      <c r="O12" s="339" t="s">
        <v>5</v>
      </c>
      <c r="P12" s="691"/>
    </row>
    <row r="13" spans="1:16" ht="22.5" customHeight="1" thickBot="1">
      <c r="A13" s="685">
        <v>2018</v>
      </c>
      <c r="B13" s="336" t="s">
        <v>1</v>
      </c>
      <c r="C13" s="369">
        <v>5</v>
      </c>
      <c r="D13" s="369">
        <v>3</v>
      </c>
      <c r="E13" s="370">
        <f>SUM(C13:D13)</f>
        <v>8</v>
      </c>
      <c r="F13" s="369">
        <v>0</v>
      </c>
      <c r="G13" s="369">
        <v>0</v>
      </c>
      <c r="H13" s="370">
        <f t="shared" ref="H13" si="9">SUM(F13:G13)</f>
        <v>0</v>
      </c>
      <c r="I13" s="316">
        <v>0</v>
      </c>
      <c r="J13" s="316">
        <v>0</v>
      </c>
      <c r="K13" s="370">
        <f t="shared" ref="K13:K14" si="10">SUM(I13:J13)</f>
        <v>0</v>
      </c>
      <c r="L13" s="230">
        <f t="shared" si="3"/>
        <v>5</v>
      </c>
      <c r="M13" s="230">
        <f t="shared" si="4"/>
        <v>3</v>
      </c>
      <c r="N13" s="230">
        <f t="shared" si="5"/>
        <v>8</v>
      </c>
      <c r="O13" s="315" t="s">
        <v>3</v>
      </c>
      <c r="P13" s="687">
        <v>2018</v>
      </c>
    </row>
    <row r="14" spans="1:16" ht="22.5" customHeight="1" thickBot="1">
      <c r="A14" s="685"/>
      <c r="B14" s="337" t="s">
        <v>15</v>
      </c>
      <c r="C14" s="371">
        <v>7</v>
      </c>
      <c r="D14" s="371">
        <v>3</v>
      </c>
      <c r="E14" s="372">
        <f>SUM(C14:D14)</f>
        <v>10</v>
      </c>
      <c r="F14" s="371">
        <v>0</v>
      </c>
      <c r="G14" s="371">
        <v>0</v>
      </c>
      <c r="H14" s="372">
        <f t="shared" ref="H14" si="11">SUM(F14:G14)</f>
        <v>0</v>
      </c>
      <c r="I14" s="226">
        <v>1</v>
      </c>
      <c r="J14" s="226">
        <v>0</v>
      </c>
      <c r="K14" s="372">
        <f t="shared" si="10"/>
        <v>1</v>
      </c>
      <c r="L14" s="311">
        <f t="shared" si="3"/>
        <v>8</v>
      </c>
      <c r="M14" s="311">
        <f t="shared" si="4"/>
        <v>3</v>
      </c>
      <c r="N14" s="311">
        <f t="shared" si="5"/>
        <v>11</v>
      </c>
      <c r="O14" s="315" t="s">
        <v>4</v>
      </c>
      <c r="P14" s="687"/>
    </row>
    <row r="15" spans="1:16" ht="22.5" customHeight="1" thickBot="1">
      <c r="A15" s="685"/>
      <c r="B15" s="332" t="s">
        <v>2</v>
      </c>
      <c r="C15" s="373">
        <f>SUM(C13:C14)</f>
        <v>12</v>
      </c>
      <c r="D15" s="373">
        <f t="shared" ref="D15:E15" si="12">SUM(D13:D14)</f>
        <v>6</v>
      </c>
      <c r="E15" s="373">
        <f t="shared" si="12"/>
        <v>18</v>
      </c>
      <c r="F15" s="373">
        <f>SUM(F13:F14)</f>
        <v>0</v>
      </c>
      <c r="G15" s="373">
        <f t="shared" ref="G15:H15" si="13">SUM(G13:G14)</f>
        <v>0</v>
      </c>
      <c r="H15" s="373">
        <f t="shared" si="13"/>
        <v>0</v>
      </c>
      <c r="I15" s="319">
        <f>SUM(I13:I14)</f>
        <v>1</v>
      </c>
      <c r="J15" s="319">
        <f t="shared" ref="J15:K15" si="14">SUM(J13:J14)</f>
        <v>0</v>
      </c>
      <c r="K15" s="319">
        <f t="shared" si="14"/>
        <v>1</v>
      </c>
      <c r="L15" s="319">
        <f t="shared" si="3"/>
        <v>13</v>
      </c>
      <c r="M15" s="319">
        <f t="shared" si="4"/>
        <v>6</v>
      </c>
      <c r="N15" s="319">
        <f t="shared" si="5"/>
        <v>19</v>
      </c>
      <c r="O15" s="340" t="s">
        <v>5</v>
      </c>
      <c r="P15" s="687"/>
    </row>
    <row r="16" spans="1:16" ht="22.5" customHeight="1" thickBot="1">
      <c r="A16" s="689">
        <v>2019</v>
      </c>
      <c r="B16" s="338" t="s">
        <v>1</v>
      </c>
      <c r="C16" s="374">
        <v>6</v>
      </c>
      <c r="D16" s="374">
        <v>2</v>
      </c>
      <c r="E16" s="375">
        <f>SUM(C16:D16)</f>
        <v>8</v>
      </c>
      <c r="F16" s="374">
        <v>0</v>
      </c>
      <c r="G16" s="374">
        <v>0</v>
      </c>
      <c r="H16" s="375">
        <f t="shared" ref="H16:H17" si="15">SUM(F16:G16)</f>
        <v>0</v>
      </c>
      <c r="I16" s="318">
        <v>1</v>
      </c>
      <c r="J16" s="318">
        <v>0</v>
      </c>
      <c r="K16" s="375">
        <f t="shared" ref="K16:K17" si="16">SUM(I16:J16)</f>
        <v>1</v>
      </c>
      <c r="L16" s="229">
        <f t="shared" si="3"/>
        <v>7</v>
      </c>
      <c r="M16" s="229">
        <f t="shared" si="4"/>
        <v>2</v>
      </c>
      <c r="N16" s="229">
        <f t="shared" si="5"/>
        <v>9</v>
      </c>
      <c r="O16" s="314" t="s">
        <v>3</v>
      </c>
      <c r="P16" s="691">
        <v>2019</v>
      </c>
    </row>
    <row r="17" spans="1:16" ht="22.5" customHeight="1" thickBot="1">
      <c r="A17" s="689"/>
      <c r="B17" s="335" t="s">
        <v>15</v>
      </c>
      <c r="C17" s="366">
        <v>8</v>
      </c>
      <c r="D17" s="366">
        <v>3</v>
      </c>
      <c r="E17" s="367">
        <f>SUM(C17:D17)</f>
        <v>11</v>
      </c>
      <c r="F17" s="366">
        <v>0</v>
      </c>
      <c r="G17" s="366">
        <v>0</v>
      </c>
      <c r="H17" s="367">
        <f t="shared" si="15"/>
        <v>0</v>
      </c>
      <c r="I17" s="227">
        <v>1</v>
      </c>
      <c r="J17" s="227">
        <v>0</v>
      </c>
      <c r="K17" s="367">
        <f t="shared" si="16"/>
        <v>1</v>
      </c>
      <c r="L17" s="310">
        <f t="shared" si="3"/>
        <v>9</v>
      </c>
      <c r="M17" s="310">
        <f t="shared" si="4"/>
        <v>3</v>
      </c>
      <c r="N17" s="310">
        <f t="shared" si="5"/>
        <v>12</v>
      </c>
      <c r="O17" s="314" t="s">
        <v>4</v>
      </c>
      <c r="P17" s="691"/>
    </row>
    <row r="18" spans="1:16" ht="22.5" customHeight="1" thickBot="1">
      <c r="A18" s="690"/>
      <c r="B18" s="333" t="s">
        <v>2</v>
      </c>
      <c r="C18" s="376">
        <f>SUM(C16:C17)</f>
        <v>14</v>
      </c>
      <c r="D18" s="376">
        <f t="shared" ref="D18:E18" si="17">SUM(D16:D17)</f>
        <v>5</v>
      </c>
      <c r="E18" s="376">
        <f t="shared" si="17"/>
        <v>19</v>
      </c>
      <c r="F18" s="376">
        <f>SUM(F16:F17)</f>
        <v>0</v>
      </c>
      <c r="G18" s="376">
        <f t="shared" ref="G18" si="18">SUM(G16:G17)</f>
        <v>0</v>
      </c>
      <c r="H18" s="376">
        <f t="shared" ref="H18" si="19">SUM(H16:H17)</f>
        <v>0</v>
      </c>
      <c r="I18" s="312">
        <f>SUM(I16:I17)</f>
        <v>2</v>
      </c>
      <c r="J18" s="312">
        <f t="shared" ref="J18:K18" si="20">SUM(J16:J17)</f>
        <v>0</v>
      </c>
      <c r="K18" s="312">
        <f t="shared" si="20"/>
        <v>2</v>
      </c>
      <c r="L18" s="312">
        <f t="shared" si="3"/>
        <v>16</v>
      </c>
      <c r="M18" s="312">
        <f t="shared" si="4"/>
        <v>5</v>
      </c>
      <c r="N18" s="312">
        <f t="shared" si="5"/>
        <v>21</v>
      </c>
      <c r="O18" s="341" t="s">
        <v>5</v>
      </c>
      <c r="P18" s="692"/>
    </row>
    <row r="19" spans="1:16" ht="22.5" customHeight="1" thickBot="1">
      <c r="A19" s="685">
        <v>2020</v>
      </c>
      <c r="B19" s="336" t="s">
        <v>1</v>
      </c>
      <c r="C19" s="369">
        <v>5</v>
      </c>
      <c r="D19" s="369">
        <v>1</v>
      </c>
      <c r="E19" s="370">
        <f>SUM(C19:D19)</f>
        <v>6</v>
      </c>
      <c r="F19" s="369">
        <v>0</v>
      </c>
      <c r="G19" s="369">
        <v>0</v>
      </c>
      <c r="H19" s="370">
        <f t="shared" ref="H19:H20" si="21">SUM(F19:G19)</f>
        <v>0</v>
      </c>
      <c r="I19" s="316">
        <v>0</v>
      </c>
      <c r="J19" s="316">
        <v>0</v>
      </c>
      <c r="K19" s="370">
        <f t="shared" ref="K19:K20" si="22">SUM(I19:J19)</f>
        <v>0</v>
      </c>
      <c r="L19" s="230">
        <f t="shared" si="3"/>
        <v>5</v>
      </c>
      <c r="M19" s="230">
        <f t="shared" si="4"/>
        <v>1</v>
      </c>
      <c r="N19" s="230">
        <f t="shared" si="5"/>
        <v>6</v>
      </c>
      <c r="O19" s="315" t="s">
        <v>3</v>
      </c>
      <c r="P19" s="687">
        <v>2020</v>
      </c>
    </row>
    <row r="20" spans="1:16" ht="22.5" customHeight="1" thickBot="1">
      <c r="A20" s="685"/>
      <c r="B20" s="337" t="s">
        <v>15</v>
      </c>
      <c r="C20" s="371">
        <v>7</v>
      </c>
      <c r="D20" s="371">
        <v>3</v>
      </c>
      <c r="E20" s="372">
        <f>SUM(C20:D20)</f>
        <v>10</v>
      </c>
      <c r="F20" s="371">
        <v>0</v>
      </c>
      <c r="G20" s="371">
        <v>0</v>
      </c>
      <c r="H20" s="372">
        <f t="shared" si="21"/>
        <v>0</v>
      </c>
      <c r="I20" s="226">
        <v>0</v>
      </c>
      <c r="J20" s="226">
        <v>0</v>
      </c>
      <c r="K20" s="372">
        <f t="shared" si="22"/>
        <v>0</v>
      </c>
      <c r="L20" s="311">
        <f t="shared" si="3"/>
        <v>7</v>
      </c>
      <c r="M20" s="311">
        <f t="shared" si="4"/>
        <v>3</v>
      </c>
      <c r="N20" s="311">
        <f t="shared" si="5"/>
        <v>10</v>
      </c>
      <c r="O20" s="315" t="s">
        <v>4</v>
      </c>
      <c r="P20" s="687"/>
    </row>
    <row r="21" spans="1:16" ht="22.5" customHeight="1" thickBot="1">
      <c r="A21" s="686"/>
      <c r="B21" s="351" t="s">
        <v>2</v>
      </c>
      <c r="C21" s="377">
        <f>SUM(C19:C20)</f>
        <v>12</v>
      </c>
      <c r="D21" s="377">
        <f t="shared" ref="D21:E21" si="23">SUM(D19:D20)</f>
        <v>4</v>
      </c>
      <c r="E21" s="377">
        <f t="shared" si="23"/>
        <v>16</v>
      </c>
      <c r="F21" s="377">
        <f>SUM(F19:F20)</f>
        <v>0</v>
      </c>
      <c r="G21" s="377">
        <f t="shared" ref="G21:H21" si="24">SUM(G19:G20)</f>
        <v>0</v>
      </c>
      <c r="H21" s="377">
        <f t="shared" si="24"/>
        <v>0</v>
      </c>
      <c r="I21" s="352">
        <f>SUM(I19:I20)</f>
        <v>0</v>
      </c>
      <c r="J21" s="352">
        <f t="shared" ref="J21:K21" si="25">SUM(J19:J20)</f>
        <v>0</v>
      </c>
      <c r="K21" s="352">
        <f t="shared" si="25"/>
        <v>0</v>
      </c>
      <c r="L21" s="352">
        <f t="shared" si="3"/>
        <v>12</v>
      </c>
      <c r="M21" s="352">
        <f t="shared" si="4"/>
        <v>4</v>
      </c>
      <c r="N21" s="352">
        <f t="shared" si="5"/>
        <v>16</v>
      </c>
      <c r="O21" s="353" t="s">
        <v>5</v>
      </c>
      <c r="P21" s="688"/>
    </row>
    <row r="22" spans="1:16" ht="22.5" customHeight="1" thickBot="1">
      <c r="A22" s="689" t="s">
        <v>411</v>
      </c>
      <c r="B22" s="338" t="s">
        <v>1</v>
      </c>
      <c r="C22" s="374"/>
      <c r="D22" s="374"/>
      <c r="E22" s="375">
        <f>SUM(C22:D22)</f>
        <v>0</v>
      </c>
      <c r="F22" s="374"/>
      <c r="G22" s="374"/>
      <c r="H22" s="375">
        <f t="shared" ref="H22:H23" si="26">SUM(F22:G22)</f>
        <v>0</v>
      </c>
      <c r="I22" s="318"/>
      <c r="J22" s="318"/>
      <c r="K22" s="375">
        <f t="shared" ref="K22:K23" si="27">SUM(I22:J22)</f>
        <v>0</v>
      </c>
      <c r="L22" s="229">
        <f>C22+F22+I22</f>
        <v>0</v>
      </c>
      <c r="M22" s="229">
        <f t="shared" ref="L22:N24" si="28">D22+G22+J22</f>
        <v>0</v>
      </c>
      <c r="N22" s="229">
        <f t="shared" si="28"/>
        <v>0</v>
      </c>
      <c r="O22" s="314" t="s">
        <v>3</v>
      </c>
      <c r="P22" s="691" t="s">
        <v>411</v>
      </c>
    </row>
    <row r="23" spans="1:16" ht="22.5" customHeight="1" thickBot="1">
      <c r="A23" s="689"/>
      <c r="B23" s="335" t="s">
        <v>15</v>
      </c>
      <c r="C23" s="366"/>
      <c r="D23" s="366"/>
      <c r="E23" s="367">
        <f>SUM(C23:D23)</f>
        <v>0</v>
      </c>
      <c r="F23" s="366"/>
      <c r="G23" s="366"/>
      <c r="H23" s="367">
        <f t="shared" si="26"/>
        <v>0</v>
      </c>
      <c r="I23" s="227"/>
      <c r="J23" s="227"/>
      <c r="K23" s="367">
        <f t="shared" si="27"/>
        <v>0</v>
      </c>
      <c r="L23" s="310">
        <f t="shared" si="28"/>
        <v>0</v>
      </c>
      <c r="M23" s="310">
        <f t="shared" si="28"/>
        <v>0</v>
      </c>
      <c r="N23" s="310">
        <f t="shared" si="28"/>
        <v>0</v>
      </c>
      <c r="O23" s="314" t="s">
        <v>4</v>
      </c>
      <c r="P23" s="691"/>
    </row>
    <row r="24" spans="1:16" ht="22.5" customHeight="1">
      <c r="A24" s="690"/>
      <c r="B24" s="333" t="s">
        <v>2</v>
      </c>
      <c r="C24" s="376">
        <f>SUM(C22:C23)</f>
        <v>0</v>
      </c>
      <c r="D24" s="376">
        <f t="shared" ref="D24:E24" si="29">SUM(D22:D23)</f>
        <v>0</v>
      </c>
      <c r="E24" s="376">
        <f t="shared" si="29"/>
        <v>0</v>
      </c>
      <c r="F24" s="376">
        <f>SUM(F22:F23)</f>
        <v>0</v>
      </c>
      <c r="G24" s="376">
        <f t="shared" ref="G24:H24" si="30">SUM(G22:G23)</f>
        <v>0</v>
      </c>
      <c r="H24" s="376">
        <f t="shared" si="30"/>
        <v>0</v>
      </c>
      <c r="I24" s="312">
        <f>SUM(I22:I23)</f>
        <v>0</v>
      </c>
      <c r="J24" s="312">
        <f t="shared" ref="J24:K24" si="31">SUM(J22:J23)</f>
        <v>0</v>
      </c>
      <c r="K24" s="312">
        <f t="shared" si="31"/>
        <v>0</v>
      </c>
      <c r="L24" s="312">
        <f t="shared" si="28"/>
        <v>0</v>
      </c>
      <c r="M24" s="312">
        <f t="shared" si="28"/>
        <v>0</v>
      </c>
      <c r="N24" s="312">
        <f t="shared" si="28"/>
        <v>0</v>
      </c>
      <c r="O24" s="341" t="s">
        <v>5</v>
      </c>
      <c r="P24" s="692"/>
    </row>
    <row r="25" spans="1:16" ht="28.5" customHeight="1">
      <c r="A25" s="678" t="s">
        <v>422</v>
      </c>
      <c r="B25" s="678"/>
      <c r="C25" s="678"/>
      <c r="D25" s="678"/>
      <c r="E25" s="678"/>
      <c r="F25" s="678"/>
      <c r="G25" s="678"/>
      <c r="H25" s="678"/>
      <c r="I25" s="677" t="s">
        <v>423</v>
      </c>
      <c r="J25" s="677"/>
      <c r="K25" s="677"/>
      <c r="L25" s="677"/>
      <c r="M25" s="677"/>
      <c r="N25" s="677"/>
      <c r="O25" s="677"/>
      <c r="P25" s="677"/>
    </row>
  </sheetData>
  <mergeCells count="28">
    <mergeCell ref="A1:P1"/>
    <mergeCell ref="A2:P2"/>
    <mergeCell ref="A3:P3"/>
    <mergeCell ref="A4:P4"/>
    <mergeCell ref="A6:A9"/>
    <mergeCell ref="P6:P9"/>
    <mergeCell ref="C6:E6"/>
    <mergeCell ref="L6:N6"/>
    <mergeCell ref="B6:B9"/>
    <mergeCell ref="O6:O9"/>
    <mergeCell ref="I6:K6"/>
    <mergeCell ref="I7:K7"/>
    <mergeCell ref="L7:N7"/>
    <mergeCell ref="I25:P25"/>
    <mergeCell ref="A25:H25"/>
    <mergeCell ref="C7:E7"/>
    <mergeCell ref="F7:H7"/>
    <mergeCell ref="F6:H6"/>
    <mergeCell ref="A19:A21"/>
    <mergeCell ref="P19:P21"/>
    <mergeCell ref="A22:A24"/>
    <mergeCell ref="P22:P24"/>
    <mergeCell ref="P10:P12"/>
    <mergeCell ref="P13:P15"/>
    <mergeCell ref="P16:P18"/>
    <mergeCell ref="A16:A18"/>
    <mergeCell ref="A10:A12"/>
    <mergeCell ref="A13:A15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view="pageBreakPreview" zoomScale="98" zoomScaleNormal="100" zoomScaleSheetLayoutView="98" workbookViewId="0">
      <selection activeCell="O13" sqref="O13"/>
    </sheetView>
  </sheetViews>
  <sheetFormatPr defaultColWidth="9.140625" defaultRowHeight="15"/>
  <cols>
    <col min="1" max="1" width="16.5703125" style="33" customWidth="1"/>
    <col min="2" max="2" width="5.7109375" style="293" bestFit="1" customWidth="1"/>
    <col min="3" max="3" width="7.7109375" style="293" bestFit="1" customWidth="1"/>
    <col min="4" max="4" width="6.28515625" style="293" customWidth="1"/>
    <col min="5" max="5" width="5.7109375" style="293" bestFit="1" customWidth="1"/>
    <col min="6" max="6" width="7.7109375" style="293" bestFit="1" customWidth="1"/>
    <col min="7" max="7" width="6.28515625" style="293" customWidth="1"/>
    <col min="8" max="8" width="5.7109375" style="293" bestFit="1" customWidth="1"/>
    <col min="9" max="9" width="7.7109375" style="293" bestFit="1" customWidth="1"/>
    <col min="10" max="19" width="6.28515625" style="293" customWidth="1"/>
    <col min="20" max="20" width="17.7109375" style="33" customWidth="1"/>
    <col min="21" max="16384" width="9.140625" style="32"/>
  </cols>
  <sheetData>
    <row r="1" spans="1:20" ht="18.75" thickBot="1">
      <c r="A1" s="513" t="s">
        <v>303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5"/>
    </row>
    <row r="2" spans="1:20" ht="18.75" thickBot="1">
      <c r="A2" s="530" t="s">
        <v>408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2"/>
    </row>
    <row r="3" spans="1:20" ht="35.25" customHeight="1">
      <c r="A3" s="516" t="s">
        <v>311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8"/>
    </row>
    <row r="4" spans="1:20" ht="15.75">
      <c r="A4" s="519" t="s">
        <v>408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1"/>
    </row>
    <row r="5" spans="1:20" s="34" customFormat="1" ht="16.899999999999999" customHeight="1">
      <c r="A5" s="63" t="s">
        <v>374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66" t="s">
        <v>224</v>
      </c>
    </row>
    <row r="6" spans="1:20" ht="24.75" customHeight="1" thickBot="1">
      <c r="A6" s="522" t="s">
        <v>375</v>
      </c>
      <c r="B6" s="525">
        <v>2020</v>
      </c>
      <c r="C6" s="525"/>
      <c r="D6" s="525"/>
      <c r="E6" s="525"/>
      <c r="F6" s="525"/>
      <c r="G6" s="525"/>
      <c r="H6" s="525"/>
      <c r="I6" s="525"/>
      <c r="J6" s="525"/>
      <c r="K6" s="525" t="s">
        <v>411</v>
      </c>
      <c r="L6" s="525"/>
      <c r="M6" s="525"/>
      <c r="N6" s="525"/>
      <c r="O6" s="525"/>
      <c r="P6" s="525"/>
      <c r="Q6" s="525"/>
      <c r="R6" s="525"/>
      <c r="S6" s="525"/>
      <c r="T6" s="526" t="s">
        <v>447</v>
      </c>
    </row>
    <row r="7" spans="1:20" ht="20.100000000000001" customHeight="1" thickBot="1">
      <c r="A7" s="673"/>
      <c r="B7" s="525" t="s">
        <v>1</v>
      </c>
      <c r="C7" s="525"/>
      <c r="D7" s="525"/>
      <c r="E7" s="525" t="s">
        <v>15</v>
      </c>
      <c r="F7" s="525"/>
      <c r="G7" s="525"/>
      <c r="H7" s="525" t="s">
        <v>2</v>
      </c>
      <c r="I7" s="525"/>
      <c r="J7" s="525"/>
      <c r="K7" s="525" t="s">
        <v>1</v>
      </c>
      <c r="L7" s="525"/>
      <c r="M7" s="525"/>
      <c r="N7" s="525" t="s">
        <v>15</v>
      </c>
      <c r="O7" s="525"/>
      <c r="P7" s="525"/>
      <c r="Q7" s="525" t="s">
        <v>2</v>
      </c>
      <c r="R7" s="525"/>
      <c r="S7" s="525"/>
      <c r="T7" s="675"/>
    </row>
    <row r="8" spans="1:20" ht="20.100000000000001" customHeight="1" thickBot="1">
      <c r="A8" s="523"/>
      <c r="B8" s="529" t="s">
        <v>3</v>
      </c>
      <c r="C8" s="529"/>
      <c r="D8" s="529"/>
      <c r="E8" s="529" t="s">
        <v>4</v>
      </c>
      <c r="F8" s="529"/>
      <c r="G8" s="529"/>
      <c r="H8" s="529" t="s">
        <v>5</v>
      </c>
      <c r="I8" s="529"/>
      <c r="J8" s="529"/>
      <c r="K8" s="529" t="s">
        <v>3</v>
      </c>
      <c r="L8" s="529"/>
      <c r="M8" s="529"/>
      <c r="N8" s="529" t="s">
        <v>4</v>
      </c>
      <c r="O8" s="529"/>
      <c r="P8" s="529"/>
      <c r="Q8" s="529" t="s">
        <v>5</v>
      </c>
      <c r="R8" s="529"/>
      <c r="S8" s="529"/>
      <c r="T8" s="527"/>
    </row>
    <row r="9" spans="1:20" thickBot="1">
      <c r="A9" s="523"/>
      <c r="B9" s="238" t="s">
        <v>6</v>
      </c>
      <c r="C9" s="238" t="s">
        <v>7</v>
      </c>
      <c r="D9" s="238" t="s">
        <v>2</v>
      </c>
      <c r="E9" s="238" t="s">
        <v>6</v>
      </c>
      <c r="F9" s="238" t="s">
        <v>7</v>
      </c>
      <c r="G9" s="238" t="s">
        <v>2</v>
      </c>
      <c r="H9" s="238" t="s">
        <v>6</v>
      </c>
      <c r="I9" s="238" t="s">
        <v>7</v>
      </c>
      <c r="J9" s="238" t="s">
        <v>2</v>
      </c>
      <c r="K9" s="238" t="s">
        <v>6</v>
      </c>
      <c r="L9" s="238" t="s">
        <v>7</v>
      </c>
      <c r="M9" s="238" t="s">
        <v>2</v>
      </c>
      <c r="N9" s="238" t="s">
        <v>6</v>
      </c>
      <c r="O9" s="238" t="s">
        <v>7</v>
      </c>
      <c r="P9" s="238" t="s">
        <v>2</v>
      </c>
      <c r="Q9" s="238" t="s">
        <v>6</v>
      </c>
      <c r="R9" s="238" t="s">
        <v>7</v>
      </c>
      <c r="S9" s="238" t="s">
        <v>2</v>
      </c>
      <c r="T9" s="527"/>
    </row>
    <row r="10" spans="1:20" ht="14.25">
      <c r="A10" s="674"/>
      <c r="B10" s="239" t="s">
        <v>12</v>
      </c>
      <c r="C10" s="239" t="s">
        <v>13</v>
      </c>
      <c r="D10" s="239" t="s">
        <v>5</v>
      </c>
      <c r="E10" s="239" t="s">
        <v>12</v>
      </c>
      <c r="F10" s="239" t="s">
        <v>13</v>
      </c>
      <c r="G10" s="239" t="s">
        <v>5</v>
      </c>
      <c r="H10" s="239" t="s">
        <v>12</v>
      </c>
      <c r="I10" s="239" t="s">
        <v>13</v>
      </c>
      <c r="J10" s="239" t="s">
        <v>5</v>
      </c>
      <c r="K10" s="239" t="s">
        <v>12</v>
      </c>
      <c r="L10" s="239" t="s">
        <v>13</v>
      </c>
      <c r="M10" s="239" t="s">
        <v>5</v>
      </c>
      <c r="N10" s="239" t="s">
        <v>12</v>
      </c>
      <c r="O10" s="239" t="s">
        <v>13</v>
      </c>
      <c r="P10" s="239" t="s">
        <v>5</v>
      </c>
      <c r="Q10" s="239" t="s">
        <v>12</v>
      </c>
      <c r="R10" s="239" t="s">
        <v>13</v>
      </c>
      <c r="S10" s="239" t="s">
        <v>5</v>
      </c>
      <c r="T10" s="676"/>
    </row>
    <row r="11" spans="1:20" ht="22.5" customHeight="1" thickBot="1">
      <c r="A11" s="241" t="s">
        <v>342</v>
      </c>
      <c r="B11" s="382">
        <v>0</v>
      </c>
      <c r="C11" s="382">
        <v>0</v>
      </c>
      <c r="D11" s="383">
        <f t="shared" ref="D11:D19" si="0">SUM(B11:C11)</f>
        <v>0</v>
      </c>
      <c r="E11" s="382">
        <v>0</v>
      </c>
      <c r="F11" s="382">
        <v>0</v>
      </c>
      <c r="G11" s="383">
        <f t="shared" ref="G11:G19" si="1">SUM(E11:F11)</f>
        <v>0</v>
      </c>
      <c r="H11" s="383">
        <f>SUM(B11,E11)</f>
        <v>0</v>
      </c>
      <c r="I11" s="383">
        <f t="shared" ref="I11:I19" si="2">SUM(C11,F11)</f>
        <v>0</v>
      </c>
      <c r="J11" s="383">
        <f>SUM(H11:I11)</f>
        <v>0</v>
      </c>
      <c r="K11" s="411">
        <v>0</v>
      </c>
      <c r="L11" s="411">
        <v>0</v>
      </c>
      <c r="M11" s="411">
        <f>SUM(K11:L11)</f>
        <v>0</v>
      </c>
      <c r="N11" s="411">
        <v>0</v>
      </c>
      <c r="O11" s="411">
        <v>0</v>
      </c>
      <c r="P11" s="411">
        <f>SUM(N11:O11)</f>
        <v>0</v>
      </c>
      <c r="Q11" s="411">
        <f>SUM(K11,N11)</f>
        <v>0</v>
      </c>
      <c r="R11" s="411">
        <f>SUM(L11,O11)</f>
        <v>0</v>
      </c>
      <c r="S11" s="411">
        <f>SUM(Q11:R11)</f>
        <v>0</v>
      </c>
      <c r="T11" s="243" t="s">
        <v>342</v>
      </c>
    </row>
    <row r="12" spans="1:20" ht="22.5" customHeight="1" thickBot="1">
      <c r="A12" s="242" t="s">
        <v>343</v>
      </c>
      <c r="B12" s="371">
        <v>1</v>
      </c>
      <c r="C12" s="371">
        <v>0</v>
      </c>
      <c r="D12" s="372">
        <f t="shared" si="0"/>
        <v>1</v>
      </c>
      <c r="E12" s="371">
        <v>0</v>
      </c>
      <c r="F12" s="371">
        <v>0</v>
      </c>
      <c r="G12" s="372">
        <f t="shared" si="1"/>
        <v>0</v>
      </c>
      <c r="H12" s="372">
        <f t="shared" ref="H12:H19" si="3">SUM(B12,E12)</f>
        <v>1</v>
      </c>
      <c r="I12" s="372">
        <f t="shared" si="2"/>
        <v>0</v>
      </c>
      <c r="J12" s="372">
        <f t="shared" ref="J12:J15" si="4">SUM(H12:I12)</f>
        <v>1</v>
      </c>
      <c r="K12" s="412">
        <v>0</v>
      </c>
      <c r="L12" s="412">
        <v>1</v>
      </c>
      <c r="M12" s="416">
        <f t="shared" ref="M12:M19" si="5">SUM(K12:L12)</f>
        <v>1</v>
      </c>
      <c r="N12" s="412">
        <v>0</v>
      </c>
      <c r="O12" s="412">
        <v>0</v>
      </c>
      <c r="P12" s="416">
        <f t="shared" ref="P12:P19" si="6">SUM(N12:O12)</f>
        <v>0</v>
      </c>
      <c r="Q12" s="416">
        <f t="shared" ref="Q12:Q19" si="7">SUM(K12,N12)</f>
        <v>0</v>
      </c>
      <c r="R12" s="416">
        <f t="shared" ref="R12:R19" si="8">SUM(L12,O12)</f>
        <v>1</v>
      </c>
      <c r="S12" s="416">
        <f t="shared" ref="S12:S19" si="9">SUM(Q12:R12)</f>
        <v>1</v>
      </c>
      <c r="T12" s="244" t="s">
        <v>350</v>
      </c>
    </row>
    <row r="13" spans="1:20" ht="22.5" customHeight="1" thickBot="1">
      <c r="A13" s="241" t="s">
        <v>344</v>
      </c>
      <c r="B13" s="382">
        <v>1</v>
      </c>
      <c r="C13" s="382">
        <v>1</v>
      </c>
      <c r="D13" s="383">
        <f t="shared" si="0"/>
        <v>2</v>
      </c>
      <c r="E13" s="382">
        <v>0</v>
      </c>
      <c r="F13" s="382">
        <v>1</v>
      </c>
      <c r="G13" s="383">
        <f t="shared" si="1"/>
        <v>1</v>
      </c>
      <c r="H13" s="383">
        <f t="shared" si="3"/>
        <v>1</v>
      </c>
      <c r="I13" s="383">
        <f t="shared" si="2"/>
        <v>2</v>
      </c>
      <c r="J13" s="383">
        <f t="shared" si="4"/>
        <v>3</v>
      </c>
      <c r="K13" s="411">
        <v>2</v>
      </c>
      <c r="L13" s="411">
        <v>0</v>
      </c>
      <c r="M13" s="411">
        <f t="shared" si="5"/>
        <v>2</v>
      </c>
      <c r="N13" s="411">
        <v>0</v>
      </c>
      <c r="O13" s="411">
        <v>0</v>
      </c>
      <c r="P13" s="411">
        <f t="shared" si="6"/>
        <v>0</v>
      </c>
      <c r="Q13" s="411">
        <f t="shared" si="7"/>
        <v>2</v>
      </c>
      <c r="R13" s="411">
        <f t="shared" si="8"/>
        <v>0</v>
      </c>
      <c r="S13" s="411">
        <f>SUM(Q13:R13)</f>
        <v>2</v>
      </c>
      <c r="T13" s="243" t="s">
        <v>344</v>
      </c>
    </row>
    <row r="14" spans="1:20" ht="22.5" customHeight="1" thickBot="1">
      <c r="A14" s="242" t="s">
        <v>345</v>
      </c>
      <c r="B14" s="371">
        <v>2</v>
      </c>
      <c r="C14" s="371">
        <v>0</v>
      </c>
      <c r="D14" s="372">
        <f t="shared" si="0"/>
        <v>2</v>
      </c>
      <c r="E14" s="371">
        <v>1</v>
      </c>
      <c r="F14" s="371">
        <v>0</v>
      </c>
      <c r="G14" s="372">
        <f t="shared" si="1"/>
        <v>1</v>
      </c>
      <c r="H14" s="372">
        <f t="shared" si="3"/>
        <v>3</v>
      </c>
      <c r="I14" s="372">
        <f t="shared" si="2"/>
        <v>0</v>
      </c>
      <c r="J14" s="372">
        <f t="shared" si="4"/>
        <v>3</v>
      </c>
      <c r="K14" s="412">
        <v>1</v>
      </c>
      <c r="L14" s="412">
        <v>0</v>
      </c>
      <c r="M14" s="416">
        <f t="shared" si="5"/>
        <v>1</v>
      </c>
      <c r="N14" s="412">
        <v>0</v>
      </c>
      <c r="O14" s="412">
        <v>0</v>
      </c>
      <c r="P14" s="416">
        <f>SUM(N14:O14)</f>
        <v>0</v>
      </c>
      <c r="Q14" s="416">
        <f t="shared" si="7"/>
        <v>1</v>
      </c>
      <c r="R14" s="416">
        <f>SUM(L14,O14)</f>
        <v>0</v>
      </c>
      <c r="S14" s="416">
        <f t="shared" si="9"/>
        <v>1</v>
      </c>
      <c r="T14" s="244" t="s">
        <v>345</v>
      </c>
    </row>
    <row r="15" spans="1:20" ht="22.5" customHeight="1" thickBot="1">
      <c r="A15" s="241" t="s">
        <v>346</v>
      </c>
      <c r="B15" s="382">
        <v>1</v>
      </c>
      <c r="C15" s="382">
        <v>0</v>
      </c>
      <c r="D15" s="383">
        <f t="shared" si="0"/>
        <v>1</v>
      </c>
      <c r="E15" s="382">
        <v>2</v>
      </c>
      <c r="F15" s="382">
        <v>2</v>
      </c>
      <c r="G15" s="383">
        <f t="shared" si="1"/>
        <v>4</v>
      </c>
      <c r="H15" s="383">
        <f t="shared" si="3"/>
        <v>3</v>
      </c>
      <c r="I15" s="383">
        <f t="shared" si="2"/>
        <v>2</v>
      </c>
      <c r="J15" s="383">
        <f t="shared" si="4"/>
        <v>5</v>
      </c>
      <c r="K15" s="411">
        <v>1</v>
      </c>
      <c r="L15" s="411">
        <v>0</v>
      </c>
      <c r="M15" s="411">
        <f t="shared" si="5"/>
        <v>1</v>
      </c>
      <c r="N15" s="411">
        <v>2</v>
      </c>
      <c r="O15" s="411">
        <v>1</v>
      </c>
      <c r="P15" s="411">
        <f t="shared" si="6"/>
        <v>3</v>
      </c>
      <c r="Q15" s="411">
        <f t="shared" si="7"/>
        <v>3</v>
      </c>
      <c r="R15" s="411">
        <f t="shared" si="8"/>
        <v>1</v>
      </c>
      <c r="S15" s="411">
        <f t="shared" si="9"/>
        <v>4</v>
      </c>
      <c r="T15" s="243" t="s">
        <v>346</v>
      </c>
    </row>
    <row r="16" spans="1:20" ht="22.5" customHeight="1" thickBot="1">
      <c r="A16" s="242" t="s">
        <v>347</v>
      </c>
      <c r="B16" s="371">
        <v>0</v>
      </c>
      <c r="C16" s="371">
        <v>0</v>
      </c>
      <c r="D16" s="372">
        <f t="shared" si="0"/>
        <v>0</v>
      </c>
      <c r="E16" s="371">
        <v>0</v>
      </c>
      <c r="F16" s="371">
        <v>0</v>
      </c>
      <c r="G16" s="372">
        <f t="shared" si="1"/>
        <v>0</v>
      </c>
      <c r="H16" s="372">
        <f t="shared" si="3"/>
        <v>0</v>
      </c>
      <c r="I16" s="372">
        <f t="shared" si="2"/>
        <v>0</v>
      </c>
      <c r="J16" s="372">
        <f>SUM(H16:I16)</f>
        <v>0</v>
      </c>
      <c r="K16" s="412">
        <v>0</v>
      </c>
      <c r="L16" s="412">
        <v>0</v>
      </c>
      <c r="M16" s="416">
        <f t="shared" si="5"/>
        <v>0</v>
      </c>
      <c r="N16" s="412">
        <v>0</v>
      </c>
      <c r="O16" s="412">
        <v>1</v>
      </c>
      <c r="P16" s="416">
        <f t="shared" si="6"/>
        <v>1</v>
      </c>
      <c r="Q16" s="416">
        <f t="shared" si="7"/>
        <v>0</v>
      </c>
      <c r="R16" s="416">
        <f t="shared" si="8"/>
        <v>1</v>
      </c>
      <c r="S16" s="416">
        <f t="shared" si="9"/>
        <v>1</v>
      </c>
      <c r="T16" s="244" t="s">
        <v>347</v>
      </c>
    </row>
    <row r="17" spans="1:20" ht="22.5" customHeight="1" thickBot="1">
      <c r="A17" s="241" t="s">
        <v>348</v>
      </c>
      <c r="B17" s="382">
        <v>0</v>
      </c>
      <c r="C17" s="382">
        <v>0</v>
      </c>
      <c r="D17" s="383">
        <f t="shared" si="0"/>
        <v>0</v>
      </c>
      <c r="E17" s="382">
        <v>1</v>
      </c>
      <c r="F17" s="382">
        <v>0</v>
      </c>
      <c r="G17" s="383">
        <f t="shared" si="1"/>
        <v>1</v>
      </c>
      <c r="H17" s="383">
        <f t="shared" si="3"/>
        <v>1</v>
      </c>
      <c r="I17" s="383">
        <f t="shared" si="2"/>
        <v>0</v>
      </c>
      <c r="J17" s="383">
        <f t="shared" ref="J17:J18" si="10">SUM(H17:I17)</f>
        <v>1</v>
      </c>
      <c r="K17" s="411">
        <v>0</v>
      </c>
      <c r="L17" s="411">
        <v>0</v>
      </c>
      <c r="M17" s="411">
        <f t="shared" si="5"/>
        <v>0</v>
      </c>
      <c r="N17" s="411">
        <v>0</v>
      </c>
      <c r="O17" s="411">
        <v>0</v>
      </c>
      <c r="P17" s="411">
        <f t="shared" si="6"/>
        <v>0</v>
      </c>
      <c r="Q17" s="411">
        <f>SUM(K17,N17)</f>
        <v>0</v>
      </c>
      <c r="R17" s="411">
        <f t="shared" si="8"/>
        <v>0</v>
      </c>
      <c r="S17" s="411">
        <f t="shared" si="9"/>
        <v>0</v>
      </c>
      <c r="T17" s="243" t="s">
        <v>348</v>
      </c>
    </row>
    <row r="18" spans="1:20" ht="22.5" customHeight="1" thickBot="1">
      <c r="A18" s="242" t="s">
        <v>349</v>
      </c>
      <c r="B18" s="371">
        <v>0</v>
      </c>
      <c r="C18" s="371">
        <v>0</v>
      </c>
      <c r="D18" s="372">
        <f t="shared" si="0"/>
        <v>0</v>
      </c>
      <c r="E18" s="371">
        <v>1</v>
      </c>
      <c r="F18" s="371">
        <v>0</v>
      </c>
      <c r="G18" s="372">
        <f t="shared" si="1"/>
        <v>1</v>
      </c>
      <c r="H18" s="372">
        <f t="shared" si="3"/>
        <v>1</v>
      </c>
      <c r="I18" s="372">
        <f t="shared" si="2"/>
        <v>0</v>
      </c>
      <c r="J18" s="372">
        <f t="shared" si="10"/>
        <v>1</v>
      </c>
      <c r="K18" s="412">
        <v>0</v>
      </c>
      <c r="L18" s="412">
        <v>0</v>
      </c>
      <c r="M18" s="416">
        <f t="shared" si="5"/>
        <v>0</v>
      </c>
      <c r="N18" s="412">
        <v>0</v>
      </c>
      <c r="O18" s="412">
        <v>0</v>
      </c>
      <c r="P18" s="416">
        <f t="shared" si="6"/>
        <v>0</v>
      </c>
      <c r="Q18" s="416">
        <f t="shared" si="7"/>
        <v>0</v>
      </c>
      <c r="R18" s="416">
        <f>SUM(L18,O18)</f>
        <v>0</v>
      </c>
      <c r="S18" s="416">
        <f>SUM(Q18:R18)</f>
        <v>0</v>
      </c>
      <c r="T18" s="244" t="s">
        <v>349</v>
      </c>
    </row>
    <row r="19" spans="1:20" ht="22.5" customHeight="1">
      <c r="A19" s="245" t="s">
        <v>265</v>
      </c>
      <c r="B19" s="384">
        <v>0</v>
      </c>
      <c r="C19" s="384">
        <v>0</v>
      </c>
      <c r="D19" s="385">
        <f t="shared" si="0"/>
        <v>0</v>
      </c>
      <c r="E19" s="384">
        <v>2</v>
      </c>
      <c r="F19" s="384">
        <v>0</v>
      </c>
      <c r="G19" s="385">
        <f t="shared" si="1"/>
        <v>2</v>
      </c>
      <c r="H19" s="385">
        <f t="shared" si="3"/>
        <v>2</v>
      </c>
      <c r="I19" s="385">
        <f t="shared" si="2"/>
        <v>0</v>
      </c>
      <c r="J19" s="385">
        <f>SUM(H19:I19)</f>
        <v>2</v>
      </c>
      <c r="K19" s="413">
        <v>0</v>
      </c>
      <c r="L19" s="413">
        <v>0</v>
      </c>
      <c r="M19" s="413">
        <f t="shared" si="5"/>
        <v>0</v>
      </c>
      <c r="N19" s="413">
        <v>0</v>
      </c>
      <c r="O19" s="413">
        <v>0</v>
      </c>
      <c r="P19" s="413">
        <f t="shared" si="6"/>
        <v>0</v>
      </c>
      <c r="Q19" s="413">
        <f t="shared" si="7"/>
        <v>0</v>
      </c>
      <c r="R19" s="413">
        <f t="shared" si="8"/>
        <v>0</v>
      </c>
      <c r="S19" s="413">
        <f t="shared" si="9"/>
        <v>0</v>
      </c>
      <c r="T19" s="246" t="s">
        <v>266</v>
      </c>
    </row>
    <row r="20" spans="1:20" ht="24" customHeight="1">
      <c r="A20" s="278" t="s">
        <v>2</v>
      </c>
      <c r="B20" s="276">
        <f t="shared" ref="B20:I20" si="11">SUM(B11:B19)</f>
        <v>5</v>
      </c>
      <c r="C20" s="276">
        <f t="shared" si="11"/>
        <v>1</v>
      </c>
      <c r="D20" s="276">
        <f t="shared" si="11"/>
        <v>6</v>
      </c>
      <c r="E20" s="276">
        <f t="shared" si="11"/>
        <v>7</v>
      </c>
      <c r="F20" s="276">
        <f t="shared" si="11"/>
        <v>3</v>
      </c>
      <c r="G20" s="276">
        <f t="shared" si="11"/>
        <v>10</v>
      </c>
      <c r="H20" s="276">
        <f t="shared" si="11"/>
        <v>12</v>
      </c>
      <c r="I20" s="276">
        <f t="shared" si="11"/>
        <v>4</v>
      </c>
      <c r="J20" s="276">
        <f t="shared" ref="J20:P20" si="12">SUM(J11:J19)</f>
        <v>16</v>
      </c>
      <c r="K20" s="276">
        <f t="shared" si="12"/>
        <v>4</v>
      </c>
      <c r="L20" s="276">
        <f t="shared" si="12"/>
        <v>1</v>
      </c>
      <c r="M20" s="417">
        <f t="shared" si="12"/>
        <v>5</v>
      </c>
      <c r="N20" s="276">
        <f t="shared" si="12"/>
        <v>2</v>
      </c>
      <c r="O20" s="276">
        <f t="shared" si="12"/>
        <v>2</v>
      </c>
      <c r="P20" s="417">
        <f t="shared" si="12"/>
        <v>4</v>
      </c>
      <c r="Q20" s="417">
        <f t="shared" ref="Q20:S20" si="13">SUM(Q11:Q19)</f>
        <v>6</v>
      </c>
      <c r="R20" s="417">
        <f t="shared" si="13"/>
        <v>3</v>
      </c>
      <c r="S20" s="417">
        <f t="shared" si="13"/>
        <v>9</v>
      </c>
      <c r="T20" s="277" t="s">
        <v>5</v>
      </c>
    </row>
    <row r="21" spans="1:20" ht="23.25" customHeight="1">
      <c r="A21" s="678" t="s">
        <v>422</v>
      </c>
      <c r="B21" s="678"/>
      <c r="C21" s="678"/>
      <c r="D21" s="678"/>
      <c r="E21" s="678"/>
      <c r="F21" s="678"/>
      <c r="G21" s="678"/>
      <c r="H21" s="678"/>
      <c r="J21" s="464"/>
      <c r="K21" s="677" t="s">
        <v>423</v>
      </c>
      <c r="L21" s="677"/>
      <c r="M21" s="677"/>
      <c r="N21" s="677"/>
      <c r="O21" s="677"/>
      <c r="P21" s="677"/>
      <c r="Q21" s="677"/>
      <c r="R21" s="677"/>
      <c r="S21" s="677"/>
      <c r="T21" s="677"/>
    </row>
  </sheetData>
  <mergeCells count="22">
    <mergeCell ref="H7:J7"/>
    <mergeCell ref="A1:T1"/>
    <mergeCell ref="A2:T2"/>
    <mergeCell ref="A3:T3"/>
    <mergeCell ref="A4:T4"/>
    <mergeCell ref="A6:A10"/>
    <mergeCell ref="T6:T10"/>
    <mergeCell ref="B6:J6"/>
    <mergeCell ref="K6:S6"/>
    <mergeCell ref="K7:M7"/>
    <mergeCell ref="B7:D7"/>
    <mergeCell ref="E7:G7"/>
    <mergeCell ref="N7:P7"/>
    <mergeCell ref="Q7:S7"/>
    <mergeCell ref="K8:M8"/>
    <mergeCell ref="N8:P8"/>
    <mergeCell ref="Q8:S8"/>
    <mergeCell ref="A21:H21"/>
    <mergeCell ref="K21:T21"/>
    <mergeCell ref="B8:D8"/>
    <mergeCell ref="E8:G8"/>
    <mergeCell ref="H8:J8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tabSelected="1" view="pageBreakPreview" zoomScale="98" zoomScaleNormal="100" zoomScaleSheetLayoutView="98" workbookViewId="0">
      <selection activeCell="J20" sqref="J20"/>
    </sheetView>
  </sheetViews>
  <sheetFormatPr defaultColWidth="9.140625" defaultRowHeight="15"/>
  <cols>
    <col min="1" max="1" width="26" style="33" customWidth="1"/>
    <col min="2" max="10" width="9.7109375" style="33" customWidth="1"/>
    <col min="11" max="11" width="24.7109375" style="33" customWidth="1"/>
    <col min="12" max="16384" width="9.140625" style="32"/>
  </cols>
  <sheetData>
    <row r="1" spans="1:11" ht="18.75" thickBot="1">
      <c r="A1" s="513" t="s">
        <v>304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>
        <v>2021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35.25" customHeight="1">
      <c r="A3" s="516" t="s">
        <v>310</v>
      </c>
      <c r="B3" s="517"/>
      <c r="C3" s="517"/>
      <c r="D3" s="517"/>
      <c r="E3" s="517"/>
      <c r="F3" s="517"/>
      <c r="G3" s="517"/>
      <c r="H3" s="517"/>
      <c r="I3" s="517"/>
      <c r="J3" s="517"/>
      <c r="K3" s="518"/>
    </row>
    <row r="4" spans="1:11" ht="15.75">
      <c r="A4" s="519">
        <v>2021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34" customFormat="1" ht="16.899999999999999" customHeight="1">
      <c r="A5" s="63" t="s">
        <v>325</v>
      </c>
      <c r="B5" s="64"/>
      <c r="C5" s="64"/>
      <c r="D5" s="64"/>
      <c r="E5" s="64"/>
      <c r="F5" s="64"/>
      <c r="G5" s="64"/>
      <c r="H5" s="64"/>
      <c r="I5" s="64"/>
      <c r="J5" s="65"/>
      <c r="K5" s="66" t="s">
        <v>225</v>
      </c>
    </row>
    <row r="6" spans="1:11" ht="24.75" customHeight="1" thickBot="1">
      <c r="A6" s="522" t="s">
        <v>283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446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238" t="s">
        <v>6</v>
      </c>
      <c r="C8" s="238" t="s">
        <v>7</v>
      </c>
      <c r="D8" s="238" t="s">
        <v>2</v>
      </c>
      <c r="E8" s="238" t="s">
        <v>6</v>
      </c>
      <c r="F8" s="238" t="s">
        <v>7</v>
      </c>
      <c r="G8" s="238" t="s">
        <v>2</v>
      </c>
      <c r="H8" s="238" t="s">
        <v>6</v>
      </c>
      <c r="I8" s="238" t="s">
        <v>7</v>
      </c>
      <c r="J8" s="238" t="s">
        <v>2</v>
      </c>
      <c r="K8" s="527"/>
    </row>
    <row r="9" spans="1:11" ht="14.25">
      <c r="A9" s="674"/>
      <c r="B9" s="239" t="s">
        <v>12</v>
      </c>
      <c r="C9" s="239" t="s">
        <v>13</v>
      </c>
      <c r="D9" s="239" t="s">
        <v>5</v>
      </c>
      <c r="E9" s="239" t="s">
        <v>12</v>
      </c>
      <c r="F9" s="239" t="s">
        <v>13</v>
      </c>
      <c r="G9" s="239" t="s">
        <v>5</v>
      </c>
      <c r="H9" s="239" t="s">
        <v>12</v>
      </c>
      <c r="I9" s="239" t="s">
        <v>13</v>
      </c>
      <c r="J9" s="239" t="s">
        <v>5</v>
      </c>
      <c r="K9" s="676"/>
    </row>
    <row r="10" spans="1:11" ht="25.5" customHeight="1" thickBot="1">
      <c r="A10" s="279" t="s">
        <v>267</v>
      </c>
      <c r="B10" s="280">
        <v>0</v>
      </c>
      <c r="C10" s="280">
        <v>0</v>
      </c>
      <c r="D10" s="281">
        <f>SUM(B10:C10)</f>
        <v>0</v>
      </c>
      <c r="E10" s="280">
        <v>0</v>
      </c>
      <c r="F10" s="280">
        <v>0</v>
      </c>
      <c r="G10" s="281">
        <f>SUM(E10:F10)</f>
        <v>0</v>
      </c>
      <c r="H10" s="281">
        <f>SUM(B10,E10)</f>
        <v>0</v>
      </c>
      <c r="I10" s="281">
        <f>SUM(C10,F10)</f>
        <v>0</v>
      </c>
      <c r="J10" s="281">
        <f>SUM(H10:I10)</f>
        <v>0</v>
      </c>
      <c r="K10" s="326" t="s">
        <v>268</v>
      </c>
    </row>
    <row r="11" spans="1:11" ht="25.5" customHeight="1" thickBot="1">
      <c r="A11" s="248" t="s">
        <v>269</v>
      </c>
      <c r="B11" s="226">
        <v>0</v>
      </c>
      <c r="C11" s="226">
        <v>1</v>
      </c>
      <c r="D11" s="230">
        <f t="shared" ref="D11:D19" si="0">SUM(B11:C11)</f>
        <v>1</v>
      </c>
      <c r="E11" s="226">
        <v>0</v>
      </c>
      <c r="F11" s="226">
        <v>2</v>
      </c>
      <c r="G11" s="230">
        <f t="shared" ref="G11:G19" si="1">SUM(E11:F11)</f>
        <v>2</v>
      </c>
      <c r="H11" s="230">
        <f t="shared" ref="H11:I19" si="2">SUM(B11,E11)</f>
        <v>0</v>
      </c>
      <c r="I11" s="230">
        <f t="shared" si="2"/>
        <v>3</v>
      </c>
      <c r="J11" s="230">
        <f t="shared" ref="J11:J19" si="3">SUM(H11:I11)</f>
        <v>3</v>
      </c>
      <c r="K11" s="327" t="s">
        <v>270</v>
      </c>
    </row>
    <row r="12" spans="1:11" ht="25.5" customHeight="1" thickBot="1">
      <c r="A12" s="247" t="s">
        <v>271</v>
      </c>
      <c r="B12" s="227">
        <v>0</v>
      </c>
      <c r="C12" s="227">
        <v>0</v>
      </c>
      <c r="D12" s="229">
        <f t="shared" si="0"/>
        <v>0</v>
      </c>
      <c r="E12" s="227">
        <v>0</v>
      </c>
      <c r="F12" s="227">
        <v>0</v>
      </c>
      <c r="G12" s="229">
        <f t="shared" si="1"/>
        <v>0</v>
      </c>
      <c r="H12" s="229">
        <f t="shared" si="2"/>
        <v>0</v>
      </c>
      <c r="I12" s="229">
        <f>SUM(C12,F12)</f>
        <v>0</v>
      </c>
      <c r="J12" s="229">
        <f t="shared" si="3"/>
        <v>0</v>
      </c>
      <c r="K12" s="328" t="s">
        <v>272</v>
      </c>
    </row>
    <row r="13" spans="1:11" ht="25.5" customHeight="1" thickBot="1">
      <c r="A13" s="248" t="s">
        <v>306</v>
      </c>
      <c r="B13" s="228">
        <v>2</v>
      </c>
      <c r="C13" s="228">
        <v>3</v>
      </c>
      <c r="D13" s="230">
        <f t="shared" si="0"/>
        <v>5</v>
      </c>
      <c r="E13" s="228">
        <v>0</v>
      </c>
      <c r="F13" s="228">
        <v>3</v>
      </c>
      <c r="G13" s="230">
        <f t="shared" si="1"/>
        <v>3</v>
      </c>
      <c r="H13" s="230">
        <f>SUM(B13,E13)</f>
        <v>2</v>
      </c>
      <c r="I13" s="230">
        <f>SUM(C13,F13)</f>
        <v>6</v>
      </c>
      <c r="J13" s="230">
        <f t="shared" si="3"/>
        <v>8</v>
      </c>
      <c r="K13" s="327" t="s">
        <v>273</v>
      </c>
    </row>
    <row r="14" spans="1:11" ht="25.5" customHeight="1" thickBot="1">
      <c r="A14" s="247" t="s">
        <v>274</v>
      </c>
      <c r="B14" s="227">
        <v>2</v>
      </c>
      <c r="C14" s="227">
        <v>17</v>
      </c>
      <c r="D14" s="229">
        <f t="shared" si="0"/>
        <v>19</v>
      </c>
      <c r="E14" s="227">
        <v>9</v>
      </c>
      <c r="F14" s="227">
        <v>2</v>
      </c>
      <c r="G14" s="229">
        <f t="shared" si="1"/>
        <v>11</v>
      </c>
      <c r="H14" s="229">
        <f t="shared" si="2"/>
        <v>11</v>
      </c>
      <c r="I14" s="229">
        <f t="shared" si="2"/>
        <v>19</v>
      </c>
      <c r="J14" s="229">
        <f>SUM(H14:I14)</f>
        <v>30</v>
      </c>
      <c r="K14" s="328" t="s">
        <v>275</v>
      </c>
    </row>
    <row r="15" spans="1:11" s="292" customFormat="1" ht="25.5" customHeight="1" thickBot="1">
      <c r="A15" s="248" t="s">
        <v>333</v>
      </c>
      <c r="B15" s="228">
        <v>9</v>
      </c>
      <c r="C15" s="228">
        <v>11</v>
      </c>
      <c r="D15" s="230">
        <f>SUM(B15:C15)</f>
        <v>20</v>
      </c>
      <c r="E15" s="228">
        <v>1</v>
      </c>
      <c r="F15" s="228">
        <v>0</v>
      </c>
      <c r="G15" s="230">
        <f t="shared" si="1"/>
        <v>1</v>
      </c>
      <c r="H15" s="230">
        <f t="shared" ref="H15" si="4">SUM(B15,E15)</f>
        <v>10</v>
      </c>
      <c r="I15" s="230">
        <f t="shared" ref="I15" si="5">SUM(C15,F15)</f>
        <v>11</v>
      </c>
      <c r="J15" s="230">
        <f t="shared" ref="J15" si="6">SUM(H15:I15)</f>
        <v>21</v>
      </c>
      <c r="K15" s="327" t="s">
        <v>334</v>
      </c>
    </row>
    <row r="16" spans="1:11" ht="25.5" customHeight="1" thickBot="1">
      <c r="A16" s="286" t="s">
        <v>403</v>
      </c>
      <c r="B16" s="290">
        <v>2</v>
      </c>
      <c r="C16" s="290">
        <v>1</v>
      </c>
      <c r="D16" s="291">
        <f t="shared" si="0"/>
        <v>3</v>
      </c>
      <c r="E16" s="290">
        <v>4</v>
      </c>
      <c r="F16" s="290">
        <v>1</v>
      </c>
      <c r="G16" s="291">
        <f t="shared" si="1"/>
        <v>5</v>
      </c>
      <c r="H16" s="291">
        <f t="shared" si="2"/>
        <v>6</v>
      </c>
      <c r="I16" s="291">
        <f>SUM(C16,F16)</f>
        <v>2</v>
      </c>
      <c r="J16" s="291">
        <f t="shared" si="3"/>
        <v>8</v>
      </c>
      <c r="K16" s="329" t="s">
        <v>276</v>
      </c>
    </row>
    <row r="17" spans="1:11" ht="25.5" customHeight="1" thickBot="1">
      <c r="A17" s="248" t="s">
        <v>307</v>
      </c>
      <c r="B17" s="226">
        <v>4</v>
      </c>
      <c r="C17" s="226">
        <v>5</v>
      </c>
      <c r="D17" s="230">
        <f t="shared" si="0"/>
        <v>9</v>
      </c>
      <c r="E17" s="226">
        <v>1</v>
      </c>
      <c r="F17" s="226">
        <v>4</v>
      </c>
      <c r="G17" s="230">
        <f t="shared" si="1"/>
        <v>5</v>
      </c>
      <c r="H17" s="230">
        <f t="shared" si="2"/>
        <v>5</v>
      </c>
      <c r="I17" s="230">
        <f t="shared" si="2"/>
        <v>9</v>
      </c>
      <c r="J17" s="230">
        <f t="shared" si="3"/>
        <v>14</v>
      </c>
      <c r="K17" s="327" t="s">
        <v>309</v>
      </c>
    </row>
    <row r="18" spans="1:11" ht="25.5" customHeight="1" thickBot="1">
      <c r="A18" s="286" t="s">
        <v>277</v>
      </c>
      <c r="B18" s="290">
        <v>0</v>
      </c>
      <c r="C18" s="290">
        <v>0</v>
      </c>
      <c r="D18" s="291">
        <f t="shared" si="0"/>
        <v>0</v>
      </c>
      <c r="E18" s="290">
        <v>0</v>
      </c>
      <c r="F18" s="290">
        <v>1</v>
      </c>
      <c r="G18" s="291">
        <f>SUM(E18:F18)</f>
        <v>1</v>
      </c>
      <c r="H18" s="291">
        <f t="shared" si="2"/>
        <v>0</v>
      </c>
      <c r="I18" s="291">
        <f t="shared" si="2"/>
        <v>1</v>
      </c>
      <c r="J18" s="291">
        <f t="shared" si="3"/>
        <v>1</v>
      </c>
      <c r="K18" s="329" t="s">
        <v>308</v>
      </c>
    </row>
    <row r="19" spans="1:11" ht="25.5" customHeight="1">
      <c r="A19" s="283" t="s">
        <v>278</v>
      </c>
      <c r="B19" s="284">
        <v>0</v>
      </c>
      <c r="C19" s="284">
        <v>0</v>
      </c>
      <c r="D19" s="275">
        <f t="shared" si="0"/>
        <v>0</v>
      </c>
      <c r="E19" s="284">
        <v>0</v>
      </c>
      <c r="F19" s="284">
        <v>0</v>
      </c>
      <c r="G19" s="275">
        <f t="shared" si="1"/>
        <v>0</v>
      </c>
      <c r="H19" s="275">
        <f t="shared" si="2"/>
        <v>0</v>
      </c>
      <c r="I19" s="275">
        <f t="shared" si="2"/>
        <v>0</v>
      </c>
      <c r="J19" s="275">
        <f t="shared" si="3"/>
        <v>0</v>
      </c>
      <c r="K19" s="330" t="s">
        <v>305</v>
      </c>
    </row>
    <row r="20" spans="1:11" ht="24" customHeight="1">
      <c r="A20" s="287" t="s">
        <v>2</v>
      </c>
      <c r="B20" s="288">
        <f>SUM(B10:B19)</f>
        <v>19</v>
      </c>
      <c r="C20" s="288">
        <f t="shared" ref="C20:G20" si="7">SUM(C10:C19)</f>
        <v>38</v>
      </c>
      <c r="D20" s="288">
        <f>SUM(D10:D19)</f>
        <v>57</v>
      </c>
      <c r="E20" s="288">
        <f t="shared" si="7"/>
        <v>15</v>
      </c>
      <c r="F20" s="288">
        <f>SUM(F10:F19)</f>
        <v>13</v>
      </c>
      <c r="G20" s="288">
        <f t="shared" si="7"/>
        <v>28</v>
      </c>
      <c r="H20" s="288">
        <f>SUM(H10:H19)</f>
        <v>34</v>
      </c>
      <c r="I20" s="288">
        <f>SUM(I10:I19)</f>
        <v>51</v>
      </c>
      <c r="J20" s="288">
        <f>SUM(J10:J19)</f>
        <v>85</v>
      </c>
      <c r="K20" s="289" t="s">
        <v>5</v>
      </c>
    </row>
    <row r="21" spans="1:11" ht="24" customHeight="1">
      <c r="A21" s="363"/>
      <c r="B21" s="363"/>
      <c r="C21" s="363"/>
      <c r="D21" s="363"/>
      <c r="E21" s="363"/>
      <c r="F21" s="363"/>
      <c r="G21" s="363"/>
      <c r="H21" s="363"/>
      <c r="I21" s="363"/>
      <c r="J21" s="363"/>
      <c r="K21" s="362"/>
    </row>
    <row r="22" spans="1:11" ht="24" customHeight="1">
      <c r="A22" s="363"/>
      <c r="B22" s="363"/>
      <c r="C22" s="363"/>
      <c r="D22" s="363"/>
      <c r="E22" s="363"/>
      <c r="F22" s="363"/>
      <c r="G22" s="363"/>
      <c r="H22" s="363"/>
      <c r="I22" s="363"/>
      <c r="J22" s="363"/>
      <c r="K22" s="362"/>
    </row>
    <row r="23" spans="1:11">
      <c r="A23" s="354"/>
      <c r="B23" s="293"/>
      <c r="C23" s="293"/>
      <c r="D23" s="293"/>
      <c r="E23" s="293"/>
      <c r="F23" s="293"/>
      <c r="G23" s="293"/>
      <c r="H23" s="293"/>
    </row>
  </sheetData>
  <mergeCells count="12">
    <mergeCell ref="A1:K1"/>
    <mergeCell ref="A2:K2"/>
    <mergeCell ref="A3:K3"/>
    <mergeCell ref="A4:K4"/>
    <mergeCell ref="A6:A9"/>
    <mergeCell ref="K6:K9"/>
    <mergeCell ref="B7:D7"/>
    <mergeCell ref="E7:G7"/>
    <mergeCell ref="H7:J7"/>
    <mergeCell ref="B6:D6"/>
    <mergeCell ref="E6:G6"/>
    <mergeCell ref="H6:J6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rightToLeft="1" view="pageBreakPreview" zoomScaleNormal="100" zoomScaleSheetLayoutView="100" workbookViewId="0">
      <selection activeCell="I13" sqref="I13"/>
    </sheetView>
  </sheetViews>
  <sheetFormatPr defaultColWidth="8.85546875" defaultRowHeight="12.75"/>
  <cols>
    <col min="1" max="1" width="17.7109375" style="26" customWidth="1"/>
    <col min="2" max="5" width="14.7109375" style="26" customWidth="1"/>
    <col min="6" max="6" width="17" style="26" customWidth="1"/>
    <col min="7" max="9" width="11.5703125" style="26" customWidth="1"/>
    <col min="10" max="10" width="8.42578125" style="26" bestFit="1" customWidth="1"/>
    <col min="11" max="16384" width="8.85546875" style="26"/>
  </cols>
  <sheetData>
    <row r="1" spans="1:9" ht="20.25" customHeight="1">
      <c r="A1" s="504" t="s">
        <v>288</v>
      </c>
      <c r="B1" s="504"/>
      <c r="C1" s="504"/>
      <c r="D1" s="504"/>
      <c r="E1" s="504"/>
      <c r="F1" s="504"/>
      <c r="G1" s="112"/>
      <c r="H1" s="112"/>
      <c r="I1" s="112"/>
    </row>
    <row r="2" spans="1:9" ht="18">
      <c r="A2" s="505" t="s">
        <v>407</v>
      </c>
      <c r="B2" s="505"/>
      <c r="C2" s="505"/>
      <c r="D2" s="505"/>
      <c r="E2" s="505"/>
      <c r="F2" s="505"/>
      <c r="G2" s="113"/>
      <c r="H2" s="113"/>
      <c r="I2" s="113"/>
    </row>
    <row r="3" spans="1:9" ht="37.5" customHeight="1">
      <c r="A3" s="506" t="s">
        <v>289</v>
      </c>
      <c r="B3" s="506"/>
      <c r="C3" s="506"/>
      <c r="D3" s="506"/>
      <c r="E3" s="506"/>
      <c r="F3" s="506"/>
      <c r="G3" s="114"/>
      <c r="H3" s="114"/>
      <c r="I3" s="114"/>
    </row>
    <row r="4" spans="1:9" ht="15.75">
      <c r="A4" s="507" t="s">
        <v>407</v>
      </c>
      <c r="B4" s="507"/>
      <c r="C4" s="507"/>
      <c r="D4" s="507"/>
      <c r="E4" s="507"/>
      <c r="F4" s="507"/>
      <c r="G4" s="115"/>
      <c r="H4" s="115"/>
      <c r="I4" s="115"/>
    </row>
    <row r="5" spans="1:9" s="7" customFormat="1" ht="15.75">
      <c r="A5" s="116" t="s">
        <v>330</v>
      </c>
      <c r="B5" s="116"/>
      <c r="C5" s="116"/>
      <c r="D5" s="64"/>
      <c r="E5" s="64"/>
      <c r="F5" s="66" t="s">
        <v>329</v>
      </c>
      <c r="G5" s="19"/>
    </row>
    <row r="6" spans="1:9" s="7" customFormat="1" ht="47.25">
      <c r="A6" s="508" t="s">
        <v>0</v>
      </c>
      <c r="B6" s="198" t="s">
        <v>198</v>
      </c>
      <c r="C6" s="199" t="s">
        <v>200</v>
      </c>
      <c r="D6" s="199" t="s">
        <v>426</v>
      </c>
      <c r="E6" s="210" t="s">
        <v>2</v>
      </c>
      <c r="F6" s="510" t="s">
        <v>14</v>
      </c>
    </row>
    <row r="7" spans="1:9" s="34" customFormat="1" ht="51">
      <c r="A7" s="509"/>
      <c r="B7" s="232" t="s">
        <v>199</v>
      </c>
      <c r="C7" s="233" t="s">
        <v>201</v>
      </c>
      <c r="D7" s="233" t="s">
        <v>427</v>
      </c>
      <c r="E7" s="234" t="s">
        <v>5</v>
      </c>
      <c r="F7" s="511"/>
    </row>
    <row r="8" spans="1:9" ht="33.75" customHeight="1" thickBot="1">
      <c r="A8" s="355">
        <v>2017</v>
      </c>
      <c r="B8" s="356">
        <v>71</v>
      </c>
      <c r="C8" s="356">
        <v>184</v>
      </c>
      <c r="D8" s="356">
        <v>6008</v>
      </c>
      <c r="E8" s="357">
        <f t="shared" ref="E8:E12" si="0">SUM(B8:D8)</f>
        <v>6263</v>
      </c>
      <c r="F8" s="358">
        <v>2017</v>
      </c>
    </row>
    <row r="9" spans="1:9" ht="33.75" customHeight="1" thickBot="1">
      <c r="A9" s="218">
        <v>2018</v>
      </c>
      <c r="B9" s="219">
        <v>115</v>
      </c>
      <c r="C9" s="219">
        <v>406</v>
      </c>
      <c r="D9" s="219">
        <v>7417</v>
      </c>
      <c r="E9" s="220">
        <f t="shared" si="0"/>
        <v>7938</v>
      </c>
      <c r="F9" s="221">
        <v>2018</v>
      </c>
    </row>
    <row r="10" spans="1:9" ht="33.75" customHeight="1" thickBot="1">
      <c r="A10" s="295">
        <v>2019</v>
      </c>
      <c r="B10" s="296">
        <v>149</v>
      </c>
      <c r="C10" s="296">
        <v>427</v>
      </c>
      <c r="D10" s="296">
        <v>8521</v>
      </c>
      <c r="E10" s="297">
        <f t="shared" si="0"/>
        <v>9097</v>
      </c>
      <c r="F10" s="298">
        <v>2019</v>
      </c>
    </row>
    <row r="11" spans="1:9" ht="33.75" customHeight="1" thickBot="1">
      <c r="A11" s="422" t="s">
        <v>361</v>
      </c>
      <c r="B11" s="423">
        <v>72</v>
      </c>
      <c r="C11" s="423">
        <v>283</v>
      </c>
      <c r="D11" s="423">
        <v>4516</v>
      </c>
      <c r="E11" s="424">
        <f t="shared" si="0"/>
        <v>4871</v>
      </c>
      <c r="F11" s="425" t="s">
        <v>361</v>
      </c>
    </row>
    <row r="12" spans="1:9" ht="33.75" customHeight="1">
      <c r="A12" s="426">
        <v>2021</v>
      </c>
      <c r="B12" s="427">
        <v>74</v>
      </c>
      <c r="C12" s="427">
        <v>246</v>
      </c>
      <c r="D12" s="427">
        <v>3964</v>
      </c>
      <c r="E12" s="297">
        <f t="shared" si="0"/>
        <v>4284</v>
      </c>
      <c r="F12" s="428">
        <v>2021</v>
      </c>
    </row>
    <row r="13" spans="1:9" ht="45" customHeight="1">
      <c r="A13" s="512" t="s">
        <v>442</v>
      </c>
      <c r="B13" s="512"/>
      <c r="C13" s="512"/>
      <c r="D13" s="503" t="s">
        <v>428</v>
      </c>
      <c r="E13" s="503"/>
      <c r="F13" s="503"/>
    </row>
    <row r="14" spans="1:9" ht="48.75" customHeight="1">
      <c r="A14" s="502" t="s">
        <v>406</v>
      </c>
      <c r="B14" s="502"/>
      <c r="C14" s="502"/>
      <c r="D14" s="503" t="s">
        <v>405</v>
      </c>
      <c r="E14" s="503"/>
      <c r="F14" s="503"/>
    </row>
  </sheetData>
  <mergeCells count="10">
    <mergeCell ref="A14:C14"/>
    <mergeCell ref="D14:F14"/>
    <mergeCell ref="A1:F1"/>
    <mergeCell ref="A2:F2"/>
    <mergeCell ref="A3:F3"/>
    <mergeCell ref="A4:F4"/>
    <mergeCell ref="A6:A7"/>
    <mergeCell ref="F6:F7"/>
    <mergeCell ref="A13:C13"/>
    <mergeCell ref="D13:F13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"/>
  <sheetViews>
    <sheetView rightToLeft="1" view="pageBreakPreview" zoomScale="98" zoomScaleNormal="100" zoomScaleSheetLayoutView="98" workbookViewId="0">
      <selection activeCell="B9" sqref="B9"/>
    </sheetView>
  </sheetViews>
  <sheetFormatPr defaultColWidth="9.140625" defaultRowHeight="15"/>
  <cols>
    <col min="1" max="1" width="23.28515625" style="3" customWidth="1"/>
    <col min="2" max="10" width="9.28515625" style="3" customWidth="1"/>
    <col min="11" max="11" width="28.85546875" style="3" customWidth="1"/>
    <col min="12" max="16384" width="9.140625" style="2"/>
  </cols>
  <sheetData>
    <row r="1" spans="1:11" ht="18.75" thickBot="1">
      <c r="A1" s="513" t="s">
        <v>233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 t="s">
        <v>407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35.25" customHeight="1">
      <c r="A3" s="516" t="s">
        <v>237</v>
      </c>
      <c r="B3" s="517"/>
      <c r="C3" s="517"/>
      <c r="D3" s="517"/>
      <c r="E3" s="517"/>
      <c r="F3" s="517"/>
      <c r="G3" s="517"/>
      <c r="H3" s="517"/>
      <c r="I3" s="517"/>
      <c r="J3" s="517"/>
      <c r="K3" s="518"/>
    </row>
    <row r="4" spans="1:11" ht="15.75">
      <c r="A4" s="519" t="s">
        <v>407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7" customFormat="1" ht="16.899999999999999" customHeight="1">
      <c r="A5" s="63" t="s">
        <v>327</v>
      </c>
      <c r="B5" s="64"/>
      <c r="C5" s="64"/>
      <c r="D5" s="64"/>
      <c r="E5" s="64"/>
      <c r="F5" s="64"/>
      <c r="G5" s="64"/>
      <c r="H5" s="64"/>
      <c r="I5" s="64"/>
      <c r="J5" s="65"/>
      <c r="K5" s="66" t="s">
        <v>328</v>
      </c>
    </row>
    <row r="6" spans="1:11" ht="20.100000000000001" customHeight="1" thickBot="1">
      <c r="A6" s="522" t="s">
        <v>196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290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36" t="s">
        <v>6</v>
      </c>
      <c r="C8" s="36" t="s">
        <v>7</v>
      </c>
      <c r="D8" s="36" t="s">
        <v>2</v>
      </c>
      <c r="E8" s="36" t="s">
        <v>6</v>
      </c>
      <c r="F8" s="36" t="s">
        <v>7</v>
      </c>
      <c r="G8" s="36" t="s">
        <v>2</v>
      </c>
      <c r="H8" s="36" t="s">
        <v>6</v>
      </c>
      <c r="I8" s="36" t="s">
        <v>7</v>
      </c>
      <c r="J8" s="36" t="s">
        <v>2</v>
      </c>
      <c r="K8" s="527"/>
    </row>
    <row r="9" spans="1:11" ht="14.25">
      <c r="A9" s="524"/>
      <c r="B9" s="62" t="s">
        <v>12</v>
      </c>
      <c r="C9" s="62" t="s">
        <v>13</v>
      </c>
      <c r="D9" s="62" t="s">
        <v>5</v>
      </c>
      <c r="E9" s="62" t="s">
        <v>12</v>
      </c>
      <c r="F9" s="62" t="s">
        <v>13</v>
      </c>
      <c r="G9" s="62" t="s">
        <v>5</v>
      </c>
      <c r="H9" s="62" t="s">
        <v>12</v>
      </c>
      <c r="I9" s="62" t="s">
        <v>13</v>
      </c>
      <c r="J9" s="62" t="s">
        <v>5</v>
      </c>
      <c r="K9" s="528"/>
    </row>
    <row r="10" spans="1:11" s="292" customFormat="1" ht="29.25" customHeight="1" thickBot="1">
      <c r="A10" s="429">
        <v>2017</v>
      </c>
      <c r="B10" s="430">
        <v>301</v>
      </c>
      <c r="C10" s="472">
        <v>277</v>
      </c>
      <c r="D10" s="55">
        <f t="shared" ref="D10:D14" si="0">SUM(B10:C10)</f>
        <v>578</v>
      </c>
      <c r="E10" s="430">
        <v>228</v>
      </c>
      <c r="F10" s="472">
        <v>264</v>
      </c>
      <c r="G10" s="55">
        <f t="shared" ref="G10:G14" si="1">SUM(E10:F10)</f>
        <v>492</v>
      </c>
      <c r="H10" s="55">
        <f t="shared" ref="H10:I12" si="2">SUM(B10,E10)</f>
        <v>529</v>
      </c>
      <c r="I10" s="55">
        <f t="shared" si="2"/>
        <v>541</v>
      </c>
      <c r="J10" s="55">
        <f>SUM(D10,G10)</f>
        <v>1070</v>
      </c>
      <c r="K10" s="431">
        <v>2017</v>
      </c>
    </row>
    <row r="11" spans="1:11" s="292" customFormat="1" ht="29.25" customHeight="1" thickBot="1">
      <c r="A11" s="456">
        <v>2018</v>
      </c>
      <c r="B11" s="475">
        <v>304</v>
      </c>
      <c r="C11" s="392">
        <v>282</v>
      </c>
      <c r="D11" s="192">
        <f t="shared" si="0"/>
        <v>586</v>
      </c>
      <c r="E11" s="476">
        <v>218</v>
      </c>
      <c r="F11" s="392">
        <v>242</v>
      </c>
      <c r="G11" s="192">
        <f t="shared" si="1"/>
        <v>460</v>
      </c>
      <c r="H11" s="192">
        <f t="shared" si="2"/>
        <v>522</v>
      </c>
      <c r="I11" s="192">
        <f t="shared" si="2"/>
        <v>524</v>
      </c>
      <c r="J11" s="192">
        <f>SUM(D11,G11)</f>
        <v>1046</v>
      </c>
      <c r="K11" s="421">
        <v>2018</v>
      </c>
    </row>
    <row r="12" spans="1:11" s="292" customFormat="1" ht="29.25" customHeight="1" thickBot="1">
      <c r="A12" s="58">
        <v>2019</v>
      </c>
      <c r="B12" s="390">
        <v>334</v>
      </c>
      <c r="C12" s="473">
        <v>310</v>
      </c>
      <c r="D12" s="391">
        <f t="shared" si="0"/>
        <v>644</v>
      </c>
      <c r="E12" s="390">
        <v>263</v>
      </c>
      <c r="F12" s="473">
        <v>293</v>
      </c>
      <c r="G12" s="391">
        <f t="shared" si="1"/>
        <v>556</v>
      </c>
      <c r="H12" s="391">
        <f t="shared" si="2"/>
        <v>597</v>
      </c>
      <c r="I12" s="391">
        <f t="shared" si="2"/>
        <v>603</v>
      </c>
      <c r="J12" s="391">
        <f>SUM(D12,G12)</f>
        <v>1200</v>
      </c>
      <c r="K12" s="52">
        <v>2019</v>
      </c>
    </row>
    <row r="13" spans="1:11" s="292" customFormat="1" ht="29.25" customHeight="1" thickBot="1">
      <c r="A13" s="456">
        <v>2020</v>
      </c>
      <c r="B13" s="475">
        <v>387</v>
      </c>
      <c r="C13" s="392">
        <v>352</v>
      </c>
      <c r="D13" s="192">
        <f t="shared" si="0"/>
        <v>739</v>
      </c>
      <c r="E13" s="476">
        <v>226</v>
      </c>
      <c r="F13" s="392">
        <v>265</v>
      </c>
      <c r="G13" s="192">
        <f t="shared" si="1"/>
        <v>491</v>
      </c>
      <c r="H13" s="192">
        <f t="shared" ref="H13:H14" si="3">SUM(B13,E13)</f>
        <v>613</v>
      </c>
      <c r="I13" s="192">
        <f t="shared" ref="I13:I14" si="4">SUM(C13,F13)</f>
        <v>617</v>
      </c>
      <c r="J13" s="192">
        <f>SUM(D13,G13)</f>
        <v>1230</v>
      </c>
      <c r="K13" s="421">
        <v>2020</v>
      </c>
    </row>
    <row r="14" spans="1:11" s="292" customFormat="1" ht="29.25" customHeight="1">
      <c r="A14" s="178">
        <v>2021</v>
      </c>
      <c r="B14" s="179">
        <v>422</v>
      </c>
      <c r="C14" s="474">
        <v>388</v>
      </c>
      <c r="D14" s="180">
        <f t="shared" si="0"/>
        <v>810</v>
      </c>
      <c r="E14" s="179">
        <v>305</v>
      </c>
      <c r="F14" s="474">
        <v>338</v>
      </c>
      <c r="G14" s="180">
        <f t="shared" si="1"/>
        <v>643</v>
      </c>
      <c r="H14" s="180">
        <f t="shared" si="3"/>
        <v>727</v>
      </c>
      <c r="I14" s="180">
        <f t="shared" si="4"/>
        <v>726</v>
      </c>
      <c r="J14" s="180">
        <f>SUM(D14,G14)</f>
        <v>1453</v>
      </c>
      <c r="K14" s="181">
        <v>2021</v>
      </c>
    </row>
    <row r="15" spans="1:11" ht="60.75" thickBot="1">
      <c r="B15" s="235" t="s">
        <v>281</v>
      </c>
      <c r="C15" s="235" t="s">
        <v>282</v>
      </c>
    </row>
    <row r="16" spans="1:11" ht="16.5" thickBot="1">
      <c r="A16" s="23">
        <f t="shared" ref="A16:A18" si="5">A10</f>
        <v>2017</v>
      </c>
      <c r="B16" s="236">
        <f t="shared" ref="B16:B18" si="6">D10</f>
        <v>578</v>
      </c>
      <c r="C16" s="236">
        <f t="shared" ref="C16:C18" si="7">G10</f>
        <v>492</v>
      </c>
      <c r="D16" s="236"/>
    </row>
    <row r="17" spans="1:4" ht="16.5" thickBot="1">
      <c r="A17" s="23">
        <f t="shared" si="5"/>
        <v>2018</v>
      </c>
      <c r="B17" s="236">
        <f t="shared" si="6"/>
        <v>586</v>
      </c>
      <c r="C17" s="236">
        <f t="shared" si="7"/>
        <v>460</v>
      </c>
      <c r="D17" s="236"/>
    </row>
    <row r="18" spans="1:4" ht="16.5" thickBot="1">
      <c r="A18" s="23">
        <f t="shared" si="5"/>
        <v>2019</v>
      </c>
      <c r="B18" s="236">
        <f t="shared" si="6"/>
        <v>644</v>
      </c>
      <c r="C18" s="236">
        <f t="shared" si="7"/>
        <v>556</v>
      </c>
      <c r="D18" s="236"/>
    </row>
    <row r="19" spans="1:4" ht="16.5" thickBot="1">
      <c r="A19" s="23">
        <f>A13</f>
        <v>2020</v>
      </c>
      <c r="B19" s="236">
        <f>D13</f>
        <v>739</v>
      </c>
      <c r="C19" s="236">
        <f>G13</f>
        <v>491</v>
      </c>
      <c r="D19" s="236"/>
    </row>
    <row r="20" spans="1:4" ht="16.5" thickBot="1">
      <c r="A20" s="23">
        <f>A14</f>
        <v>2021</v>
      </c>
      <c r="B20" s="236">
        <f>D14</f>
        <v>810</v>
      </c>
      <c r="C20" s="236">
        <f>G14</f>
        <v>643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3"/>
  <sheetViews>
    <sheetView rightToLeft="1" view="pageBreakPreview" topLeftCell="A7" zoomScaleNormal="100" zoomScaleSheetLayoutView="100" workbookViewId="0">
      <selection activeCell="C9" sqref="C9"/>
    </sheetView>
  </sheetViews>
  <sheetFormatPr defaultColWidth="9.140625" defaultRowHeight="15"/>
  <cols>
    <col min="1" max="1" width="12.140625" style="4" customWidth="1"/>
    <col min="2" max="2" width="7.7109375" style="5" customWidth="1"/>
    <col min="3" max="3" width="7.140625" style="4" customWidth="1"/>
    <col min="4" max="4" width="7.42578125" style="4" customWidth="1"/>
    <col min="5" max="5" width="7.7109375" style="20" customWidth="1"/>
    <col min="6" max="7" width="7.7109375" style="4" customWidth="1"/>
    <col min="8" max="8" width="7.7109375" style="20" customWidth="1"/>
    <col min="9" max="9" width="6.140625" style="4" bestFit="1" customWidth="1"/>
    <col min="10" max="10" width="7.7109375" style="4" customWidth="1"/>
    <col min="11" max="11" width="6.7109375" style="21" bestFit="1" customWidth="1"/>
    <col min="12" max="12" width="5.7109375" style="4" bestFit="1" customWidth="1"/>
    <col min="13" max="13" width="7.7109375" style="4" customWidth="1"/>
    <col min="14" max="14" width="6.7109375" style="21" bestFit="1" customWidth="1"/>
    <col min="15" max="17" width="8.42578125" style="21" customWidth="1"/>
    <col min="18" max="18" width="16.42578125" style="4" customWidth="1"/>
    <col min="19" max="19" width="15.7109375" style="1" customWidth="1"/>
    <col min="20" max="16384" width="9.140625" style="1"/>
  </cols>
  <sheetData>
    <row r="1" spans="1:19" ht="18">
      <c r="A1" s="537" t="s">
        <v>234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</row>
    <row r="2" spans="1:19" ht="18">
      <c r="A2" s="556" t="s">
        <v>407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</row>
    <row r="3" spans="1:19" ht="33.75" customHeight="1">
      <c r="A3" s="538" t="s">
        <v>235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</row>
    <row r="4" spans="1:19" ht="15.75">
      <c r="A4" s="539" t="s">
        <v>407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</row>
    <row r="5" spans="1:19" s="7" customFormat="1" ht="16.899999999999999" customHeight="1">
      <c r="A5" s="67" t="s">
        <v>156</v>
      </c>
      <c r="B5" s="68"/>
      <c r="C5" s="68"/>
      <c r="D5" s="68"/>
      <c r="E5" s="69"/>
      <c r="F5" s="68"/>
      <c r="G5" s="68"/>
      <c r="H5" s="69"/>
      <c r="I5" s="68"/>
      <c r="J5" s="68"/>
      <c r="K5" s="69"/>
      <c r="L5" s="68"/>
      <c r="M5" s="68"/>
      <c r="N5" s="69"/>
      <c r="O5" s="69"/>
      <c r="P5" s="69"/>
      <c r="Q5" s="69"/>
      <c r="R5" s="70"/>
      <c r="S5" s="50" t="s">
        <v>157</v>
      </c>
    </row>
    <row r="6" spans="1:19" ht="24" customHeight="1" thickBot="1">
      <c r="A6" s="540" t="s">
        <v>227</v>
      </c>
      <c r="B6" s="541"/>
      <c r="C6" s="560" t="s">
        <v>314</v>
      </c>
      <c r="D6" s="561"/>
      <c r="E6" s="562"/>
      <c r="F6" s="560" t="s">
        <v>315</v>
      </c>
      <c r="G6" s="561"/>
      <c r="H6" s="562"/>
      <c r="I6" s="560" t="s">
        <v>316</v>
      </c>
      <c r="J6" s="561"/>
      <c r="K6" s="562"/>
      <c r="L6" s="557" t="s">
        <v>362</v>
      </c>
      <c r="M6" s="558"/>
      <c r="N6" s="559"/>
      <c r="O6" s="560" t="s">
        <v>19</v>
      </c>
      <c r="P6" s="561"/>
      <c r="Q6" s="562"/>
      <c r="R6" s="548" t="s">
        <v>379</v>
      </c>
      <c r="S6" s="549"/>
    </row>
    <row r="7" spans="1:19" s="31" customFormat="1" ht="26.25" customHeight="1" thickBot="1">
      <c r="A7" s="542"/>
      <c r="B7" s="543"/>
      <c r="C7" s="563"/>
      <c r="D7" s="564"/>
      <c r="E7" s="565"/>
      <c r="F7" s="563"/>
      <c r="G7" s="564"/>
      <c r="H7" s="565"/>
      <c r="I7" s="563"/>
      <c r="J7" s="564"/>
      <c r="K7" s="565"/>
      <c r="L7" s="567" t="s">
        <v>363</v>
      </c>
      <c r="M7" s="568"/>
      <c r="N7" s="569"/>
      <c r="O7" s="563"/>
      <c r="P7" s="564"/>
      <c r="Q7" s="565"/>
      <c r="R7" s="550"/>
      <c r="S7" s="551"/>
    </row>
    <row r="8" spans="1:19" thickBot="1">
      <c r="A8" s="544" t="s">
        <v>8</v>
      </c>
      <c r="B8" s="545"/>
      <c r="C8" s="231" t="s">
        <v>6</v>
      </c>
      <c r="D8" s="231" t="s">
        <v>7</v>
      </c>
      <c r="E8" s="231" t="s">
        <v>2</v>
      </c>
      <c r="F8" s="231" t="s">
        <v>6</v>
      </c>
      <c r="G8" s="231" t="s">
        <v>7</v>
      </c>
      <c r="H8" s="231" t="s">
        <v>2</v>
      </c>
      <c r="I8" s="231" t="s">
        <v>6</v>
      </c>
      <c r="J8" s="231" t="s">
        <v>7</v>
      </c>
      <c r="K8" s="231" t="s">
        <v>2</v>
      </c>
      <c r="L8" s="231" t="s">
        <v>6</v>
      </c>
      <c r="M8" s="231" t="s">
        <v>7</v>
      </c>
      <c r="N8" s="231" t="s">
        <v>2</v>
      </c>
      <c r="O8" s="231" t="s">
        <v>6</v>
      </c>
      <c r="P8" s="231" t="s">
        <v>7</v>
      </c>
      <c r="Q8" s="231" t="s">
        <v>2</v>
      </c>
      <c r="R8" s="552" t="s">
        <v>11</v>
      </c>
      <c r="S8" s="553"/>
    </row>
    <row r="9" spans="1:19" ht="15.75" customHeight="1">
      <c r="A9" s="546"/>
      <c r="B9" s="547"/>
      <c r="C9" s="249" t="s">
        <v>12</v>
      </c>
      <c r="D9" s="249" t="s">
        <v>13</v>
      </c>
      <c r="E9" s="249" t="s">
        <v>5</v>
      </c>
      <c r="F9" s="249" t="s">
        <v>12</v>
      </c>
      <c r="G9" s="249" t="s">
        <v>13</v>
      </c>
      <c r="H9" s="249" t="s">
        <v>5</v>
      </c>
      <c r="I9" s="249" t="s">
        <v>12</v>
      </c>
      <c r="J9" s="249" t="s">
        <v>13</v>
      </c>
      <c r="K9" s="249" t="s">
        <v>5</v>
      </c>
      <c r="L9" s="249" t="s">
        <v>12</v>
      </c>
      <c r="M9" s="249" t="s">
        <v>13</v>
      </c>
      <c r="N9" s="249" t="s">
        <v>5</v>
      </c>
      <c r="O9" s="249" t="s">
        <v>12</v>
      </c>
      <c r="P9" s="249" t="s">
        <v>13</v>
      </c>
      <c r="Q9" s="249" t="s">
        <v>5</v>
      </c>
      <c r="R9" s="554"/>
      <c r="S9" s="555"/>
    </row>
    <row r="10" spans="1:19" s="31" customFormat="1" ht="21" customHeight="1" thickBot="1">
      <c r="A10" s="575">
        <v>2017</v>
      </c>
      <c r="B10" s="321" t="s">
        <v>9</v>
      </c>
      <c r="C10" s="299">
        <v>24</v>
      </c>
      <c r="D10" s="299">
        <v>270</v>
      </c>
      <c r="E10" s="300">
        <f>SUM(C10:D10)</f>
        <v>294</v>
      </c>
      <c r="F10" s="299">
        <v>96</v>
      </c>
      <c r="G10" s="299">
        <v>538</v>
      </c>
      <c r="H10" s="300">
        <f>SUM(F10:G10)</f>
        <v>634</v>
      </c>
      <c r="I10" s="299">
        <v>39</v>
      </c>
      <c r="J10" s="299">
        <v>98</v>
      </c>
      <c r="K10" s="300">
        <f>SUM(I10:J10)</f>
        <v>137</v>
      </c>
      <c r="L10" s="299">
        <v>3</v>
      </c>
      <c r="M10" s="299">
        <v>2</v>
      </c>
      <c r="N10" s="300">
        <f>SUM(L10:M10)</f>
        <v>5</v>
      </c>
      <c r="O10" s="300">
        <f t="shared" ref="O10:O12" si="0">SUM(C10,F10,I10,L10)</f>
        <v>162</v>
      </c>
      <c r="P10" s="300">
        <f t="shared" ref="P10:P12" si="1">SUM(D10,G10,J10,M10)</f>
        <v>908</v>
      </c>
      <c r="Q10" s="300">
        <f>SUM(O10:P10)</f>
        <v>1070</v>
      </c>
      <c r="R10" s="301" t="s">
        <v>36</v>
      </c>
      <c r="S10" s="576">
        <v>2017</v>
      </c>
    </row>
    <row r="11" spans="1:19" s="31" customFormat="1" ht="21" customHeight="1" thickBot="1">
      <c r="A11" s="533"/>
      <c r="B11" s="322" t="s">
        <v>10</v>
      </c>
      <c r="C11" s="37">
        <v>17</v>
      </c>
      <c r="D11" s="37">
        <v>190</v>
      </c>
      <c r="E11" s="38">
        <f t="shared" ref="E11:E12" si="2">SUM(C11:D11)</f>
        <v>207</v>
      </c>
      <c r="F11" s="37">
        <v>49</v>
      </c>
      <c r="G11" s="37">
        <v>314</v>
      </c>
      <c r="H11" s="38">
        <f t="shared" ref="H11" si="3">SUM(F11:G11)</f>
        <v>363</v>
      </c>
      <c r="I11" s="37">
        <v>21</v>
      </c>
      <c r="J11" s="37">
        <v>93</v>
      </c>
      <c r="K11" s="38">
        <f t="shared" ref="K11:K12" si="4">SUM(I11:J11)</f>
        <v>114</v>
      </c>
      <c r="L11" s="37">
        <v>1</v>
      </c>
      <c r="M11" s="37">
        <v>5</v>
      </c>
      <c r="N11" s="38">
        <f t="shared" ref="N11:N12" si="5">SUM(L11:M11)</f>
        <v>6</v>
      </c>
      <c r="O11" s="38">
        <f t="shared" si="0"/>
        <v>88</v>
      </c>
      <c r="P11" s="38">
        <f t="shared" si="1"/>
        <v>602</v>
      </c>
      <c r="Q11" s="38">
        <f t="shared" ref="Q11:Q12" si="6">SUM(O11:P11)</f>
        <v>690</v>
      </c>
      <c r="R11" s="154" t="s">
        <v>37</v>
      </c>
      <c r="S11" s="535"/>
    </row>
    <row r="12" spans="1:19" s="31" customFormat="1" ht="21" customHeight="1">
      <c r="A12" s="533"/>
      <c r="B12" s="182" t="s">
        <v>2</v>
      </c>
      <c r="C12" s="183">
        <f>SUM(C10:C11)</f>
        <v>41</v>
      </c>
      <c r="D12" s="183">
        <f>SUM(D10:D11)</f>
        <v>460</v>
      </c>
      <c r="E12" s="183">
        <f t="shared" si="2"/>
        <v>501</v>
      </c>
      <c r="F12" s="183">
        <f>SUM(F10:F11)</f>
        <v>145</v>
      </c>
      <c r="G12" s="183">
        <f>SUM(G10:G11)</f>
        <v>852</v>
      </c>
      <c r="H12" s="183">
        <f>SUM(F12:G12)</f>
        <v>997</v>
      </c>
      <c r="I12" s="183">
        <f>SUM(I10:I11)</f>
        <v>60</v>
      </c>
      <c r="J12" s="183">
        <f>SUM(J10:J11)</f>
        <v>191</v>
      </c>
      <c r="K12" s="183">
        <f t="shared" si="4"/>
        <v>251</v>
      </c>
      <c r="L12" s="183">
        <f>SUM(L10:L11)</f>
        <v>4</v>
      </c>
      <c r="M12" s="183">
        <f>SUM(M10:M11)</f>
        <v>7</v>
      </c>
      <c r="N12" s="183">
        <f t="shared" si="5"/>
        <v>11</v>
      </c>
      <c r="O12" s="183">
        <f t="shared" si="0"/>
        <v>250</v>
      </c>
      <c r="P12" s="183">
        <f t="shared" si="1"/>
        <v>1510</v>
      </c>
      <c r="Q12" s="183">
        <f t="shared" si="6"/>
        <v>1760</v>
      </c>
      <c r="R12" s="320" t="s">
        <v>5</v>
      </c>
      <c r="S12" s="535"/>
    </row>
    <row r="13" spans="1:19" s="31" customFormat="1" ht="21" customHeight="1" thickBot="1">
      <c r="A13" s="571">
        <v>2018</v>
      </c>
      <c r="B13" s="323" t="s">
        <v>9</v>
      </c>
      <c r="C13" s="393">
        <v>32</v>
      </c>
      <c r="D13" s="393">
        <v>243</v>
      </c>
      <c r="E13" s="393">
        <f>SUM(C13:D13)</f>
        <v>275</v>
      </c>
      <c r="F13" s="393">
        <v>159</v>
      </c>
      <c r="G13" s="393">
        <v>618</v>
      </c>
      <c r="H13" s="393">
        <f>SUM(F13:G13)</f>
        <v>777</v>
      </c>
      <c r="I13" s="393">
        <v>60</v>
      </c>
      <c r="J13" s="393">
        <v>201</v>
      </c>
      <c r="K13" s="393">
        <f>SUM(I13:J13)</f>
        <v>261</v>
      </c>
      <c r="L13" s="393">
        <v>7</v>
      </c>
      <c r="M13" s="393">
        <v>10</v>
      </c>
      <c r="N13" s="393">
        <f>SUM(L13:M13)</f>
        <v>17</v>
      </c>
      <c r="O13" s="393">
        <f t="shared" ref="O13:O15" si="7">SUM(C13,F13,I13,L13)</f>
        <v>258</v>
      </c>
      <c r="P13" s="393">
        <f t="shared" ref="P13:P15" si="8">SUM(D13,G13,J13,M13)</f>
        <v>1072</v>
      </c>
      <c r="Q13" s="393">
        <f>SUM(O13:P13)</f>
        <v>1330</v>
      </c>
      <c r="R13" s="193" t="s">
        <v>36</v>
      </c>
      <c r="S13" s="574">
        <v>2018</v>
      </c>
    </row>
    <row r="14" spans="1:19" s="31" customFormat="1" ht="21" customHeight="1" thickBot="1">
      <c r="A14" s="571"/>
      <c r="B14" s="324" t="s">
        <v>10</v>
      </c>
      <c r="C14" s="393">
        <v>21</v>
      </c>
      <c r="D14" s="393">
        <v>188</v>
      </c>
      <c r="E14" s="393">
        <f t="shared" ref="E14:E15" si="9">SUM(C14:D14)</f>
        <v>209</v>
      </c>
      <c r="F14" s="393">
        <v>89</v>
      </c>
      <c r="G14" s="393">
        <v>341</v>
      </c>
      <c r="H14" s="393">
        <f t="shared" ref="H14" si="10">SUM(F14:G14)</f>
        <v>430</v>
      </c>
      <c r="I14" s="393">
        <v>28</v>
      </c>
      <c r="J14" s="393">
        <v>140</v>
      </c>
      <c r="K14" s="393">
        <f t="shared" ref="K14:K15" si="11">SUM(I14:J14)</f>
        <v>168</v>
      </c>
      <c r="L14" s="393">
        <v>3</v>
      </c>
      <c r="M14" s="393">
        <v>8</v>
      </c>
      <c r="N14" s="393">
        <f t="shared" ref="N14:N15" si="12">SUM(L14:M14)</f>
        <v>11</v>
      </c>
      <c r="O14" s="393">
        <f t="shared" si="7"/>
        <v>141</v>
      </c>
      <c r="P14" s="393">
        <f t="shared" si="8"/>
        <v>677</v>
      </c>
      <c r="Q14" s="393">
        <f t="shared" ref="Q14:Q15" si="13">SUM(O14:P14)</f>
        <v>818</v>
      </c>
      <c r="R14" s="155" t="s">
        <v>37</v>
      </c>
      <c r="S14" s="574"/>
    </row>
    <row r="15" spans="1:19" s="31" customFormat="1" ht="21" customHeight="1">
      <c r="A15" s="571"/>
      <c r="B15" s="432" t="s">
        <v>2</v>
      </c>
      <c r="C15" s="393">
        <f>SUM(C13:C14)</f>
        <v>53</v>
      </c>
      <c r="D15" s="393">
        <f>SUM(D13:D14)</f>
        <v>431</v>
      </c>
      <c r="E15" s="393">
        <f t="shared" si="9"/>
        <v>484</v>
      </c>
      <c r="F15" s="393">
        <f>SUM(F13:F14)</f>
        <v>248</v>
      </c>
      <c r="G15" s="393">
        <f>SUM(G13:G14)</f>
        <v>959</v>
      </c>
      <c r="H15" s="393">
        <f>SUM(F15:G15)</f>
        <v>1207</v>
      </c>
      <c r="I15" s="393">
        <f>SUM(I13:I14)</f>
        <v>88</v>
      </c>
      <c r="J15" s="393">
        <f>SUM(J13:J14)</f>
        <v>341</v>
      </c>
      <c r="K15" s="393">
        <f t="shared" si="11"/>
        <v>429</v>
      </c>
      <c r="L15" s="393">
        <f>SUM(L13:L14)</f>
        <v>10</v>
      </c>
      <c r="M15" s="393">
        <f>SUM(M13:M14)</f>
        <v>18</v>
      </c>
      <c r="N15" s="393">
        <f t="shared" si="12"/>
        <v>28</v>
      </c>
      <c r="O15" s="393">
        <f t="shared" si="7"/>
        <v>399</v>
      </c>
      <c r="P15" s="393">
        <f t="shared" si="8"/>
        <v>1749</v>
      </c>
      <c r="Q15" s="393">
        <f t="shared" si="13"/>
        <v>2148</v>
      </c>
      <c r="R15" s="433" t="s">
        <v>5</v>
      </c>
      <c r="S15" s="574"/>
    </row>
    <row r="16" spans="1:19" s="31" customFormat="1" ht="21" customHeight="1" thickBot="1">
      <c r="A16" s="533">
        <v>2019</v>
      </c>
      <c r="B16" s="321" t="s">
        <v>9</v>
      </c>
      <c r="C16" s="299">
        <v>39</v>
      </c>
      <c r="D16" s="299">
        <v>186</v>
      </c>
      <c r="E16" s="300">
        <f>SUM(C16:D16)</f>
        <v>225</v>
      </c>
      <c r="F16" s="299">
        <v>143</v>
      </c>
      <c r="G16" s="299">
        <v>513</v>
      </c>
      <c r="H16" s="300">
        <f>SUM(F16:G16)</f>
        <v>656</v>
      </c>
      <c r="I16" s="299">
        <v>73</v>
      </c>
      <c r="J16" s="299">
        <v>214</v>
      </c>
      <c r="K16" s="300">
        <f>SUM(I16:J16)</f>
        <v>287</v>
      </c>
      <c r="L16" s="299">
        <v>3</v>
      </c>
      <c r="M16" s="299">
        <v>4</v>
      </c>
      <c r="N16" s="300">
        <f>SUM(L16:M16)</f>
        <v>7</v>
      </c>
      <c r="O16" s="300">
        <f t="shared" ref="O16:O17" si="14">SUM(C16,F16,I16,L16)</f>
        <v>258</v>
      </c>
      <c r="P16" s="300">
        <f t="shared" ref="P16:P17" si="15">SUM(D16,G16,J16,M16)</f>
        <v>917</v>
      </c>
      <c r="Q16" s="300">
        <f>SUM(O16:P16)</f>
        <v>1175</v>
      </c>
      <c r="R16" s="301" t="s">
        <v>36</v>
      </c>
      <c r="S16" s="535">
        <v>2019</v>
      </c>
    </row>
    <row r="17" spans="1:19" s="31" customFormat="1" ht="21" customHeight="1" thickBot="1">
      <c r="A17" s="533"/>
      <c r="B17" s="322" t="s">
        <v>10</v>
      </c>
      <c r="C17" s="37">
        <v>16</v>
      </c>
      <c r="D17" s="37">
        <v>157</v>
      </c>
      <c r="E17" s="38">
        <f t="shared" ref="E17" si="16">SUM(C17:D17)</f>
        <v>173</v>
      </c>
      <c r="F17" s="37">
        <v>75</v>
      </c>
      <c r="G17" s="37">
        <v>289</v>
      </c>
      <c r="H17" s="38">
        <f t="shared" ref="H17" si="17">SUM(F17:G17)</f>
        <v>364</v>
      </c>
      <c r="I17" s="37">
        <v>40</v>
      </c>
      <c r="J17" s="37">
        <v>154</v>
      </c>
      <c r="K17" s="38">
        <f t="shared" ref="K17" si="18">SUM(I17:J17)</f>
        <v>194</v>
      </c>
      <c r="L17" s="37">
        <v>3</v>
      </c>
      <c r="M17" s="37">
        <v>7</v>
      </c>
      <c r="N17" s="38">
        <f t="shared" ref="N17" si="19">SUM(L17:M17)</f>
        <v>10</v>
      </c>
      <c r="O17" s="38">
        <f t="shared" si="14"/>
        <v>134</v>
      </c>
      <c r="P17" s="38">
        <f t="shared" si="15"/>
        <v>607</v>
      </c>
      <c r="Q17" s="38">
        <f t="shared" ref="Q17" si="20">SUM(O17:P17)</f>
        <v>741</v>
      </c>
      <c r="R17" s="154" t="s">
        <v>37</v>
      </c>
      <c r="S17" s="535"/>
    </row>
    <row r="18" spans="1:19" s="31" customFormat="1" ht="21" customHeight="1">
      <c r="A18" s="533"/>
      <c r="B18" s="182" t="s">
        <v>2</v>
      </c>
      <c r="C18" s="183">
        <f>SUM(C16:C17)</f>
        <v>55</v>
      </c>
      <c r="D18" s="183">
        <f t="shared" ref="D18:Q18" si="21">SUM(D16:D17)</f>
        <v>343</v>
      </c>
      <c r="E18" s="183">
        <f t="shared" si="21"/>
        <v>398</v>
      </c>
      <c r="F18" s="183">
        <f t="shared" si="21"/>
        <v>218</v>
      </c>
      <c r="G18" s="183">
        <f t="shared" si="21"/>
        <v>802</v>
      </c>
      <c r="H18" s="183">
        <f t="shared" si="21"/>
        <v>1020</v>
      </c>
      <c r="I18" s="183">
        <f t="shared" si="21"/>
        <v>113</v>
      </c>
      <c r="J18" s="183">
        <f t="shared" si="21"/>
        <v>368</v>
      </c>
      <c r="K18" s="183">
        <f t="shared" si="21"/>
        <v>481</v>
      </c>
      <c r="L18" s="183">
        <f t="shared" si="21"/>
        <v>6</v>
      </c>
      <c r="M18" s="183">
        <f t="shared" si="21"/>
        <v>11</v>
      </c>
      <c r="N18" s="183">
        <f t="shared" si="21"/>
        <v>17</v>
      </c>
      <c r="O18" s="183">
        <f t="shared" si="21"/>
        <v>392</v>
      </c>
      <c r="P18" s="183">
        <f t="shared" si="21"/>
        <v>1524</v>
      </c>
      <c r="Q18" s="183">
        <f t="shared" si="21"/>
        <v>1916</v>
      </c>
      <c r="R18" s="320" t="s">
        <v>5</v>
      </c>
      <c r="S18" s="535"/>
    </row>
    <row r="19" spans="1:19" s="31" customFormat="1" ht="21" customHeight="1" thickBot="1">
      <c r="A19" s="571" t="s">
        <v>361</v>
      </c>
      <c r="B19" s="323" t="s">
        <v>9</v>
      </c>
      <c r="C19" s="393">
        <v>10</v>
      </c>
      <c r="D19" s="393">
        <v>120</v>
      </c>
      <c r="E19" s="393">
        <f>SUM(C19:D19)</f>
        <v>130</v>
      </c>
      <c r="F19" s="393">
        <v>159</v>
      </c>
      <c r="G19" s="393">
        <v>484</v>
      </c>
      <c r="H19" s="393">
        <f>SUM(F19:G19)</f>
        <v>643</v>
      </c>
      <c r="I19" s="393">
        <v>57</v>
      </c>
      <c r="J19" s="393">
        <v>172</v>
      </c>
      <c r="K19" s="393">
        <f>SUM(I19:J19)</f>
        <v>229</v>
      </c>
      <c r="L19" s="393">
        <v>0</v>
      </c>
      <c r="M19" s="393">
        <v>0</v>
      </c>
      <c r="N19" s="393">
        <f>SUM(L19:M19)</f>
        <v>0</v>
      </c>
      <c r="O19" s="393">
        <f>SUM(C19,F19,I19,L19)</f>
        <v>226</v>
      </c>
      <c r="P19" s="393">
        <f>SUM(D19,G19,J19,M19)</f>
        <v>776</v>
      </c>
      <c r="Q19" s="393">
        <f>SUM(O19:P19)</f>
        <v>1002</v>
      </c>
      <c r="R19" s="193" t="s">
        <v>36</v>
      </c>
      <c r="S19" s="574" t="s">
        <v>361</v>
      </c>
    </row>
    <row r="20" spans="1:19" s="31" customFormat="1" ht="21" customHeight="1" thickBot="1">
      <c r="A20" s="571"/>
      <c r="B20" s="324" t="s">
        <v>10</v>
      </c>
      <c r="C20" s="393">
        <v>10</v>
      </c>
      <c r="D20" s="393">
        <v>92</v>
      </c>
      <c r="E20" s="393">
        <f t="shared" ref="E20" si="22">SUM(C20:D20)</f>
        <v>102</v>
      </c>
      <c r="F20" s="393">
        <v>103</v>
      </c>
      <c r="G20" s="393">
        <v>298</v>
      </c>
      <c r="H20" s="393">
        <f t="shared" ref="H20" si="23">SUM(F20:G20)</f>
        <v>401</v>
      </c>
      <c r="I20" s="393">
        <v>43</v>
      </c>
      <c r="J20" s="393">
        <v>136</v>
      </c>
      <c r="K20" s="393">
        <f t="shared" ref="K20" si="24">SUM(I20:J20)</f>
        <v>179</v>
      </c>
      <c r="L20" s="393">
        <v>0</v>
      </c>
      <c r="M20" s="393">
        <v>0</v>
      </c>
      <c r="N20" s="393">
        <f t="shared" ref="N20" si="25">SUM(L20:M20)</f>
        <v>0</v>
      </c>
      <c r="O20" s="393">
        <f>SUM(C20,F20,I20,L20)</f>
        <v>156</v>
      </c>
      <c r="P20" s="393">
        <f t="shared" ref="P20" si="26">SUM(D20,G20,J20,M20)</f>
        <v>526</v>
      </c>
      <c r="Q20" s="393">
        <f>SUM(O20:P20)</f>
        <v>682</v>
      </c>
      <c r="R20" s="155" t="s">
        <v>37</v>
      </c>
      <c r="S20" s="574"/>
    </row>
    <row r="21" spans="1:19" s="31" customFormat="1" ht="21" customHeight="1">
      <c r="A21" s="571"/>
      <c r="B21" s="432" t="s">
        <v>2</v>
      </c>
      <c r="C21" s="393">
        <f>SUM(C19:C20)</f>
        <v>20</v>
      </c>
      <c r="D21" s="393">
        <f t="shared" ref="D21:P21" si="27">SUM(D19:D20)</f>
        <v>212</v>
      </c>
      <c r="E21" s="393">
        <f t="shared" si="27"/>
        <v>232</v>
      </c>
      <c r="F21" s="393">
        <f t="shared" si="27"/>
        <v>262</v>
      </c>
      <c r="G21" s="393">
        <f t="shared" si="27"/>
        <v>782</v>
      </c>
      <c r="H21" s="393">
        <f t="shared" si="27"/>
        <v>1044</v>
      </c>
      <c r="I21" s="393">
        <f t="shared" si="27"/>
        <v>100</v>
      </c>
      <c r="J21" s="393">
        <f t="shared" si="27"/>
        <v>308</v>
      </c>
      <c r="K21" s="393">
        <f t="shared" si="27"/>
        <v>408</v>
      </c>
      <c r="L21" s="393">
        <f t="shared" si="27"/>
        <v>0</v>
      </c>
      <c r="M21" s="393">
        <f t="shared" si="27"/>
        <v>0</v>
      </c>
      <c r="N21" s="393">
        <f t="shared" si="27"/>
        <v>0</v>
      </c>
      <c r="O21" s="393">
        <f t="shared" si="27"/>
        <v>382</v>
      </c>
      <c r="P21" s="393">
        <f t="shared" si="27"/>
        <v>1302</v>
      </c>
      <c r="Q21" s="393">
        <f>SUM(Q19:Q20)</f>
        <v>1684</v>
      </c>
      <c r="R21" s="433" t="s">
        <v>5</v>
      </c>
      <c r="S21" s="574"/>
    </row>
    <row r="22" spans="1:19" s="31" customFormat="1" ht="21" customHeight="1" thickBot="1">
      <c r="A22" s="533">
        <v>2021</v>
      </c>
      <c r="B22" s="321" t="s">
        <v>9</v>
      </c>
      <c r="C22" s="299">
        <v>20</v>
      </c>
      <c r="D22" s="299">
        <v>99</v>
      </c>
      <c r="E22" s="300">
        <f>SUM(C22:D22)</f>
        <v>119</v>
      </c>
      <c r="F22" s="299">
        <v>141</v>
      </c>
      <c r="G22" s="299">
        <v>433</v>
      </c>
      <c r="H22" s="300">
        <f>SUM(F22:G22)</f>
        <v>574</v>
      </c>
      <c r="I22" s="299">
        <v>38</v>
      </c>
      <c r="J22" s="299">
        <v>137</v>
      </c>
      <c r="K22" s="300">
        <f>SUM(I22:J22)</f>
        <v>175</v>
      </c>
      <c r="L22" s="299">
        <v>4</v>
      </c>
      <c r="M22" s="299">
        <v>2</v>
      </c>
      <c r="N22" s="300">
        <f>SUM(L22:M22)</f>
        <v>6</v>
      </c>
      <c r="O22" s="300">
        <f>SUM(C22,F22,I22,L22)</f>
        <v>203</v>
      </c>
      <c r="P22" s="300">
        <f>SUM(D22,G22,J22,M22)</f>
        <v>671</v>
      </c>
      <c r="Q22" s="300">
        <f>SUM(O22:P22)</f>
        <v>874</v>
      </c>
      <c r="R22" s="301" t="s">
        <v>36</v>
      </c>
      <c r="S22" s="535">
        <v>2021</v>
      </c>
    </row>
    <row r="23" spans="1:19" s="31" customFormat="1" ht="21" customHeight="1" thickBot="1">
      <c r="A23" s="533"/>
      <c r="B23" s="322" t="s">
        <v>10</v>
      </c>
      <c r="C23" s="37">
        <v>18</v>
      </c>
      <c r="D23" s="37">
        <v>97</v>
      </c>
      <c r="E23" s="38">
        <f>SUM(C23:D23)</f>
        <v>115</v>
      </c>
      <c r="F23" s="37">
        <v>97</v>
      </c>
      <c r="G23" s="37">
        <v>324</v>
      </c>
      <c r="H23" s="38">
        <f>SUM(F23:G23)</f>
        <v>421</v>
      </c>
      <c r="I23" s="37">
        <v>31</v>
      </c>
      <c r="J23" s="37">
        <v>133</v>
      </c>
      <c r="K23" s="38">
        <f>SUM(I23:J23)</f>
        <v>164</v>
      </c>
      <c r="L23" s="37">
        <v>1</v>
      </c>
      <c r="M23" s="37">
        <v>5</v>
      </c>
      <c r="N23" s="38">
        <f>SUM(L23:M23)</f>
        <v>6</v>
      </c>
      <c r="O23" s="38">
        <f>SUM(C23,F23,I23,L23)</f>
        <v>147</v>
      </c>
      <c r="P23" s="38">
        <f>SUM(D23,G23,J23,M23)</f>
        <v>559</v>
      </c>
      <c r="Q23" s="38">
        <f>SUM(O23:P23)</f>
        <v>706</v>
      </c>
      <c r="R23" s="154" t="s">
        <v>37</v>
      </c>
      <c r="S23" s="535"/>
    </row>
    <row r="24" spans="1:19" s="31" customFormat="1" ht="21" customHeight="1">
      <c r="A24" s="534"/>
      <c r="B24" s="182" t="s">
        <v>2</v>
      </c>
      <c r="C24" s="183">
        <f>SUM(C22:C23)</f>
        <v>38</v>
      </c>
      <c r="D24" s="183">
        <f t="shared" ref="D24:Q24" si="28">SUM(D22:D23)</f>
        <v>196</v>
      </c>
      <c r="E24" s="183">
        <f t="shared" si="28"/>
        <v>234</v>
      </c>
      <c r="F24" s="183">
        <f t="shared" si="28"/>
        <v>238</v>
      </c>
      <c r="G24" s="183">
        <f t="shared" si="28"/>
        <v>757</v>
      </c>
      <c r="H24" s="183">
        <f t="shared" si="28"/>
        <v>995</v>
      </c>
      <c r="I24" s="183">
        <f t="shared" si="28"/>
        <v>69</v>
      </c>
      <c r="J24" s="183">
        <f t="shared" si="28"/>
        <v>270</v>
      </c>
      <c r="K24" s="183">
        <f t="shared" si="28"/>
        <v>339</v>
      </c>
      <c r="L24" s="183">
        <f t="shared" si="28"/>
        <v>5</v>
      </c>
      <c r="M24" s="183">
        <f t="shared" si="28"/>
        <v>7</v>
      </c>
      <c r="N24" s="183">
        <f t="shared" si="28"/>
        <v>12</v>
      </c>
      <c r="O24" s="183">
        <f t="shared" si="28"/>
        <v>350</v>
      </c>
      <c r="P24" s="183">
        <f t="shared" si="28"/>
        <v>1230</v>
      </c>
      <c r="Q24" s="183">
        <f t="shared" si="28"/>
        <v>1580</v>
      </c>
      <c r="R24" s="320" t="s">
        <v>5</v>
      </c>
      <c r="S24" s="536"/>
    </row>
    <row r="25" spans="1:19" ht="15" customHeight="1">
      <c r="A25" s="566" t="s">
        <v>388</v>
      </c>
      <c r="B25" s="566"/>
      <c r="C25" s="566"/>
      <c r="D25" s="566"/>
      <c r="E25" s="566"/>
      <c r="F25" s="566"/>
      <c r="G25" s="566"/>
      <c r="H25" s="566"/>
      <c r="I25" s="566"/>
      <c r="J25" s="573" t="s">
        <v>389</v>
      </c>
      <c r="K25" s="573"/>
      <c r="L25" s="573"/>
      <c r="M25" s="573"/>
      <c r="N25" s="573"/>
      <c r="O25" s="573"/>
      <c r="P25" s="573"/>
      <c r="Q25" s="573"/>
      <c r="R25" s="573"/>
      <c r="S25" s="573"/>
    </row>
    <row r="26" spans="1:19" ht="27.75" customHeight="1">
      <c r="A26" s="570" t="s">
        <v>429</v>
      </c>
      <c r="B26" s="570"/>
      <c r="C26" s="570"/>
      <c r="D26" s="570"/>
      <c r="E26" s="570"/>
      <c r="F26" s="570"/>
      <c r="G26" s="570"/>
      <c r="H26" s="570"/>
      <c r="I26" s="570"/>
      <c r="J26" s="572" t="s">
        <v>430</v>
      </c>
      <c r="K26" s="572"/>
      <c r="L26" s="572"/>
      <c r="M26" s="572"/>
      <c r="N26" s="572"/>
      <c r="O26" s="572"/>
      <c r="P26" s="572"/>
      <c r="Q26" s="572"/>
      <c r="R26" s="572"/>
      <c r="S26" s="572"/>
    </row>
    <row r="28" spans="1:19" s="31" customFormat="1" ht="42" customHeight="1">
      <c r="A28" s="4"/>
      <c r="B28" s="5"/>
      <c r="C28" s="4"/>
      <c r="E28" s="31" t="str">
        <f>C6</f>
        <v>النفسية والتربوية
Psychological and Educational</v>
      </c>
      <c r="F28" s="31" t="str">
        <f>F6</f>
        <v>الاجتماعية
Social</v>
      </c>
      <c r="G28" s="31" t="str">
        <f>I6</f>
        <v>القانونية
Legal</v>
      </c>
      <c r="H28" s="31" t="s">
        <v>317</v>
      </c>
      <c r="I28" s="4"/>
      <c r="J28" s="4"/>
      <c r="K28" s="21"/>
      <c r="L28" s="4"/>
      <c r="M28" s="4"/>
      <c r="N28" s="21"/>
      <c r="O28" s="21"/>
      <c r="P28" s="21"/>
      <c r="Q28" s="21"/>
      <c r="R28" s="4"/>
    </row>
    <row r="29" spans="1:19" s="31" customFormat="1">
      <c r="A29" s="4"/>
      <c r="B29" s="5"/>
      <c r="C29" s="4"/>
      <c r="D29" s="4">
        <f>A10</f>
        <v>2017</v>
      </c>
      <c r="E29" s="25">
        <f>E12</f>
        <v>501</v>
      </c>
      <c r="F29" s="25">
        <f>H12</f>
        <v>997</v>
      </c>
      <c r="G29" s="25">
        <f>K12</f>
        <v>251</v>
      </c>
      <c r="H29" s="25">
        <f>N12</f>
        <v>11</v>
      </c>
      <c r="I29" s="342">
        <f t="shared" ref="I29:I31" si="29">SUM(E29:H29)</f>
        <v>1760</v>
      </c>
      <c r="J29" s="4"/>
      <c r="K29" s="21"/>
      <c r="L29" s="4"/>
      <c r="M29" s="4"/>
      <c r="N29" s="21"/>
      <c r="O29" s="21"/>
      <c r="P29" s="21"/>
      <c r="Q29" s="21"/>
      <c r="R29" s="4"/>
    </row>
    <row r="30" spans="1:19" s="31" customFormat="1">
      <c r="A30" s="4"/>
      <c r="B30" s="5"/>
      <c r="C30" s="4"/>
      <c r="D30" s="4">
        <f>A13</f>
        <v>2018</v>
      </c>
      <c r="E30" s="25">
        <f>E15</f>
        <v>484</v>
      </c>
      <c r="F30" s="25">
        <f>H15</f>
        <v>1207</v>
      </c>
      <c r="G30" s="25">
        <f>K15</f>
        <v>429</v>
      </c>
      <c r="H30" s="25">
        <f>N15</f>
        <v>28</v>
      </c>
      <c r="I30" s="342">
        <f t="shared" si="29"/>
        <v>2148</v>
      </c>
      <c r="J30" s="4"/>
      <c r="K30" s="21"/>
      <c r="L30" s="4"/>
      <c r="M30" s="4"/>
      <c r="N30" s="21"/>
      <c r="O30" s="21"/>
      <c r="P30" s="21"/>
      <c r="Q30" s="21"/>
      <c r="R30" s="4"/>
    </row>
    <row r="31" spans="1:19">
      <c r="D31" s="4">
        <f>A16</f>
        <v>2019</v>
      </c>
      <c r="E31" s="25">
        <f>E18</f>
        <v>398</v>
      </c>
      <c r="F31" s="25">
        <f>H18</f>
        <v>1020</v>
      </c>
      <c r="G31" s="25">
        <f>K18</f>
        <v>481</v>
      </c>
      <c r="H31" s="25">
        <f>N18</f>
        <v>17</v>
      </c>
      <c r="I31" s="342">
        <f t="shared" si="29"/>
        <v>1916</v>
      </c>
    </row>
    <row r="32" spans="1:19">
      <c r="D32" s="4">
        <v>2020</v>
      </c>
      <c r="E32" s="25">
        <f>E21</f>
        <v>232</v>
      </c>
      <c r="F32" s="25">
        <f>H21</f>
        <v>1044</v>
      </c>
      <c r="G32" s="25">
        <f>K21</f>
        <v>408</v>
      </c>
      <c r="H32" s="25">
        <f>N21</f>
        <v>0</v>
      </c>
      <c r="I32" s="342">
        <f>SUM(E32:H32)</f>
        <v>1684</v>
      </c>
    </row>
    <row r="33" spans="4:9">
      <c r="D33" s="4">
        <v>2021</v>
      </c>
      <c r="E33" s="25">
        <f>E24</f>
        <v>234</v>
      </c>
      <c r="F33" s="25">
        <f>H24</f>
        <v>995</v>
      </c>
      <c r="G33" s="25">
        <f>K24</f>
        <v>339</v>
      </c>
      <c r="H33" s="25">
        <f>N24</f>
        <v>12</v>
      </c>
      <c r="I33" s="342">
        <f>Q24</f>
        <v>1580</v>
      </c>
    </row>
  </sheetData>
  <mergeCells count="26">
    <mergeCell ref="A26:I26"/>
    <mergeCell ref="A19:A21"/>
    <mergeCell ref="J26:S26"/>
    <mergeCell ref="J25:S25"/>
    <mergeCell ref="S19:S21"/>
    <mergeCell ref="A25:I25"/>
    <mergeCell ref="L7:N7"/>
    <mergeCell ref="I6:K7"/>
    <mergeCell ref="F6:H7"/>
    <mergeCell ref="C6:E7"/>
    <mergeCell ref="A10:A12"/>
    <mergeCell ref="A16:A18"/>
    <mergeCell ref="A13:A15"/>
    <mergeCell ref="A22:A24"/>
    <mergeCell ref="S22:S24"/>
    <mergeCell ref="A1:S1"/>
    <mergeCell ref="A3:S3"/>
    <mergeCell ref="A4:S4"/>
    <mergeCell ref="A6:B9"/>
    <mergeCell ref="R6:S9"/>
    <mergeCell ref="A2:S2"/>
    <mergeCell ref="L6:N6"/>
    <mergeCell ref="O6:Q7"/>
    <mergeCell ref="S10:S12"/>
    <mergeCell ref="S16:S18"/>
    <mergeCell ref="S13:S15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view="pageBreakPreview" topLeftCell="A4" zoomScaleNormal="100" zoomScaleSheetLayoutView="100" workbookViewId="0">
      <selection activeCell="G20" sqref="G20"/>
    </sheetView>
  </sheetViews>
  <sheetFormatPr defaultColWidth="9.140625" defaultRowHeight="15"/>
  <cols>
    <col min="1" max="1" width="12.140625" style="4" customWidth="1"/>
    <col min="2" max="2" width="7.7109375" style="5" customWidth="1"/>
    <col min="3" max="3" width="7.140625" style="4" customWidth="1"/>
    <col min="4" max="4" width="7.42578125" style="4" customWidth="1"/>
    <col min="5" max="5" width="7.7109375" style="20" customWidth="1"/>
    <col min="6" max="7" width="7.7109375" style="4" customWidth="1"/>
    <col min="8" max="8" width="7.7109375" style="20" customWidth="1"/>
    <col min="9" max="9" width="6.140625" style="4" bestFit="1" customWidth="1"/>
    <col min="10" max="10" width="7.7109375" style="4" customWidth="1"/>
    <col min="11" max="11" width="6.7109375" style="21" bestFit="1" customWidth="1"/>
    <col min="12" max="12" width="5.7109375" style="4" bestFit="1" customWidth="1"/>
    <col min="13" max="13" width="7.7109375" style="4" customWidth="1"/>
    <col min="14" max="14" width="6.7109375" style="21" bestFit="1" customWidth="1"/>
    <col min="15" max="17" width="8.42578125" style="21" customWidth="1"/>
    <col min="18" max="18" width="10.7109375" style="4" customWidth="1"/>
    <col min="19" max="19" width="21.85546875" style="31" customWidth="1"/>
    <col min="20" max="16384" width="9.140625" style="31"/>
  </cols>
  <sheetData>
    <row r="1" spans="1:19" ht="18">
      <c r="A1" s="537" t="s">
        <v>238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</row>
    <row r="2" spans="1:19" ht="18">
      <c r="A2" s="556" t="s">
        <v>407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</row>
    <row r="3" spans="1:19" ht="33.75" customHeight="1">
      <c r="A3" s="538" t="s">
        <v>239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</row>
    <row r="4" spans="1:19" ht="15.75">
      <c r="A4" s="539" t="s">
        <v>407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</row>
    <row r="5" spans="1:19" s="34" customFormat="1" ht="16.899999999999999" customHeight="1">
      <c r="A5" s="67" t="s">
        <v>158</v>
      </c>
      <c r="B5" s="68"/>
      <c r="C5" s="68"/>
      <c r="D5" s="68"/>
      <c r="E5" s="69"/>
      <c r="F5" s="68"/>
      <c r="G5" s="68"/>
      <c r="H5" s="69"/>
      <c r="I5" s="68"/>
      <c r="J5" s="68"/>
      <c r="K5" s="69"/>
      <c r="L5" s="68"/>
      <c r="M5" s="68"/>
      <c r="N5" s="69"/>
      <c r="O5" s="69"/>
      <c r="P5" s="69"/>
      <c r="Q5" s="69"/>
      <c r="R5" s="70"/>
      <c r="S5" s="50" t="s">
        <v>159</v>
      </c>
    </row>
    <row r="6" spans="1:19" ht="24" customHeight="1" thickBot="1">
      <c r="A6" s="540" t="s">
        <v>364</v>
      </c>
      <c r="B6" s="541"/>
      <c r="C6" s="560" t="s">
        <v>314</v>
      </c>
      <c r="D6" s="561"/>
      <c r="E6" s="562"/>
      <c r="F6" s="560" t="s">
        <v>315</v>
      </c>
      <c r="G6" s="561"/>
      <c r="H6" s="562"/>
      <c r="I6" s="560" t="s">
        <v>316</v>
      </c>
      <c r="J6" s="561"/>
      <c r="K6" s="562"/>
      <c r="L6" s="557" t="s">
        <v>362</v>
      </c>
      <c r="M6" s="558"/>
      <c r="N6" s="559"/>
      <c r="O6" s="560" t="s">
        <v>19</v>
      </c>
      <c r="P6" s="561"/>
      <c r="Q6" s="562"/>
      <c r="R6" s="548" t="s">
        <v>340</v>
      </c>
      <c r="S6" s="549"/>
    </row>
    <row r="7" spans="1:19" ht="26.25" customHeight="1" thickBot="1">
      <c r="A7" s="542"/>
      <c r="B7" s="543"/>
      <c r="C7" s="563"/>
      <c r="D7" s="564"/>
      <c r="E7" s="565"/>
      <c r="F7" s="563"/>
      <c r="G7" s="564"/>
      <c r="H7" s="565"/>
      <c r="I7" s="563"/>
      <c r="J7" s="564"/>
      <c r="K7" s="565"/>
      <c r="L7" s="567" t="s">
        <v>363</v>
      </c>
      <c r="M7" s="568"/>
      <c r="N7" s="569"/>
      <c r="O7" s="563"/>
      <c r="P7" s="564"/>
      <c r="Q7" s="565"/>
      <c r="R7" s="550"/>
      <c r="S7" s="551"/>
    </row>
    <row r="8" spans="1:19" thickBot="1">
      <c r="A8" s="544" t="s">
        <v>8</v>
      </c>
      <c r="B8" s="545"/>
      <c r="C8" s="348" t="s">
        <v>6</v>
      </c>
      <c r="D8" s="348" t="s">
        <v>7</v>
      </c>
      <c r="E8" s="348" t="s">
        <v>2</v>
      </c>
      <c r="F8" s="348" t="s">
        <v>6</v>
      </c>
      <c r="G8" s="348" t="s">
        <v>7</v>
      </c>
      <c r="H8" s="348" t="s">
        <v>2</v>
      </c>
      <c r="I8" s="348" t="s">
        <v>6</v>
      </c>
      <c r="J8" s="348" t="s">
        <v>7</v>
      </c>
      <c r="K8" s="348" t="s">
        <v>2</v>
      </c>
      <c r="L8" s="348" t="s">
        <v>6</v>
      </c>
      <c r="M8" s="348" t="s">
        <v>7</v>
      </c>
      <c r="N8" s="348" t="s">
        <v>2</v>
      </c>
      <c r="O8" s="348" t="s">
        <v>6</v>
      </c>
      <c r="P8" s="348" t="s">
        <v>7</v>
      </c>
      <c r="Q8" s="348" t="s">
        <v>2</v>
      </c>
      <c r="R8" s="552" t="s">
        <v>11</v>
      </c>
      <c r="S8" s="553"/>
    </row>
    <row r="9" spans="1:19" ht="15.75" customHeight="1">
      <c r="A9" s="546"/>
      <c r="B9" s="547"/>
      <c r="C9" s="350" t="s">
        <v>12</v>
      </c>
      <c r="D9" s="350" t="s">
        <v>13</v>
      </c>
      <c r="E9" s="350" t="s">
        <v>5</v>
      </c>
      <c r="F9" s="350" t="s">
        <v>12</v>
      </c>
      <c r="G9" s="350" t="s">
        <v>13</v>
      </c>
      <c r="H9" s="350" t="s">
        <v>5</v>
      </c>
      <c r="I9" s="350" t="s">
        <v>12</v>
      </c>
      <c r="J9" s="350" t="s">
        <v>13</v>
      </c>
      <c r="K9" s="350" t="s">
        <v>5</v>
      </c>
      <c r="L9" s="350" t="s">
        <v>12</v>
      </c>
      <c r="M9" s="350" t="s">
        <v>13</v>
      </c>
      <c r="N9" s="350" t="s">
        <v>5</v>
      </c>
      <c r="O9" s="350" t="s">
        <v>12</v>
      </c>
      <c r="P9" s="350" t="s">
        <v>13</v>
      </c>
      <c r="Q9" s="350" t="s">
        <v>5</v>
      </c>
      <c r="R9" s="554"/>
      <c r="S9" s="555"/>
    </row>
    <row r="10" spans="1:19" ht="21" customHeight="1" thickBot="1">
      <c r="A10" s="583">
        <v>2017</v>
      </c>
      <c r="B10" s="434" t="s">
        <v>9</v>
      </c>
      <c r="C10" s="302">
        <v>81</v>
      </c>
      <c r="D10" s="302">
        <v>71</v>
      </c>
      <c r="E10" s="39">
        <f>SUM(C10:D10)</f>
        <v>152</v>
      </c>
      <c r="F10" s="302">
        <v>1824</v>
      </c>
      <c r="G10" s="302">
        <v>1671</v>
      </c>
      <c r="H10" s="39">
        <f>SUM(F10:G10)</f>
        <v>3495</v>
      </c>
      <c r="I10" s="302">
        <v>133</v>
      </c>
      <c r="J10" s="302">
        <v>112</v>
      </c>
      <c r="K10" s="39">
        <f>SUM(I10:J10)</f>
        <v>245</v>
      </c>
      <c r="L10" s="302">
        <v>7</v>
      </c>
      <c r="M10" s="302">
        <v>8</v>
      </c>
      <c r="N10" s="39">
        <f>SUM(L10:M10)</f>
        <v>15</v>
      </c>
      <c r="O10" s="39">
        <f>SUM(C10,F10,I10,L10)</f>
        <v>2045</v>
      </c>
      <c r="P10" s="39">
        <f>SUM(D10,G10,J10,M10)</f>
        <v>1862</v>
      </c>
      <c r="Q10" s="39">
        <f>SUM(O10:P10)</f>
        <v>3907</v>
      </c>
      <c r="R10" s="435" t="s">
        <v>36</v>
      </c>
      <c r="S10" s="585">
        <v>2017</v>
      </c>
    </row>
    <row r="11" spans="1:19" ht="21" customHeight="1" thickBot="1">
      <c r="A11" s="577"/>
      <c r="B11" s="322" t="s">
        <v>10</v>
      </c>
      <c r="C11" s="37">
        <v>174</v>
      </c>
      <c r="D11" s="37">
        <v>169</v>
      </c>
      <c r="E11" s="38">
        <f>SUM(C11:D11)</f>
        <v>343</v>
      </c>
      <c r="F11" s="37">
        <v>1573</v>
      </c>
      <c r="G11" s="37">
        <v>1799</v>
      </c>
      <c r="H11" s="38">
        <f>SUM(F11:G11)</f>
        <v>3372</v>
      </c>
      <c r="I11" s="37">
        <v>136</v>
      </c>
      <c r="J11" s="37">
        <v>172</v>
      </c>
      <c r="K11" s="38">
        <f>SUM(I11:J11)</f>
        <v>308</v>
      </c>
      <c r="L11" s="37">
        <v>15</v>
      </c>
      <c r="M11" s="37">
        <v>16</v>
      </c>
      <c r="N11" s="38">
        <f>SUM(L11:M11)</f>
        <v>31</v>
      </c>
      <c r="O11" s="38">
        <f>SUM(C11,F11,I11,L11)</f>
        <v>1898</v>
      </c>
      <c r="P11" s="38">
        <f>SUM(D11,G11,J11,M11)</f>
        <v>2156</v>
      </c>
      <c r="Q11" s="38">
        <f>SUM(O11:P11)</f>
        <v>4054</v>
      </c>
      <c r="R11" s="154" t="s">
        <v>37</v>
      </c>
      <c r="S11" s="579"/>
    </row>
    <row r="12" spans="1:19" ht="21" customHeight="1">
      <c r="A12" s="584"/>
      <c r="B12" s="182" t="s">
        <v>2</v>
      </c>
      <c r="C12" s="183">
        <f>SUM(C10:C11)</f>
        <v>255</v>
      </c>
      <c r="D12" s="183">
        <f t="shared" ref="D12:P12" si="0">SUM(D10:D11)</f>
        <v>240</v>
      </c>
      <c r="E12" s="183">
        <f t="shared" si="0"/>
        <v>495</v>
      </c>
      <c r="F12" s="183">
        <f t="shared" si="0"/>
        <v>3397</v>
      </c>
      <c r="G12" s="183">
        <f t="shared" si="0"/>
        <v>3470</v>
      </c>
      <c r="H12" s="183">
        <f t="shared" si="0"/>
        <v>6867</v>
      </c>
      <c r="I12" s="183">
        <f t="shared" si="0"/>
        <v>269</v>
      </c>
      <c r="J12" s="183">
        <f t="shared" si="0"/>
        <v>284</v>
      </c>
      <c r="K12" s="183">
        <f t="shared" si="0"/>
        <v>553</v>
      </c>
      <c r="L12" s="183">
        <f t="shared" si="0"/>
        <v>22</v>
      </c>
      <c r="M12" s="183">
        <f t="shared" si="0"/>
        <v>24</v>
      </c>
      <c r="N12" s="183">
        <f t="shared" si="0"/>
        <v>46</v>
      </c>
      <c r="O12" s="183">
        <f t="shared" si="0"/>
        <v>3943</v>
      </c>
      <c r="P12" s="183">
        <f t="shared" si="0"/>
        <v>4018</v>
      </c>
      <c r="Q12" s="183">
        <f>SUM(Q10:Q11)</f>
        <v>7961</v>
      </c>
      <c r="R12" s="320" t="s">
        <v>5</v>
      </c>
      <c r="S12" s="586"/>
    </row>
    <row r="13" spans="1:19" ht="21" customHeight="1" thickBot="1">
      <c r="A13" s="581">
        <v>2018</v>
      </c>
      <c r="B13" s="396" t="s">
        <v>9</v>
      </c>
      <c r="C13" s="394">
        <v>98</v>
      </c>
      <c r="D13" s="394">
        <v>72</v>
      </c>
      <c r="E13" s="394">
        <f>SUM(C13:D13)</f>
        <v>170</v>
      </c>
      <c r="F13" s="394">
        <v>1836</v>
      </c>
      <c r="G13" s="394">
        <v>1732</v>
      </c>
      <c r="H13" s="394">
        <f>SUM(F13:G13)</f>
        <v>3568</v>
      </c>
      <c r="I13" s="394">
        <v>87</v>
      </c>
      <c r="J13" s="394">
        <v>85</v>
      </c>
      <c r="K13" s="394">
        <f>SUM(I13:J13)</f>
        <v>172</v>
      </c>
      <c r="L13" s="394">
        <v>4</v>
      </c>
      <c r="M13" s="394">
        <v>5</v>
      </c>
      <c r="N13" s="394">
        <f>SUM(L13:M13)</f>
        <v>9</v>
      </c>
      <c r="O13" s="394">
        <f>SUM(C13,F13,I13,L13)</f>
        <v>2025</v>
      </c>
      <c r="P13" s="394">
        <f>SUM(D13,G13,J13,M13)</f>
        <v>1894</v>
      </c>
      <c r="Q13" s="394">
        <f>SUM(O13:P13)</f>
        <v>3919</v>
      </c>
      <c r="R13" s="399" t="s">
        <v>36</v>
      </c>
      <c r="S13" s="582">
        <v>2018</v>
      </c>
    </row>
    <row r="14" spans="1:19" ht="21" customHeight="1" thickBot="1">
      <c r="A14" s="581"/>
      <c r="B14" s="397" t="s">
        <v>10</v>
      </c>
      <c r="C14" s="393">
        <v>162</v>
      </c>
      <c r="D14" s="393">
        <v>136</v>
      </c>
      <c r="E14" s="393">
        <f>SUM(C14:D14)</f>
        <v>298</v>
      </c>
      <c r="F14" s="393">
        <v>1464</v>
      </c>
      <c r="G14" s="393">
        <v>1666</v>
      </c>
      <c r="H14" s="393">
        <f>SUM(F14:G14)</f>
        <v>3130</v>
      </c>
      <c r="I14" s="393">
        <v>90</v>
      </c>
      <c r="J14" s="393">
        <v>103</v>
      </c>
      <c r="K14" s="393">
        <f>SUM(I14:J14)</f>
        <v>193</v>
      </c>
      <c r="L14" s="393">
        <v>7</v>
      </c>
      <c r="M14" s="393">
        <v>7</v>
      </c>
      <c r="N14" s="393">
        <f>SUM(L14:M14)</f>
        <v>14</v>
      </c>
      <c r="O14" s="393">
        <f>SUM(C14,F14,I14,L14)</f>
        <v>1723</v>
      </c>
      <c r="P14" s="393">
        <f>SUM(D14,G14,J14,M14)</f>
        <v>1912</v>
      </c>
      <c r="Q14" s="393">
        <f>SUM(O14:P14)</f>
        <v>3635</v>
      </c>
      <c r="R14" s="400" t="s">
        <v>37</v>
      </c>
      <c r="S14" s="582"/>
    </row>
    <row r="15" spans="1:19" ht="21" customHeight="1" thickBot="1">
      <c r="A15" s="581"/>
      <c r="B15" s="398" t="s">
        <v>2</v>
      </c>
      <c r="C15" s="395">
        <f>SUM(C13:C14)</f>
        <v>260</v>
      </c>
      <c r="D15" s="395">
        <f t="shared" ref="D15:P15" si="1">SUM(D13:D14)</f>
        <v>208</v>
      </c>
      <c r="E15" s="395">
        <f t="shared" si="1"/>
        <v>468</v>
      </c>
      <c r="F15" s="395">
        <f t="shared" si="1"/>
        <v>3300</v>
      </c>
      <c r="G15" s="395">
        <f t="shared" si="1"/>
        <v>3398</v>
      </c>
      <c r="H15" s="395">
        <f t="shared" si="1"/>
        <v>6698</v>
      </c>
      <c r="I15" s="395">
        <f t="shared" si="1"/>
        <v>177</v>
      </c>
      <c r="J15" s="395">
        <f t="shared" si="1"/>
        <v>188</v>
      </c>
      <c r="K15" s="395">
        <f t="shared" si="1"/>
        <v>365</v>
      </c>
      <c r="L15" s="395">
        <f t="shared" si="1"/>
        <v>11</v>
      </c>
      <c r="M15" s="395">
        <f t="shared" si="1"/>
        <v>12</v>
      </c>
      <c r="N15" s="395">
        <f t="shared" si="1"/>
        <v>23</v>
      </c>
      <c r="O15" s="395">
        <f t="shared" si="1"/>
        <v>3748</v>
      </c>
      <c r="P15" s="395">
        <f t="shared" si="1"/>
        <v>3806</v>
      </c>
      <c r="Q15" s="395">
        <f>SUM(Q13:Q14)</f>
        <v>7554</v>
      </c>
      <c r="R15" s="401" t="s">
        <v>5</v>
      </c>
      <c r="S15" s="582"/>
    </row>
    <row r="16" spans="1:19" ht="21" customHeight="1" thickBot="1">
      <c r="A16" s="577">
        <v>2019</v>
      </c>
      <c r="B16" s="325" t="s">
        <v>9</v>
      </c>
      <c r="C16" s="167">
        <v>83</v>
      </c>
      <c r="D16" s="167">
        <v>99</v>
      </c>
      <c r="E16" s="56">
        <f>SUM(C16:D16)</f>
        <v>182</v>
      </c>
      <c r="F16" s="167">
        <v>2035</v>
      </c>
      <c r="G16" s="167">
        <v>1919</v>
      </c>
      <c r="H16" s="56">
        <f>SUM(F16:G16)</f>
        <v>3954</v>
      </c>
      <c r="I16" s="167">
        <v>66</v>
      </c>
      <c r="J16" s="167">
        <v>67</v>
      </c>
      <c r="K16" s="56">
        <f>SUM(I16:J16)</f>
        <v>133</v>
      </c>
      <c r="L16" s="167">
        <v>4</v>
      </c>
      <c r="M16" s="167">
        <v>3</v>
      </c>
      <c r="N16" s="56">
        <f>SUM(L16:M16)</f>
        <v>7</v>
      </c>
      <c r="O16" s="56">
        <f>SUM(C16,F16,I16,L16)</f>
        <v>2188</v>
      </c>
      <c r="P16" s="56">
        <f>SUM(D16,G16,J16,M16)</f>
        <v>2088</v>
      </c>
      <c r="Q16" s="56">
        <f>SUM(O16:P16)</f>
        <v>4276</v>
      </c>
      <c r="R16" s="194" t="s">
        <v>36</v>
      </c>
      <c r="S16" s="579">
        <v>2019</v>
      </c>
    </row>
    <row r="17" spans="1:19" ht="21" customHeight="1" thickBot="1">
      <c r="A17" s="577"/>
      <c r="B17" s="322" t="s">
        <v>10</v>
      </c>
      <c r="C17" s="37">
        <v>165</v>
      </c>
      <c r="D17" s="37">
        <v>137</v>
      </c>
      <c r="E17" s="38">
        <f>SUM(C17:D17)</f>
        <v>302</v>
      </c>
      <c r="F17" s="37">
        <v>1778</v>
      </c>
      <c r="G17" s="37">
        <v>2005</v>
      </c>
      <c r="H17" s="38">
        <f>SUM(F17:G17)</f>
        <v>3783</v>
      </c>
      <c r="I17" s="37">
        <v>94</v>
      </c>
      <c r="J17" s="37">
        <v>106</v>
      </c>
      <c r="K17" s="38">
        <f>SUM(I17:J17)</f>
        <v>200</v>
      </c>
      <c r="L17" s="37">
        <v>5</v>
      </c>
      <c r="M17" s="37">
        <v>6</v>
      </c>
      <c r="N17" s="38">
        <f>SUM(L17:M17)</f>
        <v>11</v>
      </c>
      <c r="O17" s="38">
        <f>SUM(C17,F17,I17,L17)</f>
        <v>2042</v>
      </c>
      <c r="P17" s="38">
        <f>SUM(D17,G17,J17,M17)</f>
        <v>2254</v>
      </c>
      <c r="Q17" s="38">
        <f>SUM(O17:P17)</f>
        <v>4296</v>
      </c>
      <c r="R17" s="154" t="s">
        <v>37</v>
      </c>
      <c r="S17" s="579"/>
    </row>
    <row r="18" spans="1:19" ht="21" customHeight="1">
      <c r="A18" s="584"/>
      <c r="B18" s="182" t="s">
        <v>2</v>
      </c>
      <c r="C18" s="183">
        <f>SUM(C16:C17)</f>
        <v>248</v>
      </c>
      <c r="D18" s="183">
        <f t="shared" ref="D18:P18" si="2">SUM(D16:D17)</f>
        <v>236</v>
      </c>
      <c r="E18" s="183">
        <f t="shared" si="2"/>
        <v>484</v>
      </c>
      <c r="F18" s="183">
        <f t="shared" si="2"/>
        <v>3813</v>
      </c>
      <c r="G18" s="183">
        <f t="shared" si="2"/>
        <v>3924</v>
      </c>
      <c r="H18" s="183">
        <f t="shared" si="2"/>
        <v>7737</v>
      </c>
      <c r="I18" s="183">
        <f t="shared" si="2"/>
        <v>160</v>
      </c>
      <c r="J18" s="183">
        <f t="shared" si="2"/>
        <v>173</v>
      </c>
      <c r="K18" s="183">
        <f t="shared" si="2"/>
        <v>333</v>
      </c>
      <c r="L18" s="183">
        <f t="shared" si="2"/>
        <v>9</v>
      </c>
      <c r="M18" s="183">
        <f t="shared" si="2"/>
        <v>9</v>
      </c>
      <c r="N18" s="183">
        <f t="shared" si="2"/>
        <v>18</v>
      </c>
      <c r="O18" s="183">
        <f t="shared" si="2"/>
        <v>4230</v>
      </c>
      <c r="P18" s="183">
        <f t="shared" si="2"/>
        <v>4342</v>
      </c>
      <c r="Q18" s="183">
        <f>SUM(Q16:Q17)</f>
        <v>8572</v>
      </c>
      <c r="R18" s="320" t="s">
        <v>5</v>
      </c>
      <c r="S18" s="586"/>
    </row>
    <row r="19" spans="1:19" ht="21" customHeight="1" thickBot="1">
      <c r="A19" s="581" t="s">
        <v>361</v>
      </c>
      <c r="B19" s="396" t="s">
        <v>9</v>
      </c>
      <c r="C19" s="394">
        <v>43</v>
      </c>
      <c r="D19" s="394">
        <v>127</v>
      </c>
      <c r="E19" s="394">
        <f>SUM(C19:D19)</f>
        <v>170</v>
      </c>
      <c r="F19" s="394">
        <v>1505</v>
      </c>
      <c r="G19" s="394">
        <v>1432</v>
      </c>
      <c r="H19" s="394">
        <f>SUM(F19:G19)</f>
        <v>2937</v>
      </c>
      <c r="I19" s="394">
        <v>119</v>
      </c>
      <c r="J19" s="394">
        <v>126</v>
      </c>
      <c r="K19" s="394">
        <f>SUM(I19:J19)</f>
        <v>245</v>
      </c>
      <c r="L19" s="394">
        <v>0</v>
      </c>
      <c r="M19" s="394">
        <v>0</v>
      </c>
      <c r="N19" s="394">
        <f>SUM(L19:M19)</f>
        <v>0</v>
      </c>
      <c r="O19" s="394">
        <f>SUM(C19,F19,I19,L19)</f>
        <v>1667</v>
      </c>
      <c r="P19" s="394">
        <f>SUM(D19,G19,J19,M19)</f>
        <v>1685</v>
      </c>
      <c r="Q19" s="394">
        <f>SUM(O19:P19)</f>
        <v>3352</v>
      </c>
      <c r="R19" s="399" t="s">
        <v>36</v>
      </c>
      <c r="S19" s="582" t="s">
        <v>391</v>
      </c>
    </row>
    <row r="20" spans="1:19" ht="21" customHeight="1" thickBot="1">
      <c r="A20" s="581"/>
      <c r="B20" s="397" t="s">
        <v>10</v>
      </c>
      <c r="C20" s="393">
        <v>127</v>
      </c>
      <c r="D20" s="393">
        <v>141</v>
      </c>
      <c r="E20" s="393">
        <f>SUM(C20:D20)</f>
        <v>268</v>
      </c>
      <c r="F20" s="393">
        <v>1225</v>
      </c>
      <c r="G20" s="393">
        <v>1430</v>
      </c>
      <c r="H20" s="393">
        <f>SUM(F20:G20)</f>
        <v>2655</v>
      </c>
      <c r="I20" s="393">
        <v>144</v>
      </c>
      <c r="J20" s="393">
        <v>170</v>
      </c>
      <c r="K20" s="393">
        <f>SUM(I20:J20)</f>
        <v>314</v>
      </c>
      <c r="L20" s="393">
        <v>0</v>
      </c>
      <c r="M20" s="393">
        <v>0</v>
      </c>
      <c r="N20" s="393">
        <f>SUM(L20:M20)</f>
        <v>0</v>
      </c>
      <c r="O20" s="393">
        <f>SUM(C20,F20,I20,L20)</f>
        <v>1496</v>
      </c>
      <c r="P20" s="393">
        <f>SUM(D20,G20,J20,M20)</f>
        <v>1741</v>
      </c>
      <c r="Q20" s="393">
        <f>SUM(O20:P20)</f>
        <v>3237</v>
      </c>
      <c r="R20" s="400" t="s">
        <v>37</v>
      </c>
      <c r="S20" s="582"/>
    </row>
    <row r="21" spans="1:19" ht="21" customHeight="1" thickBot="1">
      <c r="A21" s="581"/>
      <c r="B21" s="398" t="s">
        <v>2</v>
      </c>
      <c r="C21" s="395">
        <f>SUM(C19:C20)</f>
        <v>170</v>
      </c>
      <c r="D21" s="395">
        <f t="shared" ref="D21:P21" si="3">SUM(D19:D20)</f>
        <v>268</v>
      </c>
      <c r="E21" s="395">
        <f t="shared" si="3"/>
        <v>438</v>
      </c>
      <c r="F21" s="395">
        <f t="shared" si="3"/>
        <v>2730</v>
      </c>
      <c r="G21" s="395">
        <f t="shared" si="3"/>
        <v>2862</v>
      </c>
      <c r="H21" s="395">
        <f t="shared" si="3"/>
        <v>5592</v>
      </c>
      <c r="I21" s="395">
        <f t="shared" si="3"/>
        <v>263</v>
      </c>
      <c r="J21" s="395">
        <f t="shared" si="3"/>
        <v>296</v>
      </c>
      <c r="K21" s="395">
        <f t="shared" si="3"/>
        <v>559</v>
      </c>
      <c r="L21" s="395">
        <f>SUM(L19:L20)</f>
        <v>0</v>
      </c>
      <c r="M21" s="395">
        <f t="shared" si="3"/>
        <v>0</v>
      </c>
      <c r="N21" s="395">
        <f t="shared" si="3"/>
        <v>0</v>
      </c>
      <c r="O21" s="395">
        <f t="shared" si="3"/>
        <v>3163</v>
      </c>
      <c r="P21" s="395">
        <f t="shared" si="3"/>
        <v>3426</v>
      </c>
      <c r="Q21" s="395">
        <f>SUM(Q19:Q20)</f>
        <v>6589</v>
      </c>
      <c r="R21" s="401" t="s">
        <v>5</v>
      </c>
      <c r="S21" s="582"/>
    </row>
    <row r="22" spans="1:19" ht="21" customHeight="1" thickBot="1">
      <c r="A22" s="577">
        <v>2021</v>
      </c>
      <c r="B22" s="325" t="s">
        <v>9</v>
      </c>
      <c r="C22" s="167">
        <v>48</v>
      </c>
      <c r="D22" s="167">
        <v>74</v>
      </c>
      <c r="E22" s="56">
        <f>SUM(C22:D22)</f>
        <v>122</v>
      </c>
      <c r="F22" s="167">
        <v>1539</v>
      </c>
      <c r="G22" s="167">
        <v>1381</v>
      </c>
      <c r="H22" s="56">
        <f>SUM(F22:G22)</f>
        <v>2920</v>
      </c>
      <c r="I22" s="167">
        <v>80</v>
      </c>
      <c r="J22" s="167">
        <v>80</v>
      </c>
      <c r="K22" s="56">
        <f>SUM(I22:J22)</f>
        <v>160</v>
      </c>
      <c r="L22" s="167">
        <v>0</v>
      </c>
      <c r="M22" s="167">
        <v>0</v>
      </c>
      <c r="N22" s="56">
        <f>SUM(L22:M22)</f>
        <v>0</v>
      </c>
      <c r="O22" s="56">
        <f>SUM(C22,F22,I22,L22)</f>
        <v>1667</v>
      </c>
      <c r="P22" s="56">
        <f>SUM(D22,G22,J22,M22)</f>
        <v>1535</v>
      </c>
      <c r="Q22" s="56">
        <f>SUM(O22:P22)</f>
        <v>3202</v>
      </c>
      <c r="R22" s="194" t="s">
        <v>36</v>
      </c>
      <c r="S22" s="579">
        <v>2021</v>
      </c>
    </row>
    <row r="23" spans="1:19" ht="21" customHeight="1" thickBot="1">
      <c r="A23" s="577"/>
      <c r="B23" s="322" t="s">
        <v>10</v>
      </c>
      <c r="C23" s="37">
        <v>80</v>
      </c>
      <c r="D23" s="37">
        <v>113</v>
      </c>
      <c r="E23" s="38">
        <f>SUM(C23:D23)</f>
        <v>193</v>
      </c>
      <c r="F23" s="37">
        <v>1521</v>
      </c>
      <c r="G23" s="37">
        <v>1771</v>
      </c>
      <c r="H23" s="38">
        <f>SUM(F23:G23)</f>
        <v>3292</v>
      </c>
      <c r="I23" s="37">
        <v>47</v>
      </c>
      <c r="J23" s="37">
        <v>61</v>
      </c>
      <c r="K23" s="38">
        <f>SUM(I23:J23)</f>
        <v>108</v>
      </c>
      <c r="L23" s="37">
        <v>1</v>
      </c>
      <c r="M23" s="37">
        <v>1</v>
      </c>
      <c r="N23" s="38">
        <f>SUM(L23:M23)</f>
        <v>2</v>
      </c>
      <c r="O23" s="38">
        <f>SUM(C23,F23,I23,L23)</f>
        <v>1649</v>
      </c>
      <c r="P23" s="38">
        <f>SUM(D23,G23,J23,M23)</f>
        <v>1946</v>
      </c>
      <c r="Q23" s="38">
        <f>SUM(O23:P23)</f>
        <v>3595</v>
      </c>
      <c r="R23" s="154" t="s">
        <v>37</v>
      </c>
      <c r="S23" s="579"/>
    </row>
    <row r="24" spans="1:19" ht="21" customHeight="1">
      <c r="A24" s="578"/>
      <c r="B24" s="436" t="s">
        <v>2</v>
      </c>
      <c r="C24" s="257">
        <f>SUM(C22:C23)</f>
        <v>128</v>
      </c>
      <c r="D24" s="257">
        <f t="shared" ref="D24:Q24" si="4">SUM(D22:D23)</f>
        <v>187</v>
      </c>
      <c r="E24" s="257">
        <f t="shared" si="4"/>
        <v>315</v>
      </c>
      <c r="F24" s="257">
        <f t="shared" si="4"/>
        <v>3060</v>
      </c>
      <c r="G24" s="257">
        <f t="shared" si="4"/>
        <v>3152</v>
      </c>
      <c r="H24" s="257">
        <f t="shared" si="4"/>
        <v>6212</v>
      </c>
      <c r="I24" s="257">
        <f t="shared" si="4"/>
        <v>127</v>
      </c>
      <c r="J24" s="257">
        <f t="shared" si="4"/>
        <v>141</v>
      </c>
      <c r="K24" s="257">
        <f t="shared" si="4"/>
        <v>268</v>
      </c>
      <c r="L24" s="257">
        <f t="shared" si="4"/>
        <v>1</v>
      </c>
      <c r="M24" s="257">
        <f t="shared" si="4"/>
        <v>1</v>
      </c>
      <c r="N24" s="257">
        <f t="shared" si="4"/>
        <v>2</v>
      </c>
      <c r="O24" s="257">
        <f t="shared" si="4"/>
        <v>3316</v>
      </c>
      <c r="P24" s="257">
        <f t="shared" si="4"/>
        <v>3481</v>
      </c>
      <c r="Q24" s="257">
        <f t="shared" si="4"/>
        <v>6797</v>
      </c>
      <c r="R24" s="437" t="s">
        <v>5</v>
      </c>
      <c r="S24" s="580"/>
    </row>
    <row r="25" spans="1:19" ht="15" customHeight="1">
      <c r="A25" s="566" t="s">
        <v>388</v>
      </c>
      <c r="B25" s="566"/>
      <c r="C25" s="566"/>
      <c r="D25" s="566"/>
      <c r="E25" s="566"/>
      <c r="F25" s="566"/>
      <c r="G25" s="566"/>
      <c r="H25" s="566"/>
      <c r="I25" s="566"/>
      <c r="J25" s="573" t="s">
        <v>389</v>
      </c>
      <c r="K25" s="588"/>
      <c r="L25" s="588"/>
      <c r="M25" s="588"/>
      <c r="N25" s="588"/>
      <c r="O25" s="588"/>
      <c r="P25" s="588"/>
      <c r="Q25" s="588"/>
      <c r="R25" s="588"/>
      <c r="S25" s="588"/>
    </row>
    <row r="26" spans="1:19" ht="27.75" customHeight="1">
      <c r="A26" s="566" t="s">
        <v>387</v>
      </c>
      <c r="B26" s="566"/>
      <c r="C26" s="566"/>
      <c r="D26" s="566"/>
      <c r="E26" s="566"/>
      <c r="F26" s="566"/>
      <c r="G26" s="566"/>
      <c r="H26" s="566"/>
      <c r="I26" s="566"/>
      <c r="J26" s="587" t="s">
        <v>390</v>
      </c>
      <c r="K26" s="587"/>
      <c r="L26" s="587"/>
      <c r="M26" s="587"/>
      <c r="N26" s="587"/>
      <c r="O26" s="587"/>
      <c r="P26" s="587"/>
      <c r="Q26" s="587"/>
      <c r="R26" s="587"/>
      <c r="S26" s="587"/>
    </row>
    <row r="27" spans="1:19" ht="42" customHeight="1">
      <c r="D27" s="31"/>
      <c r="E27" s="31"/>
      <c r="F27" s="31"/>
      <c r="G27" s="31"/>
      <c r="H27" s="31"/>
    </row>
    <row r="28" spans="1:19">
      <c r="E28" s="25"/>
      <c r="F28" s="25"/>
      <c r="G28" s="25"/>
      <c r="H28" s="25"/>
      <c r="I28" s="342"/>
    </row>
    <row r="29" spans="1:19">
      <c r="E29" s="25"/>
      <c r="F29" s="25"/>
      <c r="G29" s="25"/>
      <c r="H29" s="25"/>
      <c r="I29" s="342"/>
    </row>
    <row r="30" spans="1:19">
      <c r="E30" s="25"/>
      <c r="F30" s="25"/>
      <c r="G30" s="25"/>
      <c r="H30" s="25"/>
      <c r="I30" s="342"/>
    </row>
    <row r="31" spans="1:19">
      <c r="E31" s="25"/>
      <c r="F31" s="25"/>
      <c r="G31" s="25"/>
      <c r="H31" s="25"/>
      <c r="I31" s="342"/>
    </row>
    <row r="32" spans="1:19">
      <c r="E32" s="25"/>
      <c r="F32" s="25"/>
      <c r="G32" s="25"/>
      <c r="H32" s="25"/>
      <c r="I32" s="342"/>
    </row>
  </sheetData>
  <mergeCells count="26">
    <mergeCell ref="A26:I26"/>
    <mergeCell ref="A25:I25"/>
    <mergeCell ref="J26:S26"/>
    <mergeCell ref="J25:S25"/>
    <mergeCell ref="A1:S1"/>
    <mergeCell ref="A2:S2"/>
    <mergeCell ref="A3:S3"/>
    <mergeCell ref="A4:S4"/>
    <mergeCell ref="A6:B9"/>
    <mergeCell ref="R6:S9"/>
    <mergeCell ref="L6:N6"/>
    <mergeCell ref="C6:E7"/>
    <mergeCell ref="F6:H7"/>
    <mergeCell ref="I6:K7"/>
    <mergeCell ref="O6:Q7"/>
    <mergeCell ref="L7:N7"/>
    <mergeCell ref="A22:A24"/>
    <mergeCell ref="S22:S24"/>
    <mergeCell ref="A19:A21"/>
    <mergeCell ref="S19:S21"/>
    <mergeCell ref="A10:A12"/>
    <mergeCell ref="S10:S12"/>
    <mergeCell ref="A16:A18"/>
    <mergeCell ref="S16:S18"/>
    <mergeCell ref="A13:A15"/>
    <mergeCell ref="S13:S15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="98" zoomScaleNormal="100" zoomScaleSheetLayoutView="98" workbookViewId="0">
      <selection activeCell="F14" sqref="F14:K14"/>
    </sheetView>
  </sheetViews>
  <sheetFormatPr defaultColWidth="9.140625" defaultRowHeight="15"/>
  <cols>
    <col min="1" max="1" width="23.28515625" style="293" customWidth="1"/>
    <col min="2" max="10" width="9.28515625" style="293" customWidth="1"/>
    <col min="11" max="11" width="31.28515625" style="293" customWidth="1"/>
    <col min="12" max="16384" width="9.140625" style="292"/>
  </cols>
  <sheetData>
    <row r="1" spans="1:11" ht="39.75" customHeight="1" thickBot="1">
      <c r="A1" s="513" t="s">
        <v>357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 t="s">
        <v>411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35.25" customHeight="1">
      <c r="A3" s="516" t="s">
        <v>380</v>
      </c>
      <c r="B3" s="517"/>
      <c r="C3" s="517"/>
      <c r="D3" s="517"/>
      <c r="E3" s="517"/>
      <c r="F3" s="517"/>
      <c r="G3" s="517"/>
      <c r="H3" s="517"/>
      <c r="I3" s="517"/>
      <c r="J3" s="517"/>
      <c r="K3" s="518"/>
    </row>
    <row r="4" spans="1:11" ht="15.75">
      <c r="A4" s="519" t="s">
        <v>411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34" customFormat="1" ht="16.899999999999999" customHeight="1">
      <c r="A5" s="63" t="s">
        <v>160</v>
      </c>
      <c r="B5" s="64"/>
      <c r="C5" s="64"/>
      <c r="D5" s="64"/>
      <c r="E5" s="64"/>
      <c r="F5" s="64"/>
      <c r="G5" s="64"/>
      <c r="H5" s="64"/>
      <c r="I5" s="64"/>
      <c r="J5" s="294"/>
      <c r="K5" s="66" t="s">
        <v>161</v>
      </c>
    </row>
    <row r="6" spans="1:11" ht="20.100000000000001" customHeight="1" thickBot="1">
      <c r="A6" s="522" t="s">
        <v>366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365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36" t="s">
        <v>6</v>
      </c>
      <c r="C8" s="36" t="s">
        <v>7</v>
      </c>
      <c r="D8" s="36" t="s">
        <v>2</v>
      </c>
      <c r="E8" s="36" t="s">
        <v>6</v>
      </c>
      <c r="F8" s="36" t="s">
        <v>7</v>
      </c>
      <c r="G8" s="36" t="s">
        <v>2</v>
      </c>
      <c r="H8" s="36" t="s">
        <v>6</v>
      </c>
      <c r="I8" s="36" t="s">
        <v>7</v>
      </c>
      <c r="J8" s="36" t="s">
        <v>2</v>
      </c>
      <c r="K8" s="527"/>
    </row>
    <row r="9" spans="1:11" ht="14.25">
      <c r="A9" s="524"/>
      <c r="B9" s="62" t="s">
        <v>12</v>
      </c>
      <c r="C9" s="62" t="s">
        <v>13</v>
      </c>
      <c r="D9" s="62" t="s">
        <v>5</v>
      </c>
      <c r="E9" s="62" t="s">
        <v>12</v>
      </c>
      <c r="F9" s="62" t="s">
        <v>13</v>
      </c>
      <c r="G9" s="62" t="s">
        <v>5</v>
      </c>
      <c r="H9" s="62" t="s">
        <v>12</v>
      </c>
      <c r="I9" s="62" t="s">
        <v>13</v>
      </c>
      <c r="J9" s="62" t="s">
        <v>5</v>
      </c>
      <c r="K9" s="528"/>
    </row>
    <row r="10" spans="1:11" ht="38.25" customHeight="1" thickBot="1">
      <c r="A10" s="270" t="s">
        <v>431</v>
      </c>
      <c r="B10" s="359">
        <v>6</v>
      </c>
      <c r="C10" s="359">
        <v>17</v>
      </c>
      <c r="D10" s="360">
        <f>SUM(B10:C10)</f>
        <v>23</v>
      </c>
      <c r="E10" s="359">
        <v>6</v>
      </c>
      <c r="F10" s="359">
        <v>9</v>
      </c>
      <c r="G10" s="360">
        <f>SUM(E10:F10)</f>
        <v>15</v>
      </c>
      <c r="H10" s="360">
        <f>SUM(B10,E10)</f>
        <v>12</v>
      </c>
      <c r="I10" s="360">
        <f>SUM(C10,F10)</f>
        <v>26</v>
      </c>
      <c r="J10" s="360">
        <f>SUM(H10:I10)</f>
        <v>38</v>
      </c>
      <c r="K10" s="482" t="s">
        <v>432</v>
      </c>
    </row>
    <row r="11" spans="1:11" s="477" customFormat="1" ht="38.25" customHeight="1" thickBot="1">
      <c r="A11" s="460" t="s">
        <v>356</v>
      </c>
      <c r="B11" s="222">
        <v>10</v>
      </c>
      <c r="C11" s="222">
        <v>33</v>
      </c>
      <c r="D11" s="223">
        <f>SUM(B11:C11)</f>
        <v>43</v>
      </c>
      <c r="E11" s="222">
        <v>20</v>
      </c>
      <c r="F11" s="222">
        <v>51</v>
      </c>
      <c r="G11" s="223">
        <f>SUM(E11:F11)</f>
        <v>71</v>
      </c>
      <c r="H11" s="223">
        <f t="shared" ref="H11:I12" si="0">SUM(B11,E11)</f>
        <v>30</v>
      </c>
      <c r="I11" s="223">
        <f t="shared" si="0"/>
        <v>84</v>
      </c>
      <c r="J11" s="223">
        <f>SUM(D11,G11)</f>
        <v>114</v>
      </c>
      <c r="K11" s="483" t="s">
        <v>381</v>
      </c>
    </row>
    <row r="12" spans="1:11" s="481" customFormat="1" ht="38.25" customHeight="1">
      <c r="A12" s="478" t="s">
        <v>434</v>
      </c>
      <c r="B12" s="479">
        <v>32</v>
      </c>
      <c r="C12" s="479">
        <v>48</v>
      </c>
      <c r="D12" s="404">
        <f>SUM(B12:C12)</f>
        <v>80</v>
      </c>
      <c r="E12" s="479">
        <v>153</v>
      </c>
      <c r="F12" s="479">
        <v>88</v>
      </c>
      <c r="G12" s="404">
        <f>SUM(E12:F12)</f>
        <v>241</v>
      </c>
      <c r="H12" s="404">
        <f t="shared" si="0"/>
        <v>185</v>
      </c>
      <c r="I12" s="404">
        <f t="shared" si="0"/>
        <v>136</v>
      </c>
      <c r="J12" s="404">
        <f>SUM(D12,G12)</f>
        <v>321</v>
      </c>
      <c r="K12" s="480" t="s">
        <v>435</v>
      </c>
    </row>
    <row r="13" spans="1:11" ht="29.25" customHeight="1">
      <c r="A13" s="53" t="s">
        <v>2</v>
      </c>
      <c r="B13" s="61">
        <f>SUM(B10:B12)</f>
        <v>48</v>
      </c>
      <c r="C13" s="61">
        <f t="shared" ref="C13:J13" si="1">SUM(C10:C12)</f>
        <v>98</v>
      </c>
      <c r="D13" s="61">
        <f t="shared" si="1"/>
        <v>146</v>
      </c>
      <c r="E13" s="61">
        <f t="shared" si="1"/>
        <v>179</v>
      </c>
      <c r="F13" s="61">
        <f t="shared" si="1"/>
        <v>148</v>
      </c>
      <c r="G13" s="61">
        <f t="shared" si="1"/>
        <v>327</v>
      </c>
      <c r="H13" s="61">
        <f t="shared" si="1"/>
        <v>227</v>
      </c>
      <c r="I13" s="61">
        <f t="shared" si="1"/>
        <v>246</v>
      </c>
      <c r="J13" s="61">
        <f t="shared" si="1"/>
        <v>473</v>
      </c>
      <c r="K13" s="349" t="s">
        <v>5</v>
      </c>
    </row>
    <row r="14" spans="1:11" ht="27" customHeight="1">
      <c r="A14" s="589" t="s">
        <v>443</v>
      </c>
      <c r="B14" s="590"/>
      <c r="C14" s="590"/>
      <c r="D14" s="590"/>
      <c r="E14" s="590"/>
      <c r="F14" s="591" t="s">
        <v>433</v>
      </c>
      <c r="G14" s="591"/>
      <c r="H14" s="591"/>
      <c r="I14" s="591"/>
      <c r="J14" s="591"/>
      <c r="K14" s="591"/>
    </row>
    <row r="15" spans="1:11">
      <c r="K15" s="292"/>
    </row>
    <row r="20" spans="6:6">
      <c r="F20" s="484"/>
    </row>
  </sheetData>
  <mergeCells count="14">
    <mergeCell ref="A14:E14"/>
    <mergeCell ref="E7:G7"/>
    <mergeCell ref="H7:J7"/>
    <mergeCell ref="F14:K14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8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view="pageBreakPreview" zoomScale="98" zoomScaleNormal="100" zoomScaleSheetLayoutView="98" workbookViewId="0">
      <selection activeCell="G14" sqref="G14:K14"/>
    </sheetView>
  </sheetViews>
  <sheetFormatPr defaultColWidth="9.140625" defaultRowHeight="15"/>
  <cols>
    <col min="1" max="1" width="23.28515625" style="293" customWidth="1"/>
    <col min="2" max="10" width="9.28515625" style="293" customWidth="1"/>
    <col min="11" max="11" width="31.28515625" style="293" customWidth="1"/>
    <col min="12" max="16384" width="9.140625" style="292"/>
  </cols>
  <sheetData>
    <row r="1" spans="1:11" ht="39.75" customHeight="1" thickBot="1">
      <c r="A1" s="513" t="s">
        <v>367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 t="s">
        <v>411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36.75" customHeight="1">
      <c r="A3" s="593" t="s">
        <v>382</v>
      </c>
      <c r="B3" s="594"/>
      <c r="C3" s="594"/>
      <c r="D3" s="594"/>
      <c r="E3" s="594"/>
      <c r="F3" s="594"/>
      <c r="G3" s="594"/>
      <c r="H3" s="594"/>
      <c r="I3" s="594"/>
      <c r="J3" s="594"/>
      <c r="K3" s="595"/>
    </row>
    <row r="4" spans="1:11" ht="15.75">
      <c r="A4" s="519" t="s">
        <v>411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34" customFormat="1" ht="16.899999999999999" customHeight="1">
      <c r="A5" s="63" t="s">
        <v>162</v>
      </c>
      <c r="B5" s="64"/>
      <c r="C5" s="64"/>
      <c r="D5" s="64"/>
      <c r="E5" s="64"/>
      <c r="F5" s="64"/>
      <c r="G5" s="64"/>
      <c r="H5" s="64"/>
      <c r="I5" s="64"/>
      <c r="J5" s="294"/>
      <c r="K5" s="66" t="s">
        <v>163</v>
      </c>
    </row>
    <row r="6" spans="1:11" ht="20.100000000000001" customHeight="1" thickBot="1">
      <c r="A6" s="522" t="s">
        <v>366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365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36" t="s">
        <v>6</v>
      </c>
      <c r="C8" s="36" t="s">
        <v>7</v>
      </c>
      <c r="D8" s="36" t="s">
        <v>2</v>
      </c>
      <c r="E8" s="36" t="s">
        <v>6</v>
      </c>
      <c r="F8" s="36" t="s">
        <v>7</v>
      </c>
      <c r="G8" s="36" t="s">
        <v>2</v>
      </c>
      <c r="H8" s="36" t="s">
        <v>6</v>
      </c>
      <c r="I8" s="36" t="s">
        <v>7</v>
      </c>
      <c r="J8" s="36" t="s">
        <v>2</v>
      </c>
      <c r="K8" s="527"/>
    </row>
    <row r="9" spans="1:11" ht="14.25">
      <c r="A9" s="524"/>
      <c r="B9" s="62" t="s">
        <v>12</v>
      </c>
      <c r="C9" s="62" t="s">
        <v>13</v>
      </c>
      <c r="D9" s="62" t="s">
        <v>5</v>
      </c>
      <c r="E9" s="62" t="s">
        <v>12</v>
      </c>
      <c r="F9" s="62" t="s">
        <v>13</v>
      </c>
      <c r="G9" s="62" t="s">
        <v>5</v>
      </c>
      <c r="H9" s="62" t="s">
        <v>12</v>
      </c>
      <c r="I9" s="62" t="s">
        <v>13</v>
      </c>
      <c r="J9" s="62" t="s">
        <v>5</v>
      </c>
      <c r="K9" s="528"/>
    </row>
    <row r="10" spans="1:11" ht="38.25" customHeight="1" thickBot="1">
      <c r="A10" s="270" t="s">
        <v>376</v>
      </c>
      <c r="B10" s="359">
        <v>0</v>
      </c>
      <c r="C10" s="359">
        <v>1</v>
      </c>
      <c r="D10" s="360">
        <f>SUM(B10:C10)</f>
        <v>1</v>
      </c>
      <c r="E10" s="359">
        <v>51</v>
      </c>
      <c r="F10" s="359">
        <v>43</v>
      </c>
      <c r="G10" s="360">
        <f>SUM(E10:F10)</f>
        <v>94</v>
      </c>
      <c r="H10" s="360">
        <f>SUM(B10,E10)</f>
        <v>51</v>
      </c>
      <c r="I10" s="360">
        <f>SUM(C10,F10)</f>
        <v>44</v>
      </c>
      <c r="J10" s="360">
        <f>SUM(H10:I10)</f>
        <v>95</v>
      </c>
      <c r="K10" s="457" t="s">
        <v>383</v>
      </c>
    </row>
    <row r="11" spans="1:11" ht="38.25" customHeight="1" thickBot="1">
      <c r="A11" s="460" t="s">
        <v>377</v>
      </c>
      <c r="B11" s="222">
        <v>0</v>
      </c>
      <c r="C11" s="222">
        <v>8</v>
      </c>
      <c r="D11" s="223">
        <f>SUM(B11:C11)</f>
        <v>8</v>
      </c>
      <c r="E11" s="222">
        <v>56</v>
      </c>
      <c r="F11" s="222">
        <v>55</v>
      </c>
      <c r="G11" s="223">
        <f>SUM(E11:F11)</f>
        <v>111</v>
      </c>
      <c r="H11" s="223">
        <f t="shared" ref="H11:I12" si="0">SUM(B11,E11)</f>
        <v>56</v>
      </c>
      <c r="I11" s="223">
        <f t="shared" si="0"/>
        <v>63</v>
      </c>
      <c r="J11" s="223">
        <f>SUM(D11,G11)</f>
        <v>119</v>
      </c>
      <c r="K11" s="458" t="s">
        <v>409</v>
      </c>
    </row>
    <row r="12" spans="1:11" ht="38.25" customHeight="1">
      <c r="A12" s="461" t="s">
        <v>396</v>
      </c>
      <c r="B12" s="179">
        <v>1</v>
      </c>
      <c r="C12" s="179">
        <v>22</v>
      </c>
      <c r="D12" s="180">
        <f>SUM(B12:C12)</f>
        <v>23</v>
      </c>
      <c r="E12" s="179">
        <v>5</v>
      </c>
      <c r="F12" s="179">
        <v>28</v>
      </c>
      <c r="G12" s="180">
        <f>SUM(E12:F12)</f>
        <v>33</v>
      </c>
      <c r="H12" s="180">
        <f t="shared" si="0"/>
        <v>6</v>
      </c>
      <c r="I12" s="180">
        <f t="shared" si="0"/>
        <v>50</v>
      </c>
      <c r="J12" s="180">
        <f>SUM(D12,G12)</f>
        <v>56</v>
      </c>
      <c r="K12" s="459" t="s">
        <v>397</v>
      </c>
    </row>
    <row r="13" spans="1:11" ht="29.25" customHeight="1">
      <c r="A13" s="53" t="s">
        <v>2</v>
      </c>
      <c r="B13" s="61">
        <f t="shared" ref="B13:J13" si="1">SUM(B10:B12)</f>
        <v>1</v>
      </c>
      <c r="C13" s="61">
        <f t="shared" si="1"/>
        <v>31</v>
      </c>
      <c r="D13" s="61">
        <f t="shared" si="1"/>
        <v>32</v>
      </c>
      <c r="E13" s="61">
        <f t="shared" si="1"/>
        <v>112</v>
      </c>
      <c r="F13" s="61">
        <f t="shared" si="1"/>
        <v>126</v>
      </c>
      <c r="G13" s="61">
        <f t="shared" si="1"/>
        <v>238</v>
      </c>
      <c r="H13" s="61">
        <f t="shared" si="1"/>
        <v>113</v>
      </c>
      <c r="I13" s="61">
        <f t="shared" si="1"/>
        <v>157</v>
      </c>
      <c r="J13" s="61">
        <f t="shared" si="1"/>
        <v>270</v>
      </c>
      <c r="K13" s="349" t="s">
        <v>5</v>
      </c>
    </row>
    <row r="14" spans="1:11" ht="31.5" customHeight="1">
      <c r="A14" s="592" t="s">
        <v>436</v>
      </c>
      <c r="B14" s="592"/>
      <c r="C14" s="592"/>
      <c r="D14" s="592"/>
      <c r="E14" s="592"/>
      <c r="F14" s="592"/>
      <c r="G14" s="591" t="s">
        <v>437</v>
      </c>
      <c r="H14" s="591"/>
      <c r="I14" s="591"/>
      <c r="J14" s="591"/>
      <c r="K14" s="591"/>
    </row>
    <row r="15" spans="1:11">
      <c r="C15" s="236"/>
      <c r="D15" s="236"/>
    </row>
    <row r="16" spans="1:11">
      <c r="C16" s="236"/>
      <c r="D16" s="236"/>
    </row>
    <row r="17" spans="3:4">
      <c r="C17" s="236"/>
      <c r="D17" s="236"/>
    </row>
  </sheetData>
  <mergeCells count="14">
    <mergeCell ref="G14:K14"/>
    <mergeCell ref="A14:F14"/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view="pageBreakPreview" zoomScale="98" zoomScaleNormal="100" zoomScaleSheetLayoutView="98" workbookViewId="0">
      <selection activeCell="H18" sqref="H18"/>
    </sheetView>
  </sheetViews>
  <sheetFormatPr defaultColWidth="9.140625" defaultRowHeight="15"/>
  <cols>
    <col min="1" max="1" width="23.28515625" style="293" customWidth="1"/>
    <col min="2" max="10" width="9.28515625" style="293" customWidth="1"/>
    <col min="11" max="11" width="31.28515625" style="293" customWidth="1"/>
    <col min="12" max="16384" width="9.140625" style="292"/>
  </cols>
  <sheetData>
    <row r="1" spans="1:11" ht="39.75" customHeight="1" thickBot="1">
      <c r="A1" s="513" t="s">
        <v>385</v>
      </c>
      <c r="B1" s="514"/>
      <c r="C1" s="514"/>
      <c r="D1" s="514"/>
      <c r="E1" s="514"/>
      <c r="F1" s="514"/>
      <c r="G1" s="514"/>
      <c r="H1" s="514"/>
      <c r="I1" s="514"/>
      <c r="J1" s="514"/>
      <c r="K1" s="515"/>
    </row>
    <row r="2" spans="1:11" ht="18.75" thickBot="1">
      <c r="A2" s="530">
        <v>2021</v>
      </c>
      <c r="B2" s="531"/>
      <c r="C2" s="531"/>
      <c r="D2" s="531"/>
      <c r="E2" s="531"/>
      <c r="F2" s="531"/>
      <c r="G2" s="531"/>
      <c r="H2" s="531"/>
      <c r="I2" s="531"/>
      <c r="J2" s="531"/>
      <c r="K2" s="532"/>
    </row>
    <row r="3" spans="1:11" ht="51" customHeight="1">
      <c r="A3" s="516" t="s">
        <v>386</v>
      </c>
      <c r="B3" s="517"/>
      <c r="C3" s="517"/>
      <c r="D3" s="517"/>
      <c r="E3" s="517"/>
      <c r="F3" s="517"/>
      <c r="G3" s="517"/>
      <c r="H3" s="517"/>
      <c r="I3" s="517"/>
      <c r="J3" s="517"/>
      <c r="K3" s="518"/>
    </row>
    <row r="4" spans="1:11" ht="15.75">
      <c r="A4" s="519">
        <v>2021</v>
      </c>
      <c r="B4" s="520"/>
      <c r="C4" s="520"/>
      <c r="D4" s="520"/>
      <c r="E4" s="520"/>
      <c r="F4" s="520"/>
      <c r="G4" s="520"/>
      <c r="H4" s="520"/>
      <c r="I4" s="520"/>
      <c r="J4" s="520"/>
      <c r="K4" s="521"/>
    </row>
    <row r="5" spans="1:11" s="34" customFormat="1" ht="16.899999999999999" customHeight="1">
      <c r="A5" s="63" t="s">
        <v>164</v>
      </c>
      <c r="B5" s="64"/>
      <c r="C5" s="64"/>
      <c r="D5" s="64"/>
      <c r="E5" s="64"/>
      <c r="F5" s="64"/>
      <c r="G5" s="64"/>
      <c r="H5" s="64"/>
      <c r="I5" s="64"/>
      <c r="J5" s="294"/>
      <c r="K5" s="66" t="s">
        <v>165</v>
      </c>
    </row>
    <row r="6" spans="1:11" ht="20.100000000000001" customHeight="1" thickBot="1">
      <c r="A6" s="522" t="s">
        <v>366</v>
      </c>
      <c r="B6" s="525" t="s">
        <v>1</v>
      </c>
      <c r="C6" s="525"/>
      <c r="D6" s="525"/>
      <c r="E6" s="525" t="s">
        <v>15</v>
      </c>
      <c r="F6" s="525"/>
      <c r="G6" s="525"/>
      <c r="H6" s="525" t="s">
        <v>2</v>
      </c>
      <c r="I6" s="525"/>
      <c r="J6" s="525"/>
      <c r="K6" s="526" t="s">
        <v>365</v>
      </c>
    </row>
    <row r="7" spans="1:11" ht="20.100000000000001" customHeight="1" thickBot="1">
      <c r="A7" s="523"/>
      <c r="B7" s="529" t="s">
        <v>3</v>
      </c>
      <c r="C7" s="529"/>
      <c r="D7" s="529"/>
      <c r="E7" s="529" t="s">
        <v>4</v>
      </c>
      <c r="F7" s="529"/>
      <c r="G7" s="529"/>
      <c r="H7" s="529" t="s">
        <v>5</v>
      </c>
      <c r="I7" s="529"/>
      <c r="J7" s="529"/>
      <c r="K7" s="527"/>
    </row>
    <row r="8" spans="1:11" thickBot="1">
      <c r="A8" s="523"/>
      <c r="B8" s="36" t="s">
        <v>6</v>
      </c>
      <c r="C8" s="36" t="s">
        <v>7</v>
      </c>
      <c r="D8" s="36" t="s">
        <v>2</v>
      </c>
      <c r="E8" s="36" t="s">
        <v>6</v>
      </c>
      <c r="F8" s="36" t="s">
        <v>7</v>
      </c>
      <c r="G8" s="36" t="s">
        <v>2</v>
      </c>
      <c r="H8" s="36" t="s">
        <v>6</v>
      </c>
      <c r="I8" s="36" t="s">
        <v>7</v>
      </c>
      <c r="J8" s="36" t="s">
        <v>2</v>
      </c>
      <c r="K8" s="527"/>
    </row>
    <row r="9" spans="1:11" ht="14.25">
      <c r="A9" s="524"/>
      <c r="B9" s="62" t="s">
        <v>12</v>
      </c>
      <c r="C9" s="62" t="s">
        <v>13</v>
      </c>
      <c r="D9" s="62" t="s">
        <v>5</v>
      </c>
      <c r="E9" s="62" t="s">
        <v>12</v>
      </c>
      <c r="F9" s="62" t="s">
        <v>13</v>
      </c>
      <c r="G9" s="62" t="s">
        <v>5</v>
      </c>
      <c r="H9" s="62" t="s">
        <v>12</v>
      </c>
      <c r="I9" s="62" t="s">
        <v>13</v>
      </c>
      <c r="J9" s="62" t="s">
        <v>5</v>
      </c>
      <c r="K9" s="528"/>
    </row>
    <row r="10" spans="1:11" ht="38.25" customHeight="1" thickBot="1">
      <c r="A10" s="270" t="s">
        <v>438</v>
      </c>
      <c r="B10" s="359">
        <v>6</v>
      </c>
      <c r="C10" s="359">
        <v>0</v>
      </c>
      <c r="D10" s="360">
        <f>SUM(B10:C10)</f>
        <v>6</v>
      </c>
      <c r="E10" s="359">
        <v>0</v>
      </c>
      <c r="F10" s="359">
        <v>0</v>
      </c>
      <c r="G10" s="360">
        <f>SUM(E10:F10)</f>
        <v>0</v>
      </c>
      <c r="H10" s="360">
        <f t="shared" ref="H10:I12" si="0">SUM(B10,E10)</f>
        <v>6</v>
      </c>
      <c r="I10" s="360">
        <f t="shared" si="0"/>
        <v>0</v>
      </c>
      <c r="J10" s="55">
        <f>SUM(H10:I10)</f>
        <v>6</v>
      </c>
      <c r="K10" s="465" t="s">
        <v>439</v>
      </c>
    </row>
    <row r="11" spans="1:11" ht="38.25" customHeight="1" thickBot="1">
      <c r="A11" s="149" t="s">
        <v>358</v>
      </c>
      <c r="B11" s="191">
        <v>2</v>
      </c>
      <c r="C11" s="191">
        <v>30</v>
      </c>
      <c r="D11" s="192">
        <f>SUM(B11:C11)</f>
        <v>32</v>
      </c>
      <c r="E11" s="191">
        <v>2</v>
      </c>
      <c r="F11" s="191">
        <v>7</v>
      </c>
      <c r="G11" s="192">
        <f>SUM(E11:F11)</f>
        <v>9</v>
      </c>
      <c r="H11" s="192">
        <f t="shared" si="0"/>
        <v>4</v>
      </c>
      <c r="I11" s="192">
        <f t="shared" si="0"/>
        <v>37</v>
      </c>
      <c r="J11" s="466">
        <f>SUM(H11:I11)</f>
        <v>41</v>
      </c>
      <c r="K11" s="467" t="s">
        <v>359</v>
      </c>
    </row>
    <row r="12" spans="1:11" ht="38.25" customHeight="1">
      <c r="A12" s="468" t="s">
        <v>398</v>
      </c>
      <c r="B12" s="469">
        <v>60</v>
      </c>
      <c r="C12" s="470">
        <v>73</v>
      </c>
      <c r="D12" s="404">
        <f>SUM(B12:C12)</f>
        <v>133</v>
      </c>
      <c r="E12" s="470">
        <v>26</v>
      </c>
      <c r="F12" s="470">
        <v>55</v>
      </c>
      <c r="G12" s="404">
        <f>SUM(E12:F12)</f>
        <v>81</v>
      </c>
      <c r="H12" s="404">
        <f t="shared" si="0"/>
        <v>86</v>
      </c>
      <c r="I12" s="404">
        <f t="shared" si="0"/>
        <v>128</v>
      </c>
      <c r="J12" s="471">
        <f>SUM(H12:I12)</f>
        <v>214</v>
      </c>
      <c r="K12" s="459" t="s">
        <v>399</v>
      </c>
    </row>
    <row r="13" spans="1:11" ht="29.25" customHeight="1">
      <c r="A13" s="53" t="s">
        <v>2</v>
      </c>
      <c r="B13" s="61">
        <f>SUM(B10:B12)</f>
        <v>68</v>
      </c>
      <c r="C13" s="61">
        <f>SUM(C10:C12)</f>
        <v>103</v>
      </c>
      <c r="D13" s="61">
        <f>SUM(B13:C13)</f>
        <v>171</v>
      </c>
      <c r="E13" s="61">
        <f>SUM(E10:E12)</f>
        <v>28</v>
      </c>
      <c r="F13" s="61">
        <f>SUM(F10:F12)</f>
        <v>62</v>
      </c>
      <c r="G13" s="61">
        <f>SUM(E13:F13)</f>
        <v>90</v>
      </c>
      <c r="H13" s="61">
        <f>SUM(H10:H12)</f>
        <v>96</v>
      </c>
      <c r="I13" s="61">
        <f>SUM(I10:I12)</f>
        <v>165</v>
      </c>
      <c r="J13" s="61">
        <f>SUM(H13:I13)</f>
        <v>261</v>
      </c>
      <c r="K13" s="462" t="s">
        <v>5</v>
      </c>
    </row>
    <row r="14" spans="1:11">
      <c r="C14" s="236"/>
      <c r="D14" s="236"/>
    </row>
    <row r="15" spans="1:11">
      <c r="C15" s="236"/>
      <c r="D15" s="236"/>
    </row>
    <row r="16" spans="1:11" s="293" customFormat="1">
      <c r="C16" s="236"/>
      <c r="D16" s="236"/>
    </row>
    <row r="17" spans="3:4" s="293" customFormat="1">
      <c r="C17" s="236"/>
      <c r="D17" s="236"/>
    </row>
    <row r="18" spans="3:4" s="293" customFormat="1">
      <c r="C18" s="236"/>
      <c r="D18" s="236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2021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2021</Description_Ar>
    <Enabled xmlns="1b323878-974e-4c19-bf08-965c80d4ad54">true</Enabled>
    <PublishingDate xmlns="1b323878-974e-4c19-bf08-965c80d4ad54">2022-08-04T09:07:34+00:00</PublishingDate>
    <CategoryDescription xmlns="http://schemas.microsoft.com/sharepoint.v3">Services of Civil Society Chapter 10 -2021</CategoryDescription>
  </documentManagement>
</p:properties>
</file>

<file path=customXml/itemProps1.xml><?xml version="1.0" encoding="utf-8"?>
<ds:datastoreItem xmlns:ds="http://schemas.openxmlformats.org/officeDocument/2006/customXml" ds:itemID="{F9F95812-6085-4685-8B16-4D4DA86D7A3B}"/>
</file>

<file path=customXml/itemProps2.xml><?xml version="1.0" encoding="utf-8"?>
<ds:datastoreItem xmlns:ds="http://schemas.openxmlformats.org/officeDocument/2006/customXml" ds:itemID="{1B3CE83E-9B5D-4FEE-B147-E21F8AFC3C95}"/>
</file>

<file path=customXml/itemProps3.xml><?xml version="1.0" encoding="utf-8"?>
<ds:datastoreItem xmlns:ds="http://schemas.openxmlformats.org/officeDocument/2006/customXml" ds:itemID="{96115718-C36F-4353-B715-9E0F93AE0270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COVER</vt:lpstr>
      <vt:lpstr>التقديم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GR.45</vt:lpstr>
      <vt:lpstr>GR.46</vt:lpstr>
      <vt:lpstr>'205'!Print_Area</vt:lpstr>
      <vt:lpstr>'206'!Print_Area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10 -2021</dc:title>
  <dc:creator>walsulaiti</dc:creator>
  <cp:keywords>Qatar; PSA; Planning and Statistics Authority; SocialStatistics</cp:keywords>
  <cp:lastModifiedBy>Amjad Ahmed Abdelwahab</cp:lastModifiedBy>
  <cp:lastPrinted>2022-08-02T09:01:10Z</cp:lastPrinted>
  <dcterms:created xsi:type="dcterms:W3CDTF">2010-03-09T06:58:22Z</dcterms:created>
  <dcterms:modified xsi:type="dcterms:W3CDTF">2022-08-02T09:01:12Z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648;#SocialStatistics|2b73b922-b446-405e-be2d-f6a1ac6e9092;#179;#Qatar|f05dbc2b-1feb-4985-afc3-58e9ce18885a;#643;#PSA|0e57c6e0-7d64-49c5-8339-fa33dddca9a5;#178;#Planning and Statistics Authority|e65649f4-24d1-441c-884c-448bd6b7a8f9</vt:lpwstr>
  </property>
  <property fmtid="{D5CDD505-2E9C-101B-9397-08002B2CF9AE}" pid="4" name="CategoryDescription">
    <vt:lpwstr>Services of Civil Society Chapter 10 -2021</vt:lpwstr>
  </property>
  <property fmtid="{D5CDD505-2E9C-101B-9397-08002B2CF9AE}" pid="5" name="Hashtags">
    <vt:lpwstr>58;#StatisticalAbstract|c2f418c2-a295-4bd1-af99-d5d586494613</vt:lpwstr>
  </property>
</Properties>
</file>