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youssef\Desktop\"/>
    </mc:Choice>
  </mc:AlternateContent>
  <xr:revisionPtr revIDLastSave="0" documentId="13_ncr:1_{0E239B27-8981-4401-B0AB-9B6BC05ED2BD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0000000}"/>
  </bookViews>
  <sheets>
    <sheet name="COVER" sheetId="24" r:id="rId1"/>
    <sheet name="التقديم" sheetId="23" r:id="rId2"/>
    <sheet name="205" sheetId="56" r:id="rId3"/>
    <sheet name="206" sheetId="7" r:id="rId4"/>
    <sheet name="GR.45" sheetId="57" r:id="rId5"/>
    <sheet name="207" sheetId="8" r:id="rId6"/>
    <sheet name="GR.46" sheetId="58" r:id="rId7"/>
    <sheet name="208" sheetId="39" r:id="rId8"/>
    <sheet name="209" sheetId="101" r:id="rId9"/>
    <sheet name="210" sheetId="102" r:id="rId10"/>
    <sheet name="211" sheetId="103" r:id="rId11"/>
    <sheet name="212" sheetId="75" r:id="rId12"/>
    <sheet name="213" sheetId="27" r:id="rId13"/>
    <sheet name="214" sheetId="76" r:id="rId14"/>
    <sheet name="215" sheetId="81" r:id="rId15"/>
    <sheet name="216" sheetId="29" r:id="rId16"/>
    <sheet name="217" sheetId="86" r:id="rId17"/>
    <sheet name="218" sheetId="71" r:id="rId18"/>
    <sheet name="219" sheetId="64" r:id="rId19"/>
    <sheet name="220" sheetId="72" r:id="rId20"/>
    <sheet name="221" sheetId="73" r:id="rId21"/>
    <sheet name="222" sheetId="74" r:id="rId22"/>
    <sheet name="223" sheetId="92" r:id="rId23"/>
    <sheet name="224" sheetId="98" r:id="rId24"/>
    <sheet name="225" sheetId="95" r:id="rId25"/>
    <sheet name="226" sheetId="96" r:id="rId26"/>
  </sheets>
  <definedNames>
    <definedName name="_xlnm.Print_Area" localSheetId="2">'205'!$A$1:$F$13</definedName>
    <definedName name="_xlnm.Print_Area" localSheetId="3">'206'!$A$1:$K$14</definedName>
    <definedName name="_xlnm.Print_Area" localSheetId="5">'207'!$A$1:$S$24</definedName>
    <definedName name="_xlnm.Print_Area" localSheetId="7">'208'!$A$1:$S$25</definedName>
    <definedName name="_xlnm.Print_Area" localSheetId="8">'209'!$A$1:$K$16</definedName>
    <definedName name="_xlnm.Print_Area" localSheetId="9">'210'!$A$1:$K$13</definedName>
    <definedName name="_xlnm.Print_Area" localSheetId="10">'211'!$A$1:$K$13</definedName>
    <definedName name="_xlnm.Print_Area" localSheetId="11">'212'!$A$1:$Q$16</definedName>
    <definedName name="_xlnm.Print_Area" localSheetId="12">'213'!$A$1:$G$21</definedName>
    <definedName name="_xlnm.Print_Area" localSheetId="13">'214'!$A$1:$Q$23</definedName>
    <definedName name="_xlnm.Print_Area" localSheetId="14">'215'!$A$1:$N$14</definedName>
    <definedName name="_xlnm.Print_Area" localSheetId="15">'216'!$A$1:$H$12</definedName>
    <definedName name="_xlnm.Print_Area" localSheetId="16">'217'!$A$1:$K$15</definedName>
    <definedName name="_xlnm.Print_Area" localSheetId="17">'218'!$A$1:$G$13</definedName>
    <definedName name="_xlnm.Print_Area" localSheetId="18">'219'!$A$1:$G$11</definedName>
    <definedName name="_xlnm.Print_Area" localSheetId="19">'220'!$A$1:$G$13</definedName>
    <definedName name="_xlnm.Print_Area" localSheetId="20">'221'!$A$1:$G$17</definedName>
    <definedName name="_xlnm.Print_Area" localSheetId="21">'222'!$A$1:$G$18</definedName>
    <definedName name="_xlnm.Print_Area" localSheetId="22">'223'!$A$1:$T$26</definedName>
    <definedName name="_xlnm.Print_Area" localSheetId="23">'224'!$A$1:$P$22</definedName>
    <definedName name="_xlnm.Print_Area" localSheetId="24">'225'!$A$1:$K$20</definedName>
    <definedName name="_xlnm.Print_Area" localSheetId="25">'226'!$A$1:$K$20</definedName>
    <definedName name="_xlnm.Print_Area" localSheetId="0">COVER!$A$1:$A$8</definedName>
    <definedName name="_xlnm.Print_Area" localSheetId="1">التقديم!$A$1:$C$13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9" l="1"/>
  <c r="H31" i="8" l="1"/>
  <c r="H30" i="8"/>
  <c r="H29" i="8"/>
  <c r="H28" i="8"/>
  <c r="H27" i="8"/>
  <c r="G31" i="8"/>
  <c r="G30" i="8"/>
  <c r="G29" i="8"/>
  <c r="G28" i="8"/>
  <c r="G27" i="8"/>
  <c r="F31" i="8"/>
  <c r="F30" i="8"/>
  <c r="F29" i="8"/>
  <c r="F28" i="8"/>
  <c r="F27" i="8"/>
  <c r="E31" i="8"/>
  <c r="E30" i="8"/>
  <c r="E29" i="8"/>
  <c r="E28" i="8"/>
  <c r="E27" i="8"/>
  <c r="O21" i="8"/>
  <c r="C16" i="7"/>
  <c r="C17" i="7"/>
  <c r="C18" i="7"/>
  <c r="C19" i="7"/>
  <c r="C20" i="7"/>
  <c r="B20" i="7"/>
  <c r="B19" i="7"/>
  <c r="B18" i="7"/>
  <c r="B17" i="7"/>
  <c r="B16" i="7"/>
  <c r="E8" i="56"/>
  <c r="E19" i="98" l="1"/>
  <c r="H19" i="98"/>
  <c r="K19" i="98"/>
  <c r="L19" i="98"/>
  <c r="M19" i="98"/>
  <c r="E20" i="98"/>
  <c r="H20" i="98"/>
  <c r="K20" i="98"/>
  <c r="L20" i="98"/>
  <c r="M20" i="98"/>
  <c r="C21" i="98"/>
  <c r="D21" i="98"/>
  <c r="F21" i="98"/>
  <c r="G21" i="98"/>
  <c r="I21" i="98"/>
  <c r="J21" i="98"/>
  <c r="K21" i="98" l="1"/>
  <c r="H21" i="98"/>
  <c r="M21" i="98"/>
  <c r="L21" i="98"/>
  <c r="N20" i="98"/>
  <c r="N19" i="98"/>
  <c r="E21" i="98"/>
  <c r="N21" i="98" l="1"/>
  <c r="I13" i="86" l="1"/>
  <c r="J13" i="86" s="1"/>
  <c r="J11" i="86"/>
  <c r="J12" i="86"/>
  <c r="J14" i="86"/>
  <c r="J10" i="86"/>
  <c r="D10" i="81" l="1"/>
  <c r="G10" i="81"/>
  <c r="J10" i="81"/>
  <c r="K10" i="81"/>
  <c r="M10" i="81" s="1"/>
  <c r="L10" i="81"/>
  <c r="D11" i="81"/>
  <c r="G11" i="81"/>
  <c r="J11" i="81"/>
  <c r="K11" i="81"/>
  <c r="L11" i="81"/>
  <c r="D12" i="81"/>
  <c r="G12" i="81"/>
  <c r="J12" i="81"/>
  <c r="K12" i="81"/>
  <c r="L12" i="81"/>
  <c r="D13" i="81"/>
  <c r="G13" i="81"/>
  <c r="J13" i="81"/>
  <c r="K13" i="81"/>
  <c r="L13" i="81"/>
  <c r="E20" i="27"/>
  <c r="D20" i="27"/>
  <c r="C20" i="27"/>
  <c r="B20" i="27"/>
  <c r="D25" i="92"/>
  <c r="G25" i="92"/>
  <c r="H25" i="92"/>
  <c r="I25" i="92"/>
  <c r="B26" i="92"/>
  <c r="C26" i="92"/>
  <c r="E26" i="92"/>
  <c r="F26" i="92"/>
  <c r="K26" i="92"/>
  <c r="L26" i="92"/>
  <c r="N26" i="92"/>
  <c r="O26" i="92"/>
  <c r="P25" i="92"/>
  <c r="Q25" i="92"/>
  <c r="R25" i="92"/>
  <c r="M25" i="92"/>
  <c r="M13" i="81" l="1"/>
  <c r="M11" i="81"/>
  <c r="M12" i="81"/>
  <c r="J25" i="92"/>
  <c r="S25" i="92"/>
  <c r="M11" i="92"/>
  <c r="P11" i="92"/>
  <c r="Q11" i="92"/>
  <c r="R11" i="92"/>
  <c r="M12" i="92"/>
  <c r="P12" i="92"/>
  <c r="Q12" i="92"/>
  <c r="R12" i="92"/>
  <c r="M13" i="92"/>
  <c r="P13" i="92"/>
  <c r="Q13" i="92"/>
  <c r="R13" i="92"/>
  <c r="M14" i="92"/>
  <c r="P14" i="92"/>
  <c r="Q14" i="92"/>
  <c r="R14" i="92"/>
  <c r="M15" i="92"/>
  <c r="P15" i="92"/>
  <c r="Q15" i="92"/>
  <c r="R15" i="92"/>
  <c r="M16" i="92"/>
  <c r="P16" i="92"/>
  <c r="Q16" i="92"/>
  <c r="R16" i="92"/>
  <c r="M17" i="92"/>
  <c r="P17" i="92"/>
  <c r="Q17" i="92"/>
  <c r="R17" i="92"/>
  <c r="M18" i="92"/>
  <c r="P18" i="92"/>
  <c r="Q18" i="92"/>
  <c r="R18" i="92"/>
  <c r="M19" i="92"/>
  <c r="P19" i="92"/>
  <c r="Q19" i="92"/>
  <c r="R19" i="92"/>
  <c r="M20" i="92"/>
  <c r="P20" i="92"/>
  <c r="Q20" i="92"/>
  <c r="R20" i="92"/>
  <c r="M21" i="92"/>
  <c r="P21" i="92"/>
  <c r="Q21" i="92"/>
  <c r="R21" i="92"/>
  <c r="M22" i="92"/>
  <c r="P22" i="92"/>
  <c r="Q22" i="92"/>
  <c r="R22" i="92"/>
  <c r="M23" i="92"/>
  <c r="P23" i="92"/>
  <c r="Q23" i="92"/>
  <c r="R23" i="92"/>
  <c r="M24" i="92"/>
  <c r="P24" i="92"/>
  <c r="Q24" i="92"/>
  <c r="R24" i="92"/>
  <c r="G12" i="29"/>
  <c r="E22" i="39"/>
  <c r="H22" i="39"/>
  <c r="K22" i="39"/>
  <c r="N22" i="39"/>
  <c r="N24" i="39" s="1"/>
  <c r="O22" i="39"/>
  <c r="P22" i="39"/>
  <c r="E23" i="39"/>
  <c r="H23" i="39"/>
  <c r="K23" i="39"/>
  <c r="N23" i="39"/>
  <c r="O23" i="39"/>
  <c r="P23" i="39"/>
  <c r="C24" i="39"/>
  <c r="D24" i="39"/>
  <c r="F24" i="39"/>
  <c r="G24" i="39"/>
  <c r="I24" i="39"/>
  <c r="J24" i="39"/>
  <c r="L24" i="39"/>
  <c r="M24" i="39"/>
  <c r="K24" i="39" l="1"/>
  <c r="E24" i="39"/>
  <c r="R26" i="92"/>
  <c r="S21" i="92"/>
  <c r="Q26" i="92"/>
  <c r="P26" i="92"/>
  <c r="M26" i="92"/>
  <c r="S19" i="92"/>
  <c r="S15" i="92"/>
  <c r="S13" i="92"/>
  <c r="S11" i="92"/>
  <c r="S23" i="92"/>
  <c r="S20" i="92"/>
  <c r="S18" i="92"/>
  <c r="S16" i="92"/>
  <c r="S14" i="92"/>
  <c r="S12" i="92"/>
  <c r="S24" i="92"/>
  <c r="S17" i="92"/>
  <c r="S22" i="92"/>
  <c r="H24" i="39"/>
  <c r="O24" i="39"/>
  <c r="P24" i="39"/>
  <c r="Q22" i="39"/>
  <c r="Q23" i="39"/>
  <c r="E22" i="8"/>
  <c r="H22" i="8"/>
  <c r="K22" i="8"/>
  <c r="N22" i="8"/>
  <c r="O22" i="8"/>
  <c r="P22" i="8"/>
  <c r="E23" i="8"/>
  <c r="H23" i="8"/>
  <c r="K23" i="8"/>
  <c r="K24" i="8" s="1"/>
  <c r="N23" i="8"/>
  <c r="O23" i="8"/>
  <c r="P23" i="8"/>
  <c r="C24" i="8"/>
  <c r="D24" i="8"/>
  <c r="F24" i="8"/>
  <c r="G24" i="8"/>
  <c r="I24" i="8"/>
  <c r="J24" i="8"/>
  <c r="L24" i="8"/>
  <c r="M24" i="8"/>
  <c r="I14" i="7"/>
  <c r="H14" i="7"/>
  <c r="G14" i="7"/>
  <c r="D14" i="7"/>
  <c r="E12" i="56"/>
  <c r="O24" i="8" l="1"/>
  <c r="Q23" i="8"/>
  <c r="N24" i="8"/>
  <c r="J14" i="7"/>
  <c r="S26" i="92"/>
  <c r="Q24" i="39"/>
  <c r="H24" i="8"/>
  <c r="P24" i="8"/>
  <c r="E24" i="8"/>
  <c r="I31" i="8" s="1"/>
  <c r="Q22" i="8"/>
  <c r="Q24" i="8" s="1"/>
  <c r="D10" i="101" l="1"/>
  <c r="G10" i="101"/>
  <c r="B15" i="101"/>
  <c r="A19" i="7"/>
  <c r="E19" i="39"/>
  <c r="H19" i="39"/>
  <c r="K19" i="39"/>
  <c r="N19" i="39"/>
  <c r="O19" i="39"/>
  <c r="P19" i="39"/>
  <c r="E20" i="39"/>
  <c r="H20" i="39"/>
  <c r="K20" i="39"/>
  <c r="N20" i="39"/>
  <c r="O20" i="39"/>
  <c r="P20" i="39"/>
  <c r="C21" i="39"/>
  <c r="D21" i="39"/>
  <c r="F21" i="39"/>
  <c r="G21" i="39"/>
  <c r="I21" i="39"/>
  <c r="J21" i="39"/>
  <c r="L21" i="39"/>
  <c r="M21" i="39"/>
  <c r="H21" i="39" l="1"/>
  <c r="N21" i="39"/>
  <c r="E21" i="39"/>
  <c r="P21" i="39"/>
  <c r="K21" i="39"/>
  <c r="O21" i="39"/>
  <c r="Q19" i="39"/>
  <c r="Q20" i="39"/>
  <c r="Q21" i="39" l="1"/>
  <c r="J18" i="98" l="1"/>
  <c r="I18" i="98"/>
  <c r="G18" i="98"/>
  <c r="F18" i="98"/>
  <c r="D18" i="98"/>
  <c r="C18" i="98"/>
  <c r="M17" i="98"/>
  <c r="L17" i="98"/>
  <c r="K17" i="98"/>
  <c r="H17" i="98"/>
  <c r="E17" i="98"/>
  <c r="M16" i="98"/>
  <c r="L16" i="98"/>
  <c r="K16" i="98"/>
  <c r="H16" i="98"/>
  <c r="E16" i="98"/>
  <c r="J15" i="98"/>
  <c r="I15" i="98"/>
  <c r="G15" i="98"/>
  <c r="F15" i="98"/>
  <c r="D15" i="98"/>
  <c r="C15" i="98"/>
  <c r="M14" i="98"/>
  <c r="L14" i="98"/>
  <c r="K14" i="98"/>
  <c r="H14" i="98"/>
  <c r="E14" i="98"/>
  <c r="M13" i="98"/>
  <c r="L13" i="98"/>
  <c r="K13" i="98"/>
  <c r="H13" i="98"/>
  <c r="E13" i="98"/>
  <c r="J12" i="98"/>
  <c r="I12" i="98"/>
  <c r="G12" i="98"/>
  <c r="F12" i="98"/>
  <c r="D12" i="98"/>
  <c r="C12" i="98"/>
  <c r="M11" i="98"/>
  <c r="L11" i="98"/>
  <c r="K11" i="98"/>
  <c r="H11" i="98"/>
  <c r="E11" i="98"/>
  <c r="M10" i="98"/>
  <c r="L10" i="98"/>
  <c r="K10" i="98"/>
  <c r="H10" i="98"/>
  <c r="E10" i="98"/>
  <c r="L12" i="98" l="1"/>
  <c r="L18" i="98"/>
  <c r="K18" i="98"/>
  <c r="L15" i="98"/>
  <c r="E12" i="98"/>
  <c r="E15" i="98"/>
  <c r="E18" i="98"/>
  <c r="M18" i="98"/>
  <c r="M15" i="98"/>
  <c r="M12" i="98"/>
  <c r="H12" i="98"/>
  <c r="H15" i="98"/>
  <c r="H18" i="98"/>
  <c r="N11" i="98"/>
  <c r="N14" i="98"/>
  <c r="N17" i="98"/>
  <c r="K12" i="98"/>
  <c r="K15" i="98"/>
  <c r="N10" i="98"/>
  <c r="N13" i="98"/>
  <c r="N16" i="98"/>
  <c r="N18" i="98" l="1"/>
  <c r="N15" i="98"/>
  <c r="N12" i="98"/>
  <c r="D11" i="92" l="1"/>
  <c r="G11" i="92"/>
  <c r="H11" i="92"/>
  <c r="I11" i="92"/>
  <c r="D12" i="92"/>
  <c r="G12" i="92"/>
  <c r="H12" i="92"/>
  <c r="I12" i="92"/>
  <c r="D13" i="92"/>
  <c r="G13" i="92"/>
  <c r="H13" i="92"/>
  <c r="I13" i="92"/>
  <c r="D14" i="92"/>
  <c r="G14" i="92"/>
  <c r="H14" i="92"/>
  <c r="I14" i="92"/>
  <c r="D15" i="92"/>
  <c r="G15" i="92"/>
  <c r="H15" i="92"/>
  <c r="I15" i="92"/>
  <c r="D16" i="92"/>
  <c r="G16" i="92"/>
  <c r="H16" i="92"/>
  <c r="I16" i="92"/>
  <c r="D17" i="92"/>
  <c r="G17" i="92"/>
  <c r="H17" i="92"/>
  <c r="I17" i="92"/>
  <c r="D18" i="92"/>
  <c r="G18" i="92"/>
  <c r="H18" i="92"/>
  <c r="I18" i="92"/>
  <c r="D19" i="92"/>
  <c r="G19" i="92"/>
  <c r="H19" i="92"/>
  <c r="I19" i="92"/>
  <c r="D20" i="92"/>
  <c r="G20" i="92"/>
  <c r="H20" i="92"/>
  <c r="I20" i="92"/>
  <c r="D21" i="92"/>
  <c r="G21" i="92"/>
  <c r="H21" i="92"/>
  <c r="I21" i="92"/>
  <c r="D22" i="92"/>
  <c r="G22" i="92"/>
  <c r="H22" i="92"/>
  <c r="I22" i="92"/>
  <c r="D23" i="92"/>
  <c r="G23" i="92"/>
  <c r="H23" i="92"/>
  <c r="I23" i="92"/>
  <c r="D24" i="92"/>
  <c r="G24" i="92"/>
  <c r="H24" i="92"/>
  <c r="I24" i="92"/>
  <c r="G10" i="29"/>
  <c r="G9" i="29"/>
  <c r="L22" i="76"/>
  <c r="K22" i="76"/>
  <c r="M21" i="76"/>
  <c r="M20" i="76"/>
  <c r="M19" i="76"/>
  <c r="M18" i="76"/>
  <c r="M17" i="76"/>
  <c r="M16" i="76"/>
  <c r="M15" i="76"/>
  <c r="M14" i="76"/>
  <c r="M13" i="76"/>
  <c r="M12" i="76"/>
  <c r="M11" i="76"/>
  <c r="M10" i="76"/>
  <c r="M9" i="76"/>
  <c r="I22" i="76"/>
  <c r="H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F22" i="76"/>
  <c r="E22" i="76"/>
  <c r="G21" i="76"/>
  <c r="G20" i="76"/>
  <c r="G19" i="76"/>
  <c r="G18" i="76"/>
  <c r="G17" i="76"/>
  <c r="G16" i="76"/>
  <c r="G15" i="76"/>
  <c r="G14" i="76"/>
  <c r="G13" i="76"/>
  <c r="G12" i="76"/>
  <c r="G11" i="76"/>
  <c r="G10" i="76"/>
  <c r="G9" i="76"/>
  <c r="B22" i="76"/>
  <c r="C22" i="76"/>
  <c r="D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I26" i="92" l="1"/>
  <c r="H26" i="92"/>
  <c r="G26" i="92"/>
  <c r="D26" i="92"/>
  <c r="M22" i="76"/>
  <c r="G22" i="76"/>
  <c r="J24" i="92"/>
  <c r="J20" i="92"/>
  <c r="J22" i="76"/>
  <c r="J23" i="92"/>
  <c r="D22" i="76"/>
  <c r="J22" i="92"/>
  <c r="J18" i="92"/>
  <c r="J16" i="92"/>
  <c r="J15" i="92"/>
  <c r="J21" i="92"/>
  <c r="J11" i="92"/>
  <c r="J13" i="92"/>
  <c r="J14" i="92"/>
  <c r="J12" i="92"/>
  <c r="J19" i="92"/>
  <c r="J17" i="92"/>
  <c r="I12" i="75"/>
  <c r="I13" i="75"/>
  <c r="I14" i="75"/>
  <c r="I15" i="75"/>
  <c r="I14" i="101"/>
  <c r="C15" i="101"/>
  <c r="E15" i="101"/>
  <c r="F15" i="101"/>
  <c r="I13" i="101"/>
  <c r="H13" i="101"/>
  <c r="H14" i="101"/>
  <c r="G13" i="101"/>
  <c r="G14" i="101"/>
  <c r="D13" i="101"/>
  <c r="D14" i="101"/>
  <c r="J26" i="92" l="1"/>
  <c r="J14" i="101"/>
  <c r="J13" i="101"/>
  <c r="E19" i="8"/>
  <c r="H19" i="8"/>
  <c r="K19" i="8"/>
  <c r="N19" i="8"/>
  <c r="O19" i="8"/>
  <c r="P19" i="8"/>
  <c r="E20" i="8"/>
  <c r="H20" i="8"/>
  <c r="K20" i="8"/>
  <c r="N20" i="8"/>
  <c r="O20" i="8"/>
  <c r="P20" i="8"/>
  <c r="C21" i="8"/>
  <c r="D21" i="8"/>
  <c r="F21" i="8"/>
  <c r="G21" i="8"/>
  <c r="I21" i="8"/>
  <c r="J21" i="8"/>
  <c r="L21" i="8"/>
  <c r="M21" i="8"/>
  <c r="I13" i="7"/>
  <c r="H13" i="7"/>
  <c r="G13" i="7"/>
  <c r="D13" i="7"/>
  <c r="E11" i="56"/>
  <c r="E10" i="56"/>
  <c r="K21" i="8" l="1"/>
  <c r="J13" i="7"/>
  <c r="N21" i="8"/>
  <c r="E21" i="8"/>
  <c r="H21" i="8"/>
  <c r="P21" i="8"/>
  <c r="Q19" i="8"/>
  <c r="Q20" i="8"/>
  <c r="F20" i="96"/>
  <c r="I13" i="96"/>
  <c r="H13" i="96"/>
  <c r="I30" i="8" l="1"/>
  <c r="Q21" i="8"/>
  <c r="A18" i="7" l="1"/>
  <c r="A17" i="7"/>
  <c r="I13" i="95" l="1"/>
  <c r="I17" i="95"/>
  <c r="H16" i="95"/>
  <c r="H10" i="95"/>
  <c r="G13" i="95"/>
  <c r="F19" i="95"/>
  <c r="E19" i="95"/>
  <c r="C19" i="95"/>
  <c r="B19" i="95"/>
  <c r="D10" i="95"/>
  <c r="I11" i="95" l="1"/>
  <c r="I12" i="95"/>
  <c r="I14" i="95"/>
  <c r="I15" i="95"/>
  <c r="I16" i="95"/>
  <c r="I18" i="95"/>
  <c r="I10" i="95"/>
  <c r="H11" i="95"/>
  <c r="H12" i="95"/>
  <c r="H13" i="95"/>
  <c r="H14" i="95"/>
  <c r="H15" i="95"/>
  <c r="H17" i="95"/>
  <c r="J17" i="95" s="1"/>
  <c r="H18" i="95"/>
  <c r="G11" i="95"/>
  <c r="G12" i="95"/>
  <c r="G14" i="95"/>
  <c r="G15" i="95"/>
  <c r="G16" i="95"/>
  <c r="G17" i="95"/>
  <c r="G18" i="95"/>
  <c r="G10" i="95"/>
  <c r="D11" i="95"/>
  <c r="D12" i="95"/>
  <c r="D13" i="95"/>
  <c r="D14" i="95"/>
  <c r="D15" i="95"/>
  <c r="D16" i="95"/>
  <c r="D17" i="95"/>
  <c r="D18" i="95"/>
  <c r="J11" i="95" l="1"/>
  <c r="J12" i="95"/>
  <c r="D19" i="95"/>
  <c r="G19" i="95"/>
  <c r="J16" i="95"/>
  <c r="J10" i="95"/>
  <c r="J15" i="95"/>
  <c r="J18" i="95"/>
  <c r="J14" i="95"/>
  <c r="I19" i="95"/>
  <c r="J13" i="95"/>
  <c r="H19" i="95"/>
  <c r="J19" i="95" l="1"/>
  <c r="G11" i="29" l="1"/>
  <c r="L14" i="81"/>
  <c r="K14" i="81"/>
  <c r="J14" i="81"/>
  <c r="G14" i="81"/>
  <c r="D14" i="81"/>
  <c r="P10" i="76"/>
  <c r="P11" i="76"/>
  <c r="P12" i="76"/>
  <c r="P13" i="76"/>
  <c r="P14" i="76"/>
  <c r="P15" i="76"/>
  <c r="P16" i="76"/>
  <c r="P17" i="76"/>
  <c r="P18" i="76"/>
  <c r="P19" i="76"/>
  <c r="P20" i="76"/>
  <c r="P21" i="76"/>
  <c r="P9" i="76"/>
  <c r="O22" i="76"/>
  <c r="N22" i="76"/>
  <c r="F20" i="27"/>
  <c r="M14" i="81" l="1"/>
  <c r="P22" i="76"/>
  <c r="I12" i="103" l="1"/>
  <c r="I11" i="103"/>
  <c r="I10" i="103"/>
  <c r="H12" i="103"/>
  <c r="H11" i="103"/>
  <c r="H10" i="103"/>
  <c r="G12" i="103"/>
  <c r="G11" i="103"/>
  <c r="G10" i="103"/>
  <c r="F13" i="103"/>
  <c r="E13" i="103"/>
  <c r="C13" i="103"/>
  <c r="B13" i="103"/>
  <c r="D12" i="103"/>
  <c r="D11" i="103"/>
  <c r="D10" i="103"/>
  <c r="G13" i="103" l="1"/>
  <c r="H13" i="103"/>
  <c r="J11" i="103"/>
  <c r="J12" i="103"/>
  <c r="I13" i="103"/>
  <c r="J13" i="103" s="1"/>
  <c r="D13" i="103"/>
  <c r="J10" i="103"/>
  <c r="P17" i="39"/>
  <c r="O17" i="39"/>
  <c r="P16" i="39"/>
  <c r="O16" i="39"/>
  <c r="O13" i="39"/>
  <c r="N16" i="39"/>
  <c r="N17" i="39"/>
  <c r="K17" i="39"/>
  <c r="K16" i="39"/>
  <c r="H17" i="39"/>
  <c r="H16" i="39"/>
  <c r="E17" i="39"/>
  <c r="E16" i="39"/>
  <c r="D18" i="39"/>
  <c r="F18" i="39"/>
  <c r="G18" i="39"/>
  <c r="I18" i="39"/>
  <c r="J18" i="39"/>
  <c r="L18" i="39"/>
  <c r="M18" i="39"/>
  <c r="C18" i="39"/>
  <c r="P17" i="8"/>
  <c r="O17" i="8"/>
  <c r="P16" i="8"/>
  <c r="O16" i="8"/>
  <c r="P13" i="8"/>
  <c r="O13" i="8"/>
  <c r="O14" i="8"/>
  <c r="N17" i="8"/>
  <c r="N16" i="8"/>
  <c r="K17" i="8"/>
  <c r="K16" i="8"/>
  <c r="H17" i="8"/>
  <c r="H16" i="8"/>
  <c r="E17" i="8"/>
  <c r="E16" i="8"/>
  <c r="D18" i="8"/>
  <c r="F18" i="8"/>
  <c r="G18" i="8"/>
  <c r="I18" i="8"/>
  <c r="J18" i="8"/>
  <c r="L18" i="8"/>
  <c r="M18" i="8"/>
  <c r="C18" i="8"/>
  <c r="I12" i="7"/>
  <c r="H12" i="7"/>
  <c r="G12" i="7"/>
  <c r="D12" i="7"/>
  <c r="Q13" i="8" l="1"/>
  <c r="P18" i="39"/>
  <c r="J12" i="7"/>
  <c r="K18" i="8"/>
  <c r="E18" i="8"/>
  <c r="N18" i="8"/>
  <c r="N18" i="39"/>
  <c r="Q17" i="39"/>
  <c r="Q16" i="39"/>
  <c r="O18" i="39"/>
  <c r="K18" i="39"/>
  <c r="H18" i="39"/>
  <c r="E18" i="39"/>
  <c r="P18" i="8"/>
  <c r="Q16" i="8"/>
  <c r="H18" i="8"/>
  <c r="Q17" i="8"/>
  <c r="O18" i="8"/>
  <c r="I29" i="8" l="1"/>
  <c r="Q18" i="39"/>
  <c r="Q18" i="8"/>
  <c r="D10" i="86" l="1"/>
  <c r="I14" i="86"/>
  <c r="H14" i="86"/>
  <c r="G14" i="86"/>
  <c r="D14" i="86"/>
  <c r="H13" i="86"/>
  <c r="G13" i="86"/>
  <c r="D13" i="86"/>
  <c r="I12" i="86"/>
  <c r="H12" i="86"/>
  <c r="G12" i="86"/>
  <c r="D12" i="86"/>
  <c r="I11" i="86"/>
  <c r="H11" i="86"/>
  <c r="G11" i="86"/>
  <c r="D11" i="86"/>
  <c r="I10" i="86"/>
  <c r="H10" i="86"/>
  <c r="G10" i="86"/>
  <c r="J15" i="86" l="1"/>
  <c r="B16" i="75"/>
  <c r="F13" i="102"/>
  <c r="E13" i="102"/>
  <c r="C13" i="102"/>
  <c r="B13" i="102"/>
  <c r="I12" i="102"/>
  <c r="H12" i="102"/>
  <c r="G12" i="102"/>
  <c r="D12" i="102"/>
  <c r="I11" i="102"/>
  <c r="H11" i="102"/>
  <c r="G11" i="102"/>
  <c r="D11" i="102"/>
  <c r="I10" i="102"/>
  <c r="H10" i="102"/>
  <c r="G10" i="102"/>
  <c r="D10" i="102"/>
  <c r="I10" i="101"/>
  <c r="H10" i="101"/>
  <c r="D11" i="7"/>
  <c r="I11" i="101"/>
  <c r="H11" i="101"/>
  <c r="G11" i="101"/>
  <c r="D11" i="101"/>
  <c r="L15" i="39"/>
  <c r="D27" i="8"/>
  <c r="A16" i="7"/>
  <c r="G15" i="101" l="1"/>
  <c r="J10" i="101"/>
  <c r="D15" i="101"/>
  <c r="H15" i="101"/>
  <c r="I15" i="101"/>
  <c r="J10" i="102"/>
  <c r="J11" i="101"/>
  <c r="J12" i="102"/>
  <c r="G13" i="102"/>
  <c r="H13" i="102"/>
  <c r="I13" i="102"/>
  <c r="D13" i="102"/>
  <c r="J11" i="102"/>
  <c r="J15" i="101" l="1"/>
  <c r="J13" i="102"/>
  <c r="E13" i="39" l="1"/>
  <c r="H13" i="39"/>
  <c r="K13" i="39"/>
  <c r="N13" i="39"/>
  <c r="P13" i="39"/>
  <c r="Q13" i="39" s="1"/>
  <c r="E14" i="39"/>
  <c r="H14" i="39"/>
  <c r="K14" i="39"/>
  <c r="N14" i="39"/>
  <c r="O14" i="39"/>
  <c r="P14" i="39"/>
  <c r="C15" i="39"/>
  <c r="D15" i="39"/>
  <c r="F15" i="39"/>
  <c r="G15" i="39"/>
  <c r="I15" i="39"/>
  <c r="J15" i="39"/>
  <c r="M15" i="39"/>
  <c r="E13" i="8"/>
  <c r="H13" i="8"/>
  <c r="K13" i="8"/>
  <c r="N13" i="8"/>
  <c r="E14" i="8"/>
  <c r="H14" i="8"/>
  <c r="K14" i="8"/>
  <c r="N14" i="8"/>
  <c r="P14" i="8"/>
  <c r="Q14" i="8" s="1"/>
  <c r="Q15" i="8" s="1"/>
  <c r="C15" i="8"/>
  <c r="D15" i="8"/>
  <c r="F15" i="8"/>
  <c r="G15" i="8"/>
  <c r="I15" i="8"/>
  <c r="J15" i="8"/>
  <c r="L15" i="8"/>
  <c r="M15" i="8"/>
  <c r="N15" i="39" l="1"/>
  <c r="K15" i="39"/>
  <c r="E15" i="39"/>
  <c r="H15" i="39"/>
  <c r="O15" i="39"/>
  <c r="E15" i="8"/>
  <c r="H15" i="8"/>
  <c r="N15" i="8"/>
  <c r="P15" i="39"/>
  <c r="Q14" i="39"/>
  <c r="K15" i="8"/>
  <c r="P15" i="8"/>
  <c r="O15" i="8"/>
  <c r="I28" i="8" l="1"/>
  <c r="Q15" i="39"/>
  <c r="G11" i="7"/>
  <c r="H11" i="7"/>
  <c r="I11" i="7"/>
  <c r="J11" i="7" l="1"/>
  <c r="E9" i="56"/>
  <c r="H15" i="86" l="1"/>
  <c r="B15" i="86"/>
  <c r="L14" i="75" l="1"/>
  <c r="B20" i="96" l="1"/>
  <c r="G18" i="96"/>
  <c r="D15" i="96"/>
  <c r="I16" i="96"/>
  <c r="D10" i="96"/>
  <c r="D11" i="96"/>
  <c r="D12" i="96"/>
  <c r="D13" i="96"/>
  <c r="D14" i="96"/>
  <c r="D16" i="96"/>
  <c r="D17" i="96"/>
  <c r="D18" i="96"/>
  <c r="D19" i="96"/>
  <c r="H15" i="96"/>
  <c r="I15" i="96"/>
  <c r="G15" i="96"/>
  <c r="J15" i="96" l="1"/>
  <c r="D20" i="96"/>
  <c r="D12" i="8"/>
  <c r="F12" i="8"/>
  <c r="G12" i="8"/>
  <c r="I12" i="8"/>
  <c r="J12" i="8"/>
  <c r="L12" i="8"/>
  <c r="M12" i="8"/>
  <c r="C12" i="8"/>
  <c r="C12" i="39"/>
  <c r="D12" i="39"/>
  <c r="F12" i="39"/>
  <c r="G12" i="39"/>
  <c r="E10" i="39"/>
  <c r="H10" i="39"/>
  <c r="K10" i="39"/>
  <c r="N10" i="39"/>
  <c r="O10" i="39"/>
  <c r="P10" i="39"/>
  <c r="E11" i="39"/>
  <c r="H11" i="39"/>
  <c r="K11" i="39"/>
  <c r="N11" i="39"/>
  <c r="O11" i="39"/>
  <c r="P11" i="39"/>
  <c r="I12" i="39"/>
  <c r="J12" i="39"/>
  <c r="L12" i="39"/>
  <c r="M12" i="39"/>
  <c r="E10" i="8"/>
  <c r="H10" i="8"/>
  <c r="K10" i="8"/>
  <c r="N10" i="8"/>
  <c r="O10" i="8"/>
  <c r="P10" i="8"/>
  <c r="E11" i="8"/>
  <c r="H11" i="8"/>
  <c r="K11" i="8"/>
  <c r="N11" i="8"/>
  <c r="O11" i="8"/>
  <c r="P11" i="8"/>
  <c r="I10" i="7"/>
  <c r="H10" i="7"/>
  <c r="G10" i="7"/>
  <c r="D10" i="7"/>
  <c r="H12" i="8" l="1"/>
  <c r="N12" i="8"/>
  <c r="J10" i="7"/>
  <c r="O12" i="8"/>
  <c r="P12" i="8"/>
  <c r="K12" i="8"/>
  <c r="E12" i="8"/>
  <c r="N12" i="39"/>
  <c r="K12" i="39"/>
  <c r="E12" i="39"/>
  <c r="Q11" i="39"/>
  <c r="H12" i="39"/>
  <c r="Q10" i="39"/>
  <c r="P12" i="39"/>
  <c r="O12" i="39"/>
  <c r="Q11" i="8"/>
  <c r="Q10" i="8"/>
  <c r="I27" i="8" l="1"/>
  <c r="Q12" i="8"/>
  <c r="Q12" i="39"/>
  <c r="I19" i="96"/>
  <c r="H19" i="96"/>
  <c r="G19" i="96"/>
  <c r="I18" i="96"/>
  <c r="H18" i="96"/>
  <c r="I17" i="96"/>
  <c r="H17" i="96"/>
  <c r="G17" i="96"/>
  <c r="H16" i="96"/>
  <c r="G16" i="96"/>
  <c r="I14" i="96"/>
  <c r="H14" i="96"/>
  <c r="G14" i="96"/>
  <c r="J13" i="96"/>
  <c r="G13" i="96"/>
  <c r="I12" i="96"/>
  <c r="H12" i="96"/>
  <c r="G12" i="96"/>
  <c r="I11" i="96"/>
  <c r="H11" i="96"/>
  <c r="G11" i="96"/>
  <c r="I10" i="96"/>
  <c r="H10" i="96"/>
  <c r="G10" i="96"/>
  <c r="E20" i="96"/>
  <c r="C20" i="96"/>
  <c r="J14" i="96" l="1"/>
  <c r="H20" i="96"/>
  <c r="I20" i="96"/>
  <c r="J18" i="96"/>
  <c r="J10" i="96"/>
  <c r="J19" i="96"/>
  <c r="J11" i="96"/>
  <c r="J12" i="96"/>
  <c r="J16" i="96"/>
  <c r="G20" i="96"/>
  <c r="J17" i="96"/>
  <c r="J20" i="96" l="1"/>
  <c r="F15" i="86" l="1"/>
  <c r="E15" i="86"/>
  <c r="C15" i="86"/>
  <c r="D15" i="86"/>
  <c r="D9" i="71"/>
  <c r="D10" i="71"/>
  <c r="D11" i="71"/>
  <c r="D12" i="71"/>
  <c r="D8" i="71"/>
  <c r="D16" i="74"/>
  <c r="D10" i="74"/>
  <c r="D14" i="73"/>
  <c r="D15" i="73"/>
  <c r="D16" i="73"/>
  <c r="D8" i="73"/>
  <c r="D9" i="73"/>
  <c r="D10" i="73"/>
  <c r="D11" i="73"/>
  <c r="D9" i="72"/>
  <c r="D10" i="72"/>
  <c r="D11" i="72"/>
  <c r="D12" i="72"/>
  <c r="D8" i="72"/>
  <c r="D8" i="64"/>
  <c r="D9" i="64"/>
  <c r="C17" i="73"/>
  <c r="B17" i="73"/>
  <c r="L12" i="75"/>
  <c r="O12" i="75"/>
  <c r="O13" i="75"/>
  <c r="O14" i="75"/>
  <c r="O15" i="75"/>
  <c r="M12" i="75"/>
  <c r="M13" i="75"/>
  <c r="M14" i="75"/>
  <c r="M15" i="75"/>
  <c r="L13" i="75"/>
  <c r="L15" i="75"/>
  <c r="K13" i="75"/>
  <c r="K14" i="75"/>
  <c r="K15" i="75"/>
  <c r="D12" i="75"/>
  <c r="F12" i="75" s="1"/>
  <c r="D13" i="75"/>
  <c r="F13" i="75" s="1"/>
  <c r="D14" i="75"/>
  <c r="F14" i="75" s="1"/>
  <c r="D15" i="75"/>
  <c r="F15" i="75" s="1"/>
  <c r="C16" i="75"/>
  <c r="E16" i="75"/>
  <c r="G16" i="75"/>
  <c r="H16" i="75"/>
  <c r="J16" i="75"/>
  <c r="C18" i="74"/>
  <c r="B18" i="74"/>
  <c r="D17" i="74"/>
  <c r="D15" i="74"/>
  <c r="D14" i="74"/>
  <c r="D13" i="74"/>
  <c r="D12" i="74"/>
  <c r="D11" i="74"/>
  <c r="D9" i="74"/>
  <c r="D8" i="74"/>
  <c r="D13" i="73"/>
  <c r="D12" i="73"/>
  <c r="C13" i="72"/>
  <c r="B13" i="72"/>
  <c r="C13" i="71"/>
  <c r="B13" i="71"/>
  <c r="C10" i="64"/>
  <c r="B10" i="64"/>
  <c r="N13" i="75" l="1"/>
  <c r="P13" i="75" s="1"/>
  <c r="N15" i="75"/>
  <c r="P15" i="75" s="1"/>
  <c r="K12" i="75"/>
  <c r="K16" i="75" s="1"/>
  <c r="I16" i="75"/>
  <c r="N14" i="75"/>
  <c r="P14" i="75" s="1"/>
  <c r="D17" i="73"/>
  <c r="E9" i="73" s="1"/>
  <c r="D13" i="72"/>
  <c r="E11" i="72" s="1"/>
  <c r="D10" i="64"/>
  <c r="E8" i="64" s="1"/>
  <c r="D13" i="71"/>
  <c r="E11" i="71" s="1"/>
  <c r="G15" i="86"/>
  <c r="M16" i="75"/>
  <c r="N12" i="75"/>
  <c r="P12" i="75" s="1"/>
  <c r="I15" i="86"/>
  <c r="D18" i="74"/>
  <c r="E9" i="74" s="1"/>
  <c r="L16" i="75"/>
  <c r="O16" i="75"/>
  <c r="D16" i="75"/>
  <c r="F16" i="75"/>
  <c r="E10" i="71" l="1"/>
  <c r="E12" i="72"/>
  <c r="E8" i="71"/>
  <c r="E8" i="74"/>
  <c r="E9" i="64"/>
  <c r="E10" i="64" s="1"/>
  <c r="E12" i="71"/>
  <c r="N16" i="75"/>
  <c r="E14" i="73"/>
  <c r="E15" i="73"/>
  <c r="E8" i="73"/>
  <c r="E12" i="73"/>
  <c r="E13" i="73"/>
  <c r="E11" i="73"/>
  <c r="E16" i="73"/>
  <c r="E10" i="73"/>
  <c r="E10" i="72"/>
  <c r="E8" i="72"/>
  <c r="E9" i="72"/>
  <c r="E9" i="71"/>
  <c r="E16" i="74"/>
  <c r="P16" i="75"/>
  <c r="E11" i="74"/>
  <c r="E15" i="74"/>
  <c r="E10" i="74"/>
  <c r="E17" i="74"/>
  <c r="E12" i="74"/>
  <c r="E14" i="74"/>
  <c r="E13" i="74"/>
  <c r="E13" i="72" l="1"/>
  <c r="E18" i="74"/>
  <c r="E17" i="73"/>
  <c r="E13" i="71"/>
</calcChain>
</file>

<file path=xl/sharedStrings.xml><?xml version="1.0" encoding="utf-8"?>
<sst xmlns="http://schemas.openxmlformats.org/spreadsheetml/2006/main" count="1029" uniqueCount="442">
  <si>
    <t>السنة</t>
  </si>
  <si>
    <t>قطريون</t>
  </si>
  <si>
    <t>المجموع</t>
  </si>
  <si>
    <t>Total</t>
  </si>
  <si>
    <t>ذكور</t>
  </si>
  <si>
    <t>إناث</t>
  </si>
  <si>
    <t>نوع الاستشارة    الجنس والجنسية</t>
  </si>
  <si>
    <t xml:space="preserve">                  Sex&amp;Nationality</t>
  </si>
  <si>
    <t>Males</t>
  </si>
  <si>
    <t>Females</t>
  </si>
  <si>
    <t>غير قطريين</t>
  </si>
  <si>
    <t>مصادر البيانات :</t>
  </si>
  <si>
    <t>خدمات المجتمع المدني</t>
  </si>
  <si>
    <t xml:space="preserve"> </t>
  </si>
  <si>
    <t>الدوحة</t>
  </si>
  <si>
    <t>الريان</t>
  </si>
  <si>
    <t>الخور</t>
  </si>
  <si>
    <t>الشمال</t>
  </si>
  <si>
    <t>خيري</t>
  </si>
  <si>
    <t>اجتماعي</t>
  </si>
  <si>
    <t>علمي</t>
  </si>
  <si>
    <t>ثقافي</t>
  </si>
  <si>
    <t>مهني</t>
  </si>
  <si>
    <t>Social activity</t>
  </si>
  <si>
    <t>Scientific activity</t>
  </si>
  <si>
    <t>Professional activity</t>
  </si>
  <si>
    <t xml:space="preserve"> Total</t>
  </si>
  <si>
    <t>الجمعيات الخاصة المشهرة حسب النشاط الممارس</t>
  </si>
  <si>
    <t>Qataris</t>
  </si>
  <si>
    <t>Non-Qataris</t>
  </si>
  <si>
    <t>Year</t>
  </si>
  <si>
    <t>Doha</t>
  </si>
  <si>
    <t>Al-Rayyan</t>
  </si>
  <si>
    <t>Al-Khor</t>
  </si>
  <si>
    <t>Al-Shamal</t>
  </si>
  <si>
    <t>15 - 19</t>
  </si>
  <si>
    <t>20 - 24</t>
  </si>
  <si>
    <t>25 - 29</t>
  </si>
  <si>
    <t>25- 29</t>
  </si>
  <si>
    <t>القطاع</t>
  </si>
  <si>
    <t>متوسط العمر عند التقاعد</t>
  </si>
  <si>
    <t>مدني (حكومي وخاص)*</t>
  </si>
  <si>
    <t>عسكري</t>
  </si>
  <si>
    <t>Sector</t>
  </si>
  <si>
    <t>Military</t>
  </si>
  <si>
    <t>أسباب التقاعد</t>
  </si>
  <si>
    <t>بلوغ سن التقاعد</t>
  </si>
  <si>
    <t>التقاعد المبكر</t>
  </si>
  <si>
    <t>الوفاة</t>
  </si>
  <si>
    <t>عدم اللياقة الصحية</t>
  </si>
  <si>
    <t>أسباب أخرى</t>
  </si>
  <si>
    <t>Reason for retirement</t>
  </si>
  <si>
    <t>Reached retirement age</t>
  </si>
  <si>
    <t>Early retirement</t>
  </si>
  <si>
    <t>Death</t>
  </si>
  <si>
    <t>Lack of physical fitness</t>
  </si>
  <si>
    <t>Other reasons</t>
  </si>
  <si>
    <t>Length of Service (years)</t>
  </si>
  <si>
    <t>المعاش التقاعدي السنوي</t>
  </si>
  <si>
    <t>Annual pension</t>
  </si>
  <si>
    <t>Less than 150,000</t>
  </si>
  <si>
    <t>Percentage %</t>
  </si>
  <si>
    <t>Average age at retirement</t>
  </si>
  <si>
    <t>30 +</t>
  </si>
  <si>
    <t>مدة الخدمة 
(بالسنوات)</t>
  </si>
  <si>
    <t xml:space="preserve"> الفئة العمرية عند التقاعد</t>
  </si>
  <si>
    <t>65 +</t>
  </si>
  <si>
    <t>30 - 34</t>
  </si>
  <si>
    <t>35 - 39</t>
  </si>
  <si>
    <t xml:space="preserve"> 40 - 44</t>
  </si>
  <si>
    <t>45 - 49</t>
  </si>
  <si>
    <t>50 - 54</t>
  </si>
  <si>
    <t>55 - 59</t>
  </si>
  <si>
    <t>60 - 64</t>
  </si>
  <si>
    <t>40 - 44</t>
  </si>
  <si>
    <t>150.000 - 199.999</t>
  </si>
  <si>
    <t>200.000 - 249.999</t>
  </si>
  <si>
    <t>250.000 - 299.999</t>
  </si>
  <si>
    <t>300.000 - 349.999</t>
  </si>
  <si>
    <t>350.000 - 399.999</t>
  </si>
  <si>
    <t>400.000 - 449.999</t>
  </si>
  <si>
    <t>450.000 - 499.999</t>
  </si>
  <si>
    <t>500.000 - 549.999</t>
  </si>
  <si>
    <t>550.000 فأكثر</t>
  </si>
  <si>
    <t>أقل من 150.000</t>
  </si>
  <si>
    <t>150,000 - 199,999</t>
  </si>
  <si>
    <t>200,000 - 249,999</t>
  </si>
  <si>
    <t>250,000 - 299,999</t>
  </si>
  <si>
    <t>300,000 - 349,999</t>
  </si>
  <si>
    <t>350,000 - 399,999</t>
  </si>
  <si>
    <t>400,000 - 449,999</t>
  </si>
  <si>
    <t>450,000 - 499,999</t>
  </si>
  <si>
    <t>500,000 - 549,999</t>
  </si>
  <si>
    <t xml:space="preserve"> 550,000 and more</t>
  </si>
  <si>
    <t>SERVICES OF CIVIL 
SOCIETY</t>
  </si>
  <si>
    <t>أقل من 15</t>
  </si>
  <si>
    <t>Less than 15</t>
  </si>
  <si>
    <t>Less than 30</t>
  </si>
  <si>
    <t>أقل من 30</t>
  </si>
  <si>
    <t>معاش أرملة</t>
  </si>
  <si>
    <t>معاش مطلقة</t>
  </si>
  <si>
    <t>معاش أسرة محتاجة</t>
  </si>
  <si>
    <t>معاش يتيم</t>
  </si>
  <si>
    <t>معاش مسن</t>
  </si>
  <si>
    <t>معاش أسرة سجين</t>
  </si>
  <si>
    <t>UM Salal</t>
  </si>
  <si>
    <t>الوكرة</t>
  </si>
  <si>
    <t>AL-Wakra</t>
  </si>
  <si>
    <t>الجميلية</t>
  </si>
  <si>
    <t>AL-Jmiliah</t>
  </si>
  <si>
    <t>جريان الباطنة</t>
  </si>
  <si>
    <t>Jarian AL-Batnah</t>
  </si>
  <si>
    <t>الغويرية</t>
  </si>
  <si>
    <t>AL-Gwiaria</t>
  </si>
  <si>
    <t>Umseiad</t>
  </si>
  <si>
    <t>Others</t>
  </si>
  <si>
    <t>Widow's Pension</t>
  </si>
  <si>
    <t>Orphan Pension</t>
  </si>
  <si>
    <t xml:space="preserve">معاش عاجز عن العمل </t>
  </si>
  <si>
    <t xml:space="preserve">معاش زوجة مهجورة </t>
  </si>
  <si>
    <t>معاش بدل خادم</t>
  </si>
  <si>
    <t>· General Retirement and Social Insurance Authority</t>
  </si>
  <si>
    <t>Data Sources:</t>
  </si>
  <si>
    <t>Divorcee Pension</t>
  </si>
  <si>
    <t>Needy Family Pension</t>
  </si>
  <si>
    <t>Persons With Disabilities Pension</t>
  </si>
  <si>
    <t>Infirmity Pension</t>
  </si>
  <si>
    <t xml:space="preserve">Elderly Pension </t>
  </si>
  <si>
    <t xml:space="preserve">Prisoner Family Pension </t>
  </si>
  <si>
    <t>Deserted Wife Pension</t>
  </si>
  <si>
    <t xml:space="preserve">Pension for Families of Missing People </t>
  </si>
  <si>
    <t xml:space="preserve"> Pension for Children of Unknown Parentage</t>
  </si>
  <si>
    <t>Servant Allowance</t>
  </si>
  <si>
    <t>REGISTERED  PRIVATE SOCIETIES BY ACTIVITY</t>
  </si>
  <si>
    <t>بدل خادم- شيخوخة</t>
  </si>
  <si>
    <t>بدل خادم - عجز</t>
  </si>
  <si>
    <t>Servant Allowance - impairment</t>
  </si>
  <si>
    <t>Servant Allowance - old age</t>
  </si>
  <si>
    <t>Servant Allowance - disability</t>
  </si>
  <si>
    <r>
      <t xml:space="preserve">المجموع
</t>
    </r>
    <r>
      <rPr>
        <b/>
        <sz val="8"/>
        <rFont val="Arial"/>
        <family val="2"/>
      </rPr>
      <t>Total</t>
    </r>
  </si>
  <si>
    <t>جدول (207)</t>
  </si>
  <si>
    <t>TABLE (207)</t>
  </si>
  <si>
    <t>جدول (208)</t>
  </si>
  <si>
    <t>TABLE (208)</t>
  </si>
  <si>
    <t>جدول (209)</t>
  </si>
  <si>
    <t>TABLE (209)</t>
  </si>
  <si>
    <t>جدول (210)</t>
  </si>
  <si>
    <t>TABLE (210)</t>
  </si>
  <si>
    <t>جدول (211)</t>
  </si>
  <si>
    <t>TABLE (211)</t>
  </si>
  <si>
    <t>TABLE (212)</t>
  </si>
  <si>
    <t>جدول (212)</t>
  </si>
  <si>
    <t>TABLE (213)</t>
  </si>
  <si>
    <t>TABLE (214)</t>
  </si>
  <si>
    <t>TABLE (215)</t>
  </si>
  <si>
    <t>TABLE (216)</t>
  </si>
  <si>
    <t>TABLE (217)</t>
  </si>
  <si>
    <t>استشارات اجتماعية ونفسية وقانونية</t>
  </si>
  <si>
    <t>خدمات تأهيل</t>
  </si>
  <si>
    <t>Counseling and guidance</t>
  </si>
  <si>
    <t>Social, psychological and legal counseling</t>
  </si>
  <si>
    <t>Housing</t>
  </si>
  <si>
    <t>Rehabilitation services</t>
  </si>
  <si>
    <t xml:space="preserve"> المتقاعدون المسجلون في صناديق وأنظمة التقاعد 
حسب أسباب التقاعد</t>
  </si>
  <si>
    <t xml:space="preserve"> المتقاعدون المسجلون في صناديق وأنظمة التقاعد 
حسب قطاع العمل (مدني / عسكري)</t>
  </si>
  <si>
    <t xml:space="preserve"> المتقاعدون المسجلون في صناديق وأنظمة التقاعد 
حسب مدة الخدمة</t>
  </si>
  <si>
    <t xml:space="preserve"> المتقاعدون المسجلون في صناديق وأنظمة التقاعد 
حسب الفئة العمرية عند التقاعد</t>
  </si>
  <si>
    <t xml:space="preserve"> المتقاعدون المسجلون في صناديق وأنظمة التقاعد 
حسب المعاش التقاعدي السنوي</t>
  </si>
  <si>
    <t>RETIREES REGISTERED IN PENSION FUNDS 
AND SYSTEMS BY REASON FOR RETIREMENT</t>
  </si>
  <si>
    <t>RETIREES REGISTERED IN  PENSION FUNDS 
AND SYSTEMS BY LABOR SECTOR (CIVIL / MILITARY)</t>
  </si>
  <si>
    <t>RETIREES REGISTERED IN PENSION FUNDS 
AND SYSTEMS BY LENGTH OF EMPLOYMENT</t>
  </si>
  <si>
    <t>RETIREES REGISTERED IN  PENSION FUNDS 
AND SYSTEMS BY AGE GROUP AT RETIREMENT</t>
  </si>
  <si>
    <t>RETIREES REGISTERED IN  PENSION FUNDS 
AND SYSTEMS BY ANNUAL PENSION</t>
  </si>
  <si>
    <t>الظعاين</t>
  </si>
  <si>
    <t>الشحانية</t>
  </si>
  <si>
    <t>Al Daayen</t>
  </si>
  <si>
    <t>Al-Shahaniya</t>
  </si>
  <si>
    <r>
      <t xml:space="preserve">إناث
</t>
    </r>
    <r>
      <rPr>
        <b/>
        <sz val="8"/>
        <rFont val="Arial"/>
        <family val="2"/>
      </rPr>
      <t>Females</t>
    </r>
  </si>
  <si>
    <r>
      <t xml:space="preserve">ذكور
</t>
    </r>
    <r>
      <rPr>
        <b/>
        <sz val="8"/>
        <rFont val="Arial"/>
        <family val="2"/>
      </rPr>
      <t>Males</t>
    </r>
  </si>
  <si>
    <t xml:space="preserve">                    الجنسية                           والنوع
السنة </t>
  </si>
  <si>
    <t>أنشطة العلاقات المجتمعية</t>
  </si>
  <si>
    <t xml:space="preserve">Community relations activities </t>
  </si>
  <si>
    <t>الأنشطة الإعلامية للقنوات التقليدية</t>
  </si>
  <si>
    <t xml:space="preserve">Media activities of conventional channels </t>
  </si>
  <si>
    <t xml:space="preserve">BENEFICIARIES OF SOCIAL SECURITY BY LOCATION </t>
  </si>
  <si>
    <t>معاش أسرة مفقودة</t>
  </si>
  <si>
    <t>BENEFICIARIES OF SOCIAL SECURITY (SERVANT ALLOWANCE) 
BY TYPE OF ALLOWANCE AND GENDER</t>
  </si>
  <si>
    <t>مسيعيد</t>
  </si>
  <si>
    <t>BENEFICIARIES OF THE SOCIAL SECURITY  
BY TYPE OF SECURITY AND GENDER</t>
  </si>
  <si>
    <t>جدول (213)</t>
  </si>
  <si>
    <t>جدول (214)</t>
  </si>
  <si>
    <t>جدول (215)</t>
  </si>
  <si>
    <t>جدول (216)</t>
  </si>
  <si>
    <t>جدول (217)</t>
  </si>
  <si>
    <t>TABLE (218)</t>
  </si>
  <si>
    <t>TABLE (219)</t>
  </si>
  <si>
    <t>TABLE (220)</t>
  </si>
  <si>
    <t>TABLE (221)</t>
  </si>
  <si>
    <t>جدول رقم (222)</t>
  </si>
  <si>
    <t>TABLE (222)</t>
  </si>
  <si>
    <t>TABLE (223)</t>
  </si>
  <si>
    <t>TABLE (224)</t>
  </si>
  <si>
    <t>TABLE (225)</t>
  </si>
  <si>
    <t>TABLE (226)</t>
  </si>
  <si>
    <t>·        الهيئة العامة للتقاعد والتأمينات الاجتماعية</t>
  </si>
  <si>
    <t>.      هيئة تنظيم الأعمال الخيرية</t>
  </si>
  <si>
    <t>. Regulatory Authority For Charitable Activities</t>
  </si>
  <si>
    <t>·        مركز الاستشارات العائلية (وفاق)</t>
  </si>
  <si>
    <t xml:space="preserve">خدمات الرعاية الوالدية المقدمة من مركز الاستشارات العائلية (وفاق) حسب الجنسية والنوع  </t>
  </si>
  <si>
    <t xml:space="preserve"> الخدمات المقدمة من مركز الاستشارات العائلية (وفاق) للمراجعين للمركز عبر الهاتف حسب نوع الاستشارة والنوع والجنسية</t>
  </si>
  <si>
    <t>· Family Consulting Center (WIFAQ)</t>
  </si>
  <si>
    <t xml:space="preserve"> الخدمات المقدمة من مركز الاستشارات العائلية (وفاق) للمراجعين بالمركز حسب نوع الخدمة والنوع والجنسية </t>
  </si>
  <si>
    <t xml:space="preserve">     SERVICES RENDERED BY FAMILY CONSULTING CENTER (WIFAQ) BY TYPE 
OF SERVICE, GENDER AND NATIONALITY</t>
  </si>
  <si>
    <t>خدمات الرعاية النهارية</t>
  </si>
  <si>
    <t>Day-care services</t>
  </si>
  <si>
    <t>خدمات الرعاية الاجتماعية</t>
  </si>
  <si>
    <t>Social welfare services</t>
  </si>
  <si>
    <t>خدمات الرعاية الصحية</t>
  </si>
  <si>
    <t>Health care services</t>
  </si>
  <si>
    <t>خدمات العلاج الطبيعي</t>
  </si>
  <si>
    <t>Physiotherapy services</t>
  </si>
  <si>
    <t>خدمات العلاج الوظائفي</t>
  </si>
  <si>
    <t>Occupational Therapy Services</t>
  </si>
  <si>
    <t>خدمات الرعاية المتنقلة المنزلية</t>
  </si>
  <si>
    <t>Home Care Services</t>
  </si>
  <si>
    <t>خدمات البرامج والأنشطة</t>
  </si>
  <si>
    <t>Programs and activities services</t>
  </si>
  <si>
    <t>خدمات الرعاية النفسية</t>
  </si>
  <si>
    <t>خدمة شاورني</t>
  </si>
  <si>
    <t>Please ask Service</t>
  </si>
  <si>
    <t>خدمة الاستشارات الاجتماعية</t>
  </si>
  <si>
    <t>Social Counseling Service</t>
  </si>
  <si>
    <t>استضافة دائمة</t>
  </si>
  <si>
    <t>Permanent host</t>
  </si>
  <si>
    <t>استضافة متقطعة</t>
  </si>
  <si>
    <t>Hosting intermittent</t>
  </si>
  <si>
    <t>استضافة لفترة محدودة</t>
  </si>
  <si>
    <t>Hosting for a limited period</t>
  </si>
  <si>
    <t>96 فأكثر</t>
  </si>
  <si>
    <t>96 and above</t>
  </si>
  <si>
    <t>أطــــباء</t>
  </si>
  <si>
    <t>Doctors</t>
  </si>
  <si>
    <t>ممرضـــين</t>
  </si>
  <si>
    <t xml:space="preserve">Nurses </t>
  </si>
  <si>
    <t>أخصائيين عـلاج طبيعي</t>
  </si>
  <si>
    <t>Physiotherapist</t>
  </si>
  <si>
    <t>Social Specialist</t>
  </si>
  <si>
    <t>الموظفين الإداريين</t>
  </si>
  <si>
    <t>Administrative staff</t>
  </si>
  <si>
    <t>أخصائي تغذية</t>
  </si>
  <si>
    <t>أخصائي نفسي</t>
  </si>
  <si>
    <t xml:space="preserve">تثقيف غذائي </t>
  </si>
  <si>
    <t>Food education</t>
  </si>
  <si>
    <t>قطريون
Qataris</t>
  </si>
  <si>
    <t>غير قطريين 
Non-Qataris</t>
  </si>
  <si>
    <t xml:space="preserve">                         الجنسية                               والنوع
المهنة</t>
  </si>
  <si>
    <t xml:space="preserve">تعتبر احصاءات المجتمع المدني من الاحصاءات الرئيسية التي تساهم في إبراز دور المؤسسات التي تقدم العون والمساعدة للمجتمع.
</t>
  </si>
  <si>
    <t>·        مركز الحماية والتأهيل الاجتماعي(أمان)</t>
  </si>
  <si>
    <t xml:space="preserve">.      مركز تمكين ورعاية كبار السن (إحسان) </t>
  </si>
  <si>
    <t>. Center for Empowerment and Care of the Elderly (Ihsan)</t>
  </si>
  <si>
    <t>الأنشطة التي قام بها مركز الاستشارات العائلية (وفاق)</t>
  </si>
  <si>
    <t xml:space="preserve">  ACTIVITIES, RENDERED BY THE FAMILY
CONSULTING CENTER (WIFAQ)</t>
  </si>
  <si>
    <t>الخدمات المقدمة للحالات الواردة لمركز الحماية والتأهيل الاجتماعي (أمان)
حسب الجنسية والنوع ونوع الخدمة</t>
  </si>
  <si>
    <t>SERVICES PROVIDED TO CASES RECIVED BY THE PROTECTION AND SOCIAL
REHABILITATION CENTER (Aman) BY NATIONALITY, GENDER AND SERVICE TYPE</t>
  </si>
  <si>
    <t>المستفيدون من الضمان الاجتماعي حسب الموقع</t>
  </si>
  <si>
    <t>المستفيدون من الضمان الاجتماعي حسب نوع الضمان والنوع</t>
  </si>
  <si>
    <t xml:space="preserve">المستفيدون من الضمان الاجتماعي (بدل الخدم) حسب نوع البدل والنوع </t>
  </si>
  <si>
    <t>النسبة %</t>
  </si>
  <si>
    <t>Civilian (government and private)*</t>
  </si>
  <si>
    <t>المسنون المستفيدون من الخدمات المقدمة من مركز تمكين ورعاية كبار السن (إحسان) حسب نوع الخدمة والجنسية والنوع</t>
  </si>
  <si>
    <t>Mental health Care services</t>
  </si>
  <si>
    <t>المسنون المستفيدون من البرامج والخدمات التي يقدمها قسم الرعاية الشاملة من مركز تمكين ورعاية كبار السن (إحسان) 
حسب نوع الخدمة والجنسية والنوع</t>
  </si>
  <si>
    <t>المسنون المسجلون في مركز تمكين ورعاية كبار السن (إحسان) حسب الفئة العمرية والجنسية والنوع</t>
  </si>
  <si>
    <t>الموظفون العاملون في مركز تمكين ورعاية كبار السن (إحسان) حسب المهنة والجنسية والنوع</t>
  </si>
  <si>
    <t xml:space="preserve">Psychologist </t>
  </si>
  <si>
    <t>أخصائــي اجتماعي</t>
  </si>
  <si>
    <t>منسق إداري</t>
  </si>
  <si>
    <t xml:space="preserve">Nutrition specialist </t>
  </si>
  <si>
    <t>Administrative Coordinator</t>
  </si>
  <si>
    <t>Employees at the Center staff Center for Empowerment and Care of the Elderly (Ihsan)
by Occupation, Nationality and Gender</t>
  </si>
  <si>
    <t>Registered elderly in the Center for Empowerment and Care of the Elderly 
(Ihsan) by Age Group, Nationality and Gender</t>
  </si>
  <si>
    <t>Elderly beneficiaries of the programs and services offered comprehensive care section of the Center 
for Empowerment and Care of the Elderly (Ihsan) by type of service, Nationality and Gender</t>
  </si>
  <si>
    <t>Elderly beneficiaries of the services provided by the Center for Empowerment 
and Care of the Elderly (Ihsan) by type of service, Nationality and Gender</t>
  </si>
  <si>
    <t>إرشاد وتوجيه</t>
  </si>
  <si>
    <t>إيواء</t>
  </si>
  <si>
    <t>أم صلال</t>
  </si>
  <si>
    <t>أخرى</t>
  </si>
  <si>
    <t>معاش ذوي الإعاقة</t>
  </si>
  <si>
    <t xml:space="preserve">معاش مجهول الأبوين </t>
  </si>
  <si>
    <t>بدل خادم- إعاقة</t>
  </si>
  <si>
    <t>جدول (226)</t>
  </si>
  <si>
    <t>جدول رقم (221)</t>
  </si>
  <si>
    <t>جدول (206)</t>
  </si>
  <si>
    <t>TABLE (206)</t>
  </si>
  <si>
    <t>TABLE (205)</t>
  </si>
  <si>
    <t>جدول (205)</t>
  </si>
  <si>
    <t>*2019</t>
  </si>
  <si>
    <t>غير محدد</t>
  </si>
  <si>
    <t>المدراء ورؤساء الأقسام</t>
  </si>
  <si>
    <t>Managers and department heads</t>
  </si>
  <si>
    <t>Unknown</t>
  </si>
  <si>
    <t>الجنسية</t>
  </si>
  <si>
    <t>Nationality</t>
  </si>
  <si>
    <t xml:space="preserve">Age group at 
retirement </t>
  </si>
  <si>
    <t>56 - 60</t>
  </si>
  <si>
    <t>61 - 66</t>
  </si>
  <si>
    <t>66 - 70</t>
  </si>
  <si>
    <t>71 - 75</t>
  </si>
  <si>
    <t>76 - 80</t>
  </si>
  <si>
    <t>81 - 85</t>
  </si>
  <si>
    <t>86 - 90</t>
  </si>
  <si>
    <t>91 - 95</t>
  </si>
  <si>
    <t>61 - 65</t>
  </si>
  <si>
    <t>Note: During the enumeration and survey according to the geographical location of the beneficiary, the benefit program (social security, or servant allowance) is not considered; however, the personal ID number is regarded as the reference for the benefit and enumeration.</t>
  </si>
  <si>
    <t>·       مركز الإنماء الاجتماعي (نماء)</t>
  </si>
  <si>
    <t>· Social Development Center (Nama)</t>
  </si>
  <si>
    <t xml:space="preserve">خدمة الوصول إلى السوق </t>
  </si>
  <si>
    <t xml:space="preserve">Market Access Service </t>
  </si>
  <si>
    <t>*2020</t>
  </si>
  <si>
    <t>الشرعية*</t>
  </si>
  <si>
    <t>Shariaa*</t>
  </si>
  <si>
    <t xml:space="preserve">                             Nationality
                             &amp; Gender
 Type of Programs</t>
  </si>
  <si>
    <t xml:space="preserve">                    الجنسية                           والنوع
نوع البرامج </t>
  </si>
  <si>
    <t>جدول رقم (218)</t>
  </si>
  <si>
    <t>جدول رقم (219)</t>
  </si>
  <si>
    <t>جدول رقم (220)</t>
  </si>
  <si>
    <t>جدول (223)</t>
  </si>
  <si>
    <t>جدول (224)</t>
  </si>
  <si>
    <t>جدول (225)</t>
  </si>
  <si>
    <t>منح نماء المدرسية</t>
  </si>
  <si>
    <t>منح نماء الجامعية</t>
  </si>
  <si>
    <t>BENEFICIARIES OF THE SERVICES OF YOUTH CAPACITY BUILDING &amp; DEVELOPMENT PROGRAMS 
PROVIDED BY THE SOCIAL DEVELOPMENT CENTER (NAMA) BY NATIONALITY, GENDER AND PROGRAM TYPE</t>
  </si>
  <si>
    <t>BENEFICIARIES OF THE SERVICES OF EDUCATION SUPPORT AND PROFESSIONAL DEVELOPMENT PROGRAMS PROVIDED BY THE SOCIAL DEVELOPMENT CENTER (NAMA) BY NATIONALITY, GENDER AND PROGRAM TYPE</t>
  </si>
  <si>
    <t>Nama School Scholarships</t>
  </si>
  <si>
    <t>BENEFICIARIES OF THE SERVICES OF ENTREPRENEURSHIP SUPPORT PROGRAMS 
BY THE SOCIAL DEVELOPMENT CENTER (NAMA) BY NATIONALITY, GENDER AND PROGRAM TYPE</t>
  </si>
  <si>
    <t>(*) ملاحظة: يوجد تكرار انتفاع بعض الحالات في معاش الضمان الاجتماعي وبدل خادم لنفس الشخص.</t>
  </si>
  <si>
    <t xml:space="preserve">خدمة التحفيز والتشجيع </t>
  </si>
  <si>
    <t>Motivation &amp; Encouragement Service</t>
  </si>
  <si>
    <t>*2021</t>
  </si>
  <si>
    <t xml:space="preserve">خدمات الدعم والإرشاد </t>
  </si>
  <si>
    <t xml:space="preserve">الخدمات التأهيلية </t>
  </si>
  <si>
    <t>مساعد خدمات</t>
  </si>
  <si>
    <t>Support and Guidance Services</t>
  </si>
  <si>
    <r>
      <t>Nama</t>
    </r>
    <r>
      <rPr>
        <sz val="11"/>
        <color theme="1"/>
        <rFont val="Arial"/>
        <family val="2"/>
      </rPr>
      <t xml:space="preserve"> </t>
    </r>
    <r>
      <rPr>
        <sz val="11"/>
        <color rgb="FF000000"/>
        <rFont val="Arial"/>
        <family val="2"/>
      </rPr>
      <t>University Scholarships</t>
    </r>
  </si>
  <si>
    <t>·        وزارة التنمية الاجتماعية والأسرة</t>
  </si>
  <si>
    <t>· Ministry of Social Development and Family</t>
  </si>
  <si>
    <t>· Protection and Social Rehabilitation Center (Aman)</t>
  </si>
  <si>
    <t>تطوير الرياديين الاجتماعيين</t>
  </si>
  <si>
    <t xml:space="preserve">Social Entrepreneurs Development </t>
  </si>
  <si>
    <t xml:space="preserve">خدمات التدريب في مجال ريــــادة الأعمال  </t>
  </si>
  <si>
    <t>Entrepreneurship Training Services</t>
  </si>
  <si>
    <t>*2022</t>
  </si>
  <si>
    <t>·        مركز قطر  التطوعي</t>
  </si>
  <si>
    <t>· Qatar Voluntary Center</t>
  </si>
  <si>
    <t>(*) تتضمن المحتوى الإعلامي والتثقيفي الذي يتم نشره عبر حسابات المركز في وسائل التواصل الاجتماعي (تويتر ، فيس بوك ، يوتيوب ، انستغرام ، جوجل بلس).</t>
  </si>
  <si>
    <t xml:space="preserve">(*) It features media and cultural content that is published on the center’s social networking accounts (Twitter, Facebook, YouTube, Instagram, Google Plus). </t>
  </si>
  <si>
    <t>الشرعية</t>
  </si>
  <si>
    <t>Shariaa</t>
  </si>
  <si>
    <t>دبلوم التطوير المهني</t>
  </si>
  <si>
    <t xml:space="preserve">Professional Development Diploma </t>
  </si>
  <si>
    <t xml:space="preserve">المتطوعون المسجلون في مركز قطر التطوعي حسب الجنسية والنوع والفئات العمرية </t>
  </si>
  <si>
    <t>VOLUNTEERS REGISTERED IN QATAR  VOLUNTARY CENTER 
BY NATIONALITY,GENDER AND AGE GROUPS</t>
  </si>
  <si>
    <t>Services assistant</t>
  </si>
  <si>
    <t>خدمات الرعاية الداخلية</t>
  </si>
  <si>
    <t>Internal care services</t>
  </si>
  <si>
    <t>2019 - 2023</t>
  </si>
  <si>
    <t>*2023</t>
  </si>
  <si>
    <t xml:space="preserve">المتطوعين عن (شبكة تم)* </t>
  </si>
  <si>
    <t>Volunteers for (TAMM Network)*</t>
  </si>
  <si>
    <t>التدريب المهني  (التكنولوجي)*</t>
  </si>
  <si>
    <t>Vocational Training ( Technology )*</t>
  </si>
  <si>
    <t>التدريب على منهج  تحسين أنماط الحياة</t>
  </si>
  <si>
    <t>Training on lifestyle improvement approach</t>
  </si>
  <si>
    <t>من الشباب إلى الشباب (تثقيف الأقران)</t>
  </si>
  <si>
    <t>Youth to youth (peer education)</t>
  </si>
  <si>
    <t>..</t>
  </si>
  <si>
    <t>2022 - 2023</t>
  </si>
  <si>
    <t xml:space="preserve">Statistics of Civil Society are among the most important statistics that contribute to highlighting the important role of institutions that furnish aid and support to the members of the society.
</t>
  </si>
  <si>
    <r>
      <t>أنشطة الإعلام الاجتماعي</t>
    </r>
    <r>
      <rPr>
        <b/>
        <vertAlign val="superscript"/>
        <sz val="12"/>
        <rFont val="Arial"/>
        <family val="2"/>
      </rPr>
      <t>*</t>
    </r>
  </si>
  <si>
    <r>
      <t>Social media activities</t>
    </r>
    <r>
      <rPr>
        <b/>
        <vertAlign val="superscript"/>
        <sz val="10"/>
        <rFont val="Arial"/>
        <family val="2"/>
      </rPr>
      <t>*</t>
    </r>
  </si>
  <si>
    <t xml:space="preserve"> PARENTAL CARE SERVICES RENDERED BY FAMILY 
CONSULTING CENTER (WIFAQ) BY NATIONALITY AND GENDER</t>
  </si>
  <si>
    <t>SERVICES RENDERED BY FAMILY CONSULTING CENTRE (WIFAQ) THROUGH PHONE CALLS BY TYPE OF CONSULTANCY,
GENDER AND NATIONALITY</t>
  </si>
  <si>
    <t>Psychological and Educational</t>
  </si>
  <si>
    <t>النفسية والتربوية</t>
  </si>
  <si>
    <t>الاجتماعية</t>
  </si>
  <si>
    <t>Social</t>
  </si>
  <si>
    <t>القانونية</t>
  </si>
  <si>
    <t>Legal</t>
  </si>
  <si>
    <r>
      <t xml:space="preserve">الشرعية
</t>
    </r>
    <r>
      <rPr>
        <sz val="9"/>
        <color theme="1"/>
        <rFont val="Arial"/>
        <family val="2"/>
      </rPr>
      <t>Shariaa</t>
    </r>
  </si>
  <si>
    <r>
      <t xml:space="preserve">القانونية
</t>
    </r>
    <r>
      <rPr>
        <sz val="9"/>
        <color theme="1"/>
        <rFont val="Arial"/>
        <family val="2"/>
      </rPr>
      <t>Legal</t>
    </r>
  </si>
  <si>
    <r>
      <t xml:space="preserve">الاجتماعية
</t>
    </r>
    <r>
      <rPr>
        <sz val="9"/>
        <color theme="1"/>
        <rFont val="Arial"/>
        <family val="2"/>
      </rPr>
      <t>Social</t>
    </r>
  </si>
  <si>
    <r>
      <t xml:space="preserve">النفسية والتربوية
</t>
    </r>
    <r>
      <rPr>
        <sz val="9"/>
        <color theme="1"/>
        <rFont val="Arial"/>
        <family val="2"/>
      </rPr>
      <t>Psychological and Educational</t>
    </r>
  </si>
  <si>
    <t xml:space="preserve">               الجنسية والنوع
    نوع الخدمة</t>
  </si>
  <si>
    <t xml:space="preserve">             Nationality &amp; Gender
      Type of services</t>
  </si>
  <si>
    <r>
      <rPr>
        <b/>
        <sz val="12"/>
        <rFont val="Arial"/>
        <family val="2"/>
      </rPr>
      <t>المجموع</t>
    </r>
    <r>
      <rPr>
        <b/>
        <sz val="10"/>
        <rFont val="Arial"/>
        <family val="2"/>
      </rPr>
      <t xml:space="preserve">
Total</t>
    </r>
  </si>
  <si>
    <r>
      <t xml:space="preserve">أطفال
</t>
    </r>
    <r>
      <rPr>
        <b/>
        <sz val="8"/>
        <rFont val="Arial"/>
        <family val="2"/>
      </rPr>
      <t>Childs</t>
    </r>
  </si>
  <si>
    <r>
      <rPr>
        <b/>
        <sz val="10"/>
        <rFont val="Arial"/>
        <family val="2"/>
      </rPr>
      <t>نساء</t>
    </r>
    <r>
      <rPr>
        <b/>
        <sz val="8"/>
        <rFont val="Arial"/>
        <family val="2"/>
      </rPr>
      <t xml:space="preserve">
women</t>
    </r>
  </si>
  <si>
    <r>
      <rPr>
        <b/>
        <sz val="10"/>
        <rFont val="Arial"/>
        <family val="2"/>
      </rPr>
      <t>المجموع</t>
    </r>
    <r>
      <rPr>
        <b/>
        <sz val="8"/>
        <rFont val="Arial"/>
        <family val="2"/>
      </rPr>
      <t xml:space="preserve">
Total</t>
    </r>
  </si>
  <si>
    <t xml:space="preserve">                 Nationality &amp;
                     Gender
 Age groups</t>
  </si>
  <si>
    <t xml:space="preserve">                         الجنسية                             والنوع
نوع الخدمة </t>
  </si>
  <si>
    <t>2018 - 2021</t>
  </si>
  <si>
    <t xml:space="preserve">                      الجنسية                          والنوع
نوع البرامج </t>
  </si>
  <si>
    <t xml:space="preserve">                     الجنسية                          والنوع
نوع البرامج </t>
  </si>
  <si>
    <t>ملاحظة: عند الحصر تبعاً للموقع الجغرافي للمنتفع لا ينظر إلى برنامج انتفاعه (ضمان - بدل خادم) يؤخذ بالاعتبار الرقم الشخصي كمرجع للانتفاع والحصر.</t>
  </si>
  <si>
    <t xml:space="preserve">                      السنة
                     والنوع 
 نوع الضمان</t>
  </si>
  <si>
    <t xml:space="preserve">                      Year &amp; 
                     Gender 
Type of Security</t>
  </si>
  <si>
    <t xml:space="preserve">                  Private 
                Societies
Year</t>
  </si>
  <si>
    <t xml:space="preserve">               الجمعيات                   الخاصة
السنة</t>
  </si>
  <si>
    <t xml:space="preserve">                    Nationality 
                     &amp; Gender
 Type of service</t>
  </si>
  <si>
    <t xml:space="preserve">* عام 2022 و2023 تم نقل جميع النزلاء إلى مؤسسة حمد الطبية لحين انتهاء المبنى الجديد. </t>
  </si>
  <si>
    <t xml:space="preserve">                   Nationality 
                    &amp; Gender
Occupation</t>
  </si>
  <si>
    <t xml:space="preserve">                             Nationality
                             &amp; Gender
 Year</t>
  </si>
  <si>
    <t xml:space="preserve">                 Type of Consultancy 
                          and Gender 
 Year &amp; Nationality</t>
  </si>
  <si>
    <t xml:space="preserve">                      Type of service 
                          and Gender 
 Year &amp; Nationality</t>
  </si>
  <si>
    <t xml:space="preserve">                   نوع البدل                       والنوع
   السنة</t>
  </si>
  <si>
    <t xml:space="preserve">الخدمات التوعوية </t>
  </si>
  <si>
    <t>Awareness services</t>
  </si>
  <si>
    <t>Charitable activity</t>
  </si>
  <si>
    <t>Educational activity</t>
  </si>
  <si>
    <r>
      <rPr>
        <b/>
        <sz val="12"/>
        <rFont val="Arial"/>
        <family val="2"/>
      </rPr>
      <t>قطريون</t>
    </r>
    <r>
      <rPr>
        <b/>
        <sz val="10"/>
        <rFont val="Arial"/>
        <family val="2"/>
      </rPr>
      <t xml:space="preserve">
Qataris</t>
    </r>
  </si>
  <si>
    <r>
      <rPr>
        <b/>
        <sz val="12"/>
        <rFont val="Arial"/>
        <family val="2"/>
      </rPr>
      <t>غير قطريين</t>
    </r>
    <r>
      <rPr>
        <b/>
        <sz val="10"/>
        <rFont val="Arial"/>
        <family val="2"/>
      </rPr>
      <t xml:space="preserve">
Non-Qataris</t>
    </r>
  </si>
  <si>
    <t>*2022 و2023 عدم توفر دار ايواء بالوقت الحالي.</t>
  </si>
  <si>
    <t xml:space="preserve">*2022 &amp; 2023 shelter home is currently unavailable. </t>
  </si>
  <si>
    <t xml:space="preserve">المستفيدون من خدمات برامج تطوير قدرات الشباب التي يقدمها مركز الإنماء الاجتماعي (نماء)
 حسب الجنسية والنوع ونوع البرامج </t>
  </si>
  <si>
    <t>المستفيدون من خدمات برامج دعم مجالات التعليم والتطوير المهني التي يقدمها مركز الإنماء الاجتماعي (نماء) 
حسب الجنسية والنوع ونوع البرامج</t>
  </si>
  <si>
    <t xml:space="preserve">المستفيدون من خدمات برامج دعم ريادة الأعمال التي يقدمها مركز الإنماء الاجتماعي (نماء) 
حسب الجنسية والنوع ونوع البرامج </t>
  </si>
  <si>
    <t xml:space="preserve">                     نوع الاستشارة 
                         والنوع
السنة والجنسية</t>
  </si>
  <si>
    <t xml:space="preserve">                           نوع الخدمة                                      والنوع
السنة والجنسية</t>
  </si>
  <si>
    <t xml:space="preserve">                 السنة
الموقع </t>
  </si>
  <si>
    <t xml:space="preserve">                 Year
Location</t>
  </si>
  <si>
    <t>(*) Note: some cases in the social security pension and the allowance of a server for same person.</t>
  </si>
  <si>
    <t xml:space="preserve">                       الجنسية                                والنوع
الفئات العمرية </t>
  </si>
  <si>
    <t>(*) يقصد به جميع المتقاعدين المسجلين في أنظمة التقاعد الحكومي والتأمينات الاجتماعية (القطاع الخاص).</t>
  </si>
  <si>
    <t>(*) All retirees enrolled in systems of public pension (governmental) and social insurance (the private sector).</t>
  </si>
  <si>
    <t xml:space="preserve">           الجنسية               والنوع
الفئة العمرية</t>
  </si>
  <si>
    <t xml:space="preserve">        Nationality 
          &amp; Gender
 Age group</t>
  </si>
  <si>
    <t xml:space="preserve">                    Type of 
                  allowance
                   &amp; Gender
Year</t>
  </si>
  <si>
    <t>*بلغ عدد المتطوعين في شبكة تم (50 ) متطوع ومتطوعة  (لا تتوفر البيانات بحسب الجنسية والنوع).</t>
  </si>
  <si>
    <t>*The number of volunteers in Tamm Volunteer Network was (50) male and female volunteers (data is not available by nationality and gender).</t>
  </si>
  <si>
    <t>*2020 - 2021 - 2022 - 2023  تم دمج الخدمات القانونية والشرعية معاً.</t>
  </si>
  <si>
    <t>* In 2022 &amp; 2023, all inmates were transferred to Hamad Medical Corporation until the completion of the new building.</t>
  </si>
  <si>
    <t>*2020 - 2021 - 2022 - 2023 Legal and Sharia services have been consolidated.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</si>
</sst>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_-;_-* #,##0.00\-;_-* &quot;-&quot;??_-;_-@_-"/>
    <numFmt numFmtId="166" formatCode="0.0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6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4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4"/>
      <color indexed="12"/>
      <name val="Arial"/>
      <family val="2"/>
    </font>
    <font>
      <b/>
      <sz val="12"/>
      <color indexed="10"/>
      <name val="Arial"/>
      <family val="2"/>
      <charset val="178"/>
    </font>
    <font>
      <b/>
      <sz val="10"/>
      <name val="Arial"/>
      <family val="2"/>
      <charset val="178"/>
    </font>
    <font>
      <b/>
      <sz val="16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20"/>
      <color rgb="FF0000FF"/>
      <name val="Calibri"/>
      <family val="2"/>
    </font>
    <font>
      <b/>
      <sz val="28"/>
      <color rgb="FF0000FF"/>
      <name val="Arial"/>
      <family val="2"/>
    </font>
    <font>
      <b/>
      <sz val="48"/>
      <color rgb="FF0000FF"/>
      <name val="AGA Arabesque Desktop"/>
      <charset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8"/>
      <name val="Arial"/>
      <family val="2"/>
      <charset val="178"/>
    </font>
    <font>
      <b/>
      <sz val="8"/>
      <color indexed="10"/>
      <name val="Arial"/>
      <family val="2"/>
    </font>
    <font>
      <b/>
      <sz val="14"/>
      <color indexed="8"/>
      <name val="Arial"/>
      <family val="2"/>
    </font>
    <font>
      <b/>
      <sz val="10"/>
      <color rgb="FF222222"/>
      <name val="Arial"/>
      <family val="2"/>
    </font>
    <font>
      <b/>
      <sz val="12"/>
      <name val="Sakkal Majalla"/>
    </font>
    <font>
      <b/>
      <sz val="13"/>
      <name val="Sakkal Majalla"/>
    </font>
    <font>
      <sz val="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2"/>
      <name val="Arial"/>
      <family val="2"/>
    </font>
    <font>
      <b/>
      <sz val="16"/>
      <name val="Sakkal Majalla"/>
    </font>
    <font>
      <b/>
      <sz val="12"/>
      <color theme="1"/>
      <name val="Sakkal Majalla"/>
    </font>
    <font>
      <b/>
      <sz val="10"/>
      <name val="Arial Black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222222"/>
      <name val="Arial"/>
      <family val="2"/>
    </font>
    <font>
      <sz val="1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2"/>
      <color theme="1"/>
      <name val="Arial"/>
      <family val="2"/>
    </font>
    <font>
      <sz val="17"/>
      <color rgb="FF000000"/>
      <name val="Sakkal Majalla"/>
    </font>
    <font>
      <sz val="8"/>
      <name val="Calibri"/>
      <family val="2"/>
      <scheme val="minor"/>
    </font>
    <font>
      <b/>
      <vertAlign val="superscript"/>
      <sz val="10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91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Down="1">
      <left style="medium">
        <color theme="0"/>
      </left>
      <right/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 diagonalUp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/>
      <bottom/>
      <diagonal/>
    </border>
    <border diagonalDown="1">
      <left style="medium">
        <color theme="0"/>
      </left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/>
      <top/>
      <bottom/>
      <diagonal style="medium">
        <color theme="0"/>
      </diagonal>
    </border>
    <border diagonalUp="1">
      <left/>
      <right/>
      <top style="thin">
        <color indexed="64"/>
      </top>
      <bottom/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>
      <left/>
      <right style="medium">
        <color theme="0"/>
      </right>
      <top/>
      <bottom/>
      <diagonal/>
    </border>
    <border diagonalUp="1">
      <left/>
      <right style="medium">
        <color theme="0"/>
      </right>
      <top style="medium">
        <color theme="0"/>
      </top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 style="medium">
        <color theme="0"/>
      </top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/>
      <diagonal style="medium">
        <color theme="0"/>
      </diagonal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thin">
        <color theme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 style="thin">
        <color theme="1"/>
      </top>
      <bottom style="thin">
        <color indexed="64"/>
      </bottom>
      <diagonal/>
    </border>
    <border diagonalDown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thin">
        <color indexed="64"/>
      </top>
      <bottom/>
      <diagonal style="medium">
        <color theme="0"/>
      </diagonal>
    </border>
    <border diagonalUp="1">
      <left/>
      <right style="medium">
        <color theme="0"/>
      </right>
      <top/>
      <bottom/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/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/>
      <diagonal style="medium">
        <color theme="0"/>
      </diagonal>
    </border>
    <border>
      <left style="medium">
        <color theme="0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0"/>
      </right>
      <top style="thin">
        <color theme="1"/>
      </top>
      <bottom/>
      <diagonal/>
    </border>
    <border>
      <left style="medium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0"/>
      </right>
      <top/>
      <bottom style="thin">
        <color theme="1"/>
      </bottom>
      <diagonal/>
    </border>
    <border diagonalUp="1">
      <left/>
      <right style="medium">
        <color theme="0"/>
      </right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/>
      <diagonal style="medium">
        <color theme="0"/>
      </diagonal>
    </border>
    <border diagonalDown="1">
      <left style="medium">
        <color theme="0"/>
      </left>
      <right/>
      <top/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/>
      <bottom/>
      <diagonal style="medium">
        <color theme="0"/>
      </diagonal>
    </border>
    <border diagonalDown="1">
      <left style="medium">
        <color theme="0"/>
      </left>
      <right/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 style="medium">
        <color theme="0"/>
      </top>
      <bottom style="thin">
        <color indexed="64"/>
      </bottom>
      <diagonal style="medium">
        <color theme="0"/>
      </diagonal>
    </border>
    <border diagonalUp="1">
      <left/>
      <right style="medium">
        <color theme="0"/>
      </right>
      <top/>
      <bottom style="medium">
        <color theme="0"/>
      </bottom>
      <diagonal style="medium">
        <color theme="0"/>
      </diagonal>
    </border>
    <border diagonalUp="1">
      <left style="medium">
        <color theme="0"/>
      </left>
      <right style="medium">
        <color theme="0"/>
      </right>
      <top/>
      <bottom style="medium">
        <color theme="0"/>
      </bottom>
      <diagonal style="medium">
        <color theme="0"/>
      </diagonal>
    </border>
    <border diagonalDown="1">
      <left style="medium">
        <color theme="0"/>
      </left>
      <right style="medium">
        <color theme="0"/>
      </right>
      <top/>
      <bottom style="medium">
        <color theme="0"/>
      </bottom>
      <diagonal style="medium">
        <color theme="0"/>
      </diagonal>
    </border>
    <border diagonalDown="1">
      <left style="medium">
        <color theme="0"/>
      </left>
      <right/>
      <top/>
      <bottom style="medium">
        <color theme="0"/>
      </bottom>
      <diagonal style="medium">
        <color theme="0"/>
      </diagonal>
    </border>
  </borders>
  <cellStyleXfs count="830">
    <xf numFmtId="0" fontId="0" fillId="0" borderId="0"/>
    <xf numFmtId="165" fontId="18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3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28" fillId="2" borderId="1">
      <alignment horizontal="right" vertical="center" wrapText="1"/>
    </xf>
    <xf numFmtId="0" fontId="20" fillId="2" borderId="1">
      <alignment horizontal="right" vertical="center" wrapText="1"/>
    </xf>
    <xf numFmtId="1" fontId="29" fillId="2" borderId="2">
      <alignment horizontal="left" vertical="center" wrapText="1"/>
    </xf>
    <xf numFmtId="1" fontId="30" fillId="2" borderId="3">
      <alignment horizontal="center" vertical="center"/>
    </xf>
    <xf numFmtId="0" fontId="31" fillId="2" borderId="3">
      <alignment horizontal="center" vertical="center" wrapText="1"/>
    </xf>
    <xf numFmtId="0" fontId="32" fillId="2" borderId="3">
      <alignment horizontal="center" vertical="center" wrapText="1"/>
    </xf>
    <xf numFmtId="0" fontId="19" fillId="0" borderId="0">
      <alignment horizontal="center" vertical="center" readingOrder="2"/>
    </xf>
    <xf numFmtId="0" fontId="33" fillId="0" borderId="0">
      <alignment horizontal="left" vertical="center"/>
    </xf>
    <xf numFmtId="0" fontId="18" fillId="0" borderId="0"/>
    <xf numFmtId="0" fontId="19" fillId="0" borderId="0"/>
    <xf numFmtId="0" fontId="41" fillId="0" borderId="0"/>
    <xf numFmtId="0" fontId="15" fillId="0" borderId="0"/>
    <xf numFmtId="0" fontId="34" fillId="0" borderId="0">
      <alignment horizontal="right" vertical="center"/>
    </xf>
    <xf numFmtId="0" fontId="28" fillId="0" borderId="0">
      <alignment horizontal="right" vertical="center"/>
    </xf>
    <xf numFmtId="0" fontId="20" fillId="0" borderId="0">
      <alignment horizontal="right" vertical="center"/>
    </xf>
    <xf numFmtId="0" fontId="19" fillId="0" borderId="0">
      <alignment horizontal="left" vertical="center"/>
    </xf>
    <xf numFmtId="0" fontId="18" fillId="0" borderId="0">
      <alignment horizontal="left" vertical="center"/>
    </xf>
    <xf numFmtId="0" fontId="18" fillId="0" borderId="0">
      <alignment horizontal="left" vertical="center"/>
    </xf>
    <xf numFmtId="0" fontId="34" fillId="0" borderId="4">
      <alignment horizontal="right" vertical="center" indent="1"/>
    </xf>
    <xf numFmtId="0" fontId="28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35" fillId="0" borderId="4">
      <alignment horizontal="right" vertical="center" indent="1"/>
    </xf>
    <xf numFmtId="0" fontId="35" fillId="2" borderId="4">
      <alignment horizontal="left" vertical="center" wrapText="1" indent="1"/>
    </xf>
    <xf numFmtId="0" fontId="35" fillId="0" borderId="5">
      <alignment horizontal="left" vertical="center"/>
    </xf>
    <xf numFmtId="0" fontId="35" fillId="0" borderId="6">
      <alignment horizontal="left" vertical="center"/>
    </xf>
    <xf numFmtId="0" fontId="14" fillId="0" borderId="0"/>
    <xf numFmtId="0" fontId="18" fillId="0" borderId="0"/>
    <xf numFmtId="0" fontId="27" fillId="0" borderId="0" applyAlignment="0">
      <alignment horizontal="centerContinuous" vertical="center"/>
    </xf>
    <xf numFmtId="0" fontId="18" fillId="0" borderId="0">
      <alignment horizontal="center" vertical="center" readingOrder="2"/>
    </xf>
    <xf numFmtId="0" fontId="18" fillId="0" borderId="0"/>
    <xf numFmtId="0" fontId="13" fillId="0" borderId="0"/>
    <xf numFmtId="164" fontId="18" fillId="0" borderId="0" applyFont="0" applyFill="0" applyBorder="0" applyAlignment="0" applyProtection="0"/>
    <xf numFmtId="165" fontId="52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8" fillId="0" borderId="0"/>
    <xf numFmtId="0" fontId="18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53" fillId="0" borderId="0">
      <alignment horizontal="left" vertical="center"/>
    </xf>
    <xf numFmtId="0" fontId="18" fillId="0" borderId="0">
      <alignment horizontal="left" vertical="center"/>
    </xf>
    <xf numFmtId="0" fontId="37" fillId="2" borderId="3" applyAlignment="0">
      <alignment horizontal="center" vertical="center"/>
    </xf>
    <xf numFmtId="0" fontId="34" fillId="0" borderId="4">
      <alignment horizontal="right" vertical="center" indent="1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35" fillId="0" borderId="4">
      <alignment horizontal="right" vertical="center" indent="1"/>
    </xf>
    <xf numFmtId="0" fontId="35" fillId="2" borderId="4">
      <alignment horizontal="left" vertical="center" wrapText="1" indent="1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>
      <alignment horizontal="center" vertical="center" readingOrder="2"/>
    </xf>
    <xf numFmtId="0" fontId="15" fillId="0" borderId="0"/>
    <xf numFmtId="0" fontId="15" fillId="0" borderId="0">
      <alignment horizontal="left" vertical="center"/>
    </xf>
    <xf numFmtId="0" fontId="15" fillId="0" borderId="0">
      <alignment horizontal="left" vertical="center"/>
    </xf>
    <xf numFmtId="0" fontId="15" fillId="0" borderId="0">
      <alignment horizontal="left" vertical="center"/>
    </xf>
    <xf numFmtId="0" fontId="11" fillId="0" borderId="0"/>
    <xf numFmtId="0" fontId="15" fillId="0" borderId="0"/>
    <xf numFmtId="0" fontId="15" fillId="0" borderId="0">
      <alignment horizontal="center" vertical="center" readingOrder="2"/>
    </xf>
    <xf numFmtId="0" fontId="11" fillId="0" borderId="0"/>
    <xf numFmtId="16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>
      <alignment horizontal="left"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41" fillId="0" borderId="0" applyFont="0" applyFill="0" applyBorder="0" applyAlignment="0" applyProtection="0"/>
    <xf numFmtId="0" fontId="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9" fillId="0" borderId="0"/>
    <xf numFmtId="0" fontId="8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4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165" fontId="4" fillId="0" borderId="0" applyFont="0" applyFill="0" applyBorder="0" applyAlignment="0" applyProtection="0"/>
    <xf numFmtId="0" fontId="4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27" fillId="0" borderId="0" applyAlignment="0">
      <alignment horizontal="centerContinuous" vertical="center"/>
    </xf>
    <xf numFmtId="0" fontId="27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16" fillId="0" borderId="0" applyAlignment="0">
      <alignment horizontal="centerContinuous" vertical="center"/>
    </xf>
    <xf numFmtId="0" fontId="20" fillId="2" borderId="1">
      <alignment horizontal="right" vertical="center" wrapText="1"/>
    </xf>
    <xf numFmtId="0" fontId="20" fillId="2" borderId="1">
      <alignment horizontal="right" vertical="center" wrapText="1"/>
    </xf>
    <xf numFmtId="0" fontId="20" fillId="2" borderId="1">
      <alignment horizontal="right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32" fillId="2" borderId="3">
      <alignment horizontal="center" vertical="center" wrapText="1"/>
    </xf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53" fillId="0" borderId="0">
      <alignment horizontal="left" vertical="center"/>
    </xf>
    <xf numFmtId="0" fontId="53" fillId="0" borderId="0">
      <alignment horizontal="left" vertical="center"/>
    </xf>
    <xf numFmtId="0" fontId="53" fillId="0" borderId="0">
      <alignment horizontal="left" vertical="center"/>
    </xf>
    <xf numFmtId="0" fontId="20" fillId="0" borderId="0">
      <alignment horizontal="right" vertical="center"/>
    </xf>
    <xf numFmtId="0" fontId="20" fillId="0" borderId="0">
      <alignment horizontal="right" vertical="center"/>
    </xf>
    <xf numFmtId="0" fontId="20" fillId="0" borderId="0">
      <alignment horizontal="right" vertical="center"/>
    </xf>
    <xf numFmtId="0" fontId="15" fillId="0" borderId="0">
      <alignment horizontal="left" vertical="center"/>
    </xf>
    <xf numFmtId="0" fontId="37" fillId="2" borderId="3" applyAlignment="0">
      <alignment horizontal="center" vertical="center"/>
    </xf>
    <xf numFmtId="0" fontId="37" fillId="2" borderId="3" applyAlignment="0">
      <alignment horizontal="center" vertical="center"/>
    </xf>
    <xf numFmtId="0" fontId="37" fillId="2" borderId="3" applyAlignment="0">
      <alignment horizontal="center" vertical="center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20" fillId="2" borderId="4">
      <alignment horizontal="right" vertical="center" wrapText="1" indent="1" readingOrder="2"/>
    </xf>
    <xf numFmtId="0" fontId="72" fillId="0" borderId="0"/>
    <xf numFmtId="0" fontId="15" fillId="0" borderId="0"/>
    <xf numFmtId="165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5" fillId="0" borderId="0" applyFont="0" applyFill="0" applyBorder="0" applyAlignment="0" applyProtection="0"/>
    <xf numFmtId="0" fontId="41" fillId="0" borderId="0"/>
    <xf numFmtId="164" fontId="15" fillId="0" borderId="0" applyFont="0" applyFill="0" applyBorder="0" applyAlignment="0" applyProtection="0"/>
    <xf numFmtId="165" fontId="52" fillId="0" borderId="0" applyFont="0" applyFill="0" applyBorder="0" applyAlignment="0" applyProtection="0"/>
    <xf numFmtId="0" fontId="15" fillId="0" borderId="0"/>
    <xf numFmtId="0" fontId="15" fillId="0" borderId="0"/>
    <xf numFmtId="0" fontId="1" fillId="0" borderId="0"/>
    <xf numFmtId="165" fontId="1" fillId="0" borderId="0" applyFont="0" applyFill="0" applyBorder="0" applyAlignment="0" applyProtection="0"/>
    <xf numFmtId="0" fontId="41" fillId="0" borderId="0"/>
    <xf numFmtId="9" fontId="15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5" fillId="0" borderId="0"/>
    <xf numFmtId="0" fontId="1" fillId="0" borderId="0"/>
    <xf numFmtId="0" fontId="4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/>
    <xf numFmtId="165" fontId="15" fillId="0" borderId="0" applyFont="0" applyFill="0" applyBorder="0" applyAlignment="0" applyProtection="0"/>
    <xf numFmtId="0" fontId="41" fillId="0" borderId="0"/>
    <xf numFmtId="0" fontId="15" fillId="0" borderId="0"/>
    <xf numFmtId="0" fontId="1" fillId="0" borderId="0"/>
    <xf numFmtId="164" fontId="72" fillId="0" borderId="0" applyFont="0" applyFill="0" applyBorder="0" applyAlignment="0" applyProtection="0"/>
    <xf numFmtId="0" fontId="72" fillId="0" borderId="0"/>
    <xf numFmtId="0" fontId="41" fillId="0" borderId="0"/>
    <xf numFmtId="0" fontId="41" fillId="0" borderId="0"/>
  </cellStyleXfs>
  <cellXfs count="652">
    <xf numFmtId="0" fontId="0" fillId="0" borderId="0" xfId="0"/>
    <xf numFmtId="0" fontId="42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8" fillId="0" borderId="0" xfId="14" applyAlignment="1">
      <alignment vertical="center"/>
    </xf>
    <xf numFmtId="0" fontId="21" fillId="0" borderId="0" xfId="17" applyFont="1" applyAlignment="1">
      <alignment horizontal="center" vertical="center"/>
    </xf>
    <xf numFmtId="0" fontId="20" fillId="0" borderId="0" xfId="17" applyFont="1"/>
    <xf numFmtId="0" fontId="21" fillId="0" borderId="0" xfId="17" applyFont="1"/>
    <xf numFmtId="0" fontId="16" fillId="0" borderId="0" xfId="17" applyFont="1"/>
    <xf numFmtId="0" fontId="27" fillId="0" borderId="0" xfId="17" applyFont="1"/>
    <xf numFmtId="0" fontId="15" fillId="0" borderId="0" xfId="17"/>
    <xf numFmtId="0" fontId="15" fillId="0" borderId="0" xfId="17" applyAlignment="1">
      <alignment horizontal="center" vertical="center"/>
    </xf>
    <xf numFmtId="0" fontId="43" fillId="0" borderId="0" xfId="17" applyFont="1" applyAlignment="1">
      <alignment horizontal="center" vertical="center"/>
    </xf>
    <xf numFmtId="0" fontId="44" fillId="0" borderId="0" xfId="17" applyFont="1" applyAlignment="1">
      <alignment horizontal="center" vertical="center"/>
    </xf>
    <xf numFmtId="0" fontId="45" fillId="0" borderId="0" xfId="17" applyFont="1" applyAlignment="1">
      <alignment horizontal="center" vertical="center" readingOrder="1"/>
    </xf>
    <xf numFmtId="0" fontId="46" fillId="0" borderId="0" xfId="17" applyFont="1" applyAlignment="1">
      <alignment horizontal="center" vertical="center"/>
    </xf>
    <xf numFmtId="0" fontId="21" fillId="0" borderId="0" xfId="17" applyFont="1" applyAlignment="1">
      <alignment vertical="center"/>
    </xf>
    <xf numFmtId="0" fontId="48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21" fillId="4" borderId="29" xfId="0" applyFont="1" applyFill="1" applyBorder="1" applyAlignment="1">
      <alignment horizontal="center" wrapText="1"/>
    </xf>
    <xf numFmtId="0" fontId="20" fillId="4" borderId="17" xfId="0" applyFont="1" applyFill="1" applyBorder="1" applyAlignment="1">
      <alignment horizontal="center" vertical="center" readingOrder="2"/>
    </xf>
    <xf numFmtId="0" fontId="18" fillId="0" borderId="0" xfId="0" applyFont="1" applyAlignment="1">
      <alignment horizontal="center" vertical="center" wrapText="1"/>
    </xf>
    <xf numFmtId="3" fontId="50" fillId="0" borderId="0" xfId="0" applyNumberFormat="1" applyFont="1" applyAlignment="1">
      <alignment horizontal="center" vertical="center" wrapText="1"/>
    </xf>
    <xf numFmtId="0" fontId="15" fillId="0" borderId="0" xfId="73" applyAlignment="1">
      <alignment vertical="center"/>
    </xf>
    <xf numFmtId="0" fontId="15" fillId="0" borderId="0" xfId="73"/>
    <xf numFmtId="0" fontId="35" fillId="0" borderId="0" xfId="73" applyFont="1" applyAlignment="1">
      <alignment vertical="center"/>
    </xf>
    <xf numFmtId="0" fontId="21" fillId="4" borderId="18" xfId="0" applyFont="1" applyFill="1" applyBorder="1" applyAlignment="1">
      <alignment horizontal="center" vertical="center"/>
    </xf>
    <xf numFmtId="0" fontId="47" fillId="0" borderId="0" xfId="73" applyFont="1" applyAlignment="1">
      <alignment vertical="center"/>
    </xf>
    <xf numFmtId="0" fontId="21" fillId="0" borderId="0" xfId="60" applyFont="1" applyAlignment="1">
      <alignment horizontal="left" vertical="center"/>
    </xf>
    <xf numFmtId="3" fontId="15" fillId="3" borderId="50" xfId="0" applyNumberFormat="1" applyFont="1" applyFill="1" applyBorder="1" applyAlignment="1">
      <alignment horizontal="right" vertical="center" indent="1"/>
    </xf>
    <xf numFmtId="3" fontId="21" fillId="3" borderId="50" xfId="0" applyNumberFormat="1" applyFont="1" applyFill="1" applyBorder="1" applyAlignment="1">
      <alignment horizontal="right" vertical="center" indent="1"/>
    </xf>
    <xf numFmtId="3" fontId="15" fillId="4" borderId="26" xfId="0" applyNumberFormat="1" applyFont="1" applyFill="1" applyBorder="1" applyAlignment="1">
      <alignment horizontal="right" vertical="center" indent="1"/>
    </xf>
    <xf numFmtId="0" fontId="17" fillId="3" borderId="0" xfId="4" applyFont="1" applyFill="1" applyAlignment="1">
      <alignment readingOrder="1"/>
    </xf>
    <xf numFmtId="0" fontId="20" fillId="3" borderId="0" xfId="17" applyFont="1" applyFill="1" applyAlignment="1">
      <alignment horizontal="right" vertical="center" readingOrder="2"/>
    </xf>
    <xf numFmtId="0" fontId="20" fillId="3" borderId="0" xfId="4" applyFont="1" applyFill="1" applyAlignment="1">
      <alignment readingOrder="1"/>
    </xf>
    <xf numFmtId="0" fontId="49" fillId="3" borderId="0" xfId="4" applyFont="1" applyFill="1" applyAlignment="1">
      <alignment readingOrder="1"/>
    </xf>
    <xf numFmtId="0" fontId="21" fillId="3" borderId="7" xfId="17" applyFont="1" applyFill="1" applyBorder="1" applyAlignment="1">
      <alignment horizontal="left" vertical="center"/>
    </xf>
    <xf numFmtId="0" fontId="21" fillId="3" borderId="18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 vertical="center" readingOrder="2"/>
    </xf>
    <xf numFmtId="0" fontId="21" fillId="4" borderId="31" xfId="0" applyFont="1" applyFill="1" applyBorder="1" applyAlignment="1">
      <alignment horizontal="center" vertical="center"/>
    </xf>
    <xf numFmtId="3" fontId="21" fillId="3" borderId="29" xfId="0" applyNumberFormat="1" applyFont="1" applyFill="1" applyBorder="1" applyAlignment="1">
      <alignment horizontal="right" vertical="center" indent="1"/>
    </xf>
    <xf numFmtId="0" fontId="20" fillId="3" borderId="17" xfId="0" applyFont="1" applyFill="1" applyBorder="1" applyAlignment="1">
      <alignment horizontal="center" vertical="center" readingOrder="2"/>
    </xf>
    <xf numFmtId="0" fontId="20" fillId="3" borderId="33" xfId="0" applyFont="1" applyFill="1" applyBorder="1" applyAlignment="1">
      <alignment horizontal="center" vertical="center" readingOrder="2"/>
    </xf>
    <xf numFmtId="3" fontId="21" fillId="4" borderId="50" xfId="0" applyNumberFormat="1" applyFont="1" applyFill="1" applyBorder="1" applyAlignment="1">
      <alignment horizontal="right" vertical="center" indent="1"/>
    </xf>
    <xf numFmtId="3" fontId="15" fillId="3" borderId="26" xfId="0" applyNumberFormat="1" applyFont="1" applyFill="1" applyBorder="1" applyAlignment="1">
      <alignment horizontal="right" vertical="center" indent="1"/>
    </xf>
    <xf numFmtId="3" fontId="21" fillId="4" borderId="32" xfId="0" applyNumberFormat="1" applyFont="1" applyFill="1" applyBorder="1" applyAlignment="1">
      <alignment horizontal="right" vertical="center" indent="1"/>
    </xf>
    <xf numFmtId="0" fontId="21" fillId="3" borderId="0" xfId="17" applyFont="1" applyFill="1" applyAlignment="1">
      <alignment vertical="center"/>
    </xf>
    <xf numFmtId="0" fontId="21" fillId="3" borderId="0" xfId="17" applyFont="1" applyFill="1" applyAlignment="1">
      <alignment horizontal="center" vertical="center"/>
    </xf>
    <xf numFmtId="0" fontId="21" fillId="3" borderId="0" xfId="17" applyFont="1" applyFill="1" applyAlignment="1">
      <alignment horizontal="left" vertical="center"/>
    </xf>
    <xf numFmtId="0" fontId="20" fillId="3" borderId="7" xfId="17" applyFont="1" applyFill="1" applyBorder="1" applyAlignment="1">
      <alignment horizontal="right" vertical="center" readingOrder="2"/>
    </xf>
    <xf numFmtId="0" fontId="21" fillId="3" borderId="7" xfId="17" applyFont="1" applyFill="1" applyBorder="1" applyAlignment="1">
      <alignment vertical="center"/>
    </xf>
    <xf numFmtId="0" fontId="47" fillId="3" borderId="7" xfId="17" applyFont="1" applyFill="1" applyBorder="1" applyAlignment="1">
      <alignment vertical="center"/>
    </xf>
    <xf numFmtId="0" fontId="21" fillId="3" borderId="7" xfId="17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 wrapText="1" readingOrder="2"/>
    </xf>
    <xf numFmtId="0" fontId="20" fillId="3" borderId="58" xfId="0" applyFont="1" applyFill="1" applyBorder="1" applyAlignment="1">
      <alignment horizontal="center" vertical="center" wrapText="1" readingOrder="2"/>
    </xf>
    <xf numFmtId="0" fontId="20" fillId="3" borderId="20" xfId="0" applyFont="1" applyFill="1" applyBorder="1" applyAlignment="1">
      <alignment horizontal="center" vertical="center" wrapText="1" readingOrder="2"/>
    </xf>
    <xf numFmtId="0" fontId="42" fillId="0" borderId="0" xfId="0" applyFont="1"/>
    <xf numFmtId="0" fontId="20" fillId="3" borderId="0" xfId="0" applyFont="1" applyFill="1" applyAlignment="1">
      <alignment horizontal="right" vertical="center" wrapText="1"/>
    </xf>
    <xf numFmtId="0" fontId="20" fillId="3" borderId="0" xfId="0" applyFont="1" applyFill="1" applyAlignment="1">
      <alignment horizontal="center" vertical="center" wrapText="1"/>
    </xf>
    <xf numFmtId="0" fontId="32" fillId="4" borderId="22" xfId="0" applyFont="1" applyFill="1" applyBorder="1" applyAlignment="1">
      <alignment horizontal="center" vertical="top" wrapText="1"/>
    </xf>
    <xf numFmtId="0" fontId="15" fillId="3" borderId="51" xfId="0" applyFont="1" applyFill="1" applyBorder="1" applyAlignment="1">
      <alignment vertical="center" readingOrder="2"/>
    </xf>
    <xf numFmtId="0" fontId="21" fillId="3" borderId="31" xfId="0" applyFont="1" applyFill="1" applyBorder="1" applyAlignment="1">
      <alignment horizontal="left" vertical="center" wrapText="1" indent="1"/>
    </xf>
    <xf numFmtId="0" fontId="15" fillId="3" borderId="25" xfId="0" applyFont="1" applyFill="1" applyBorder="1" applyAlignment="1">
      <alignment horizontal="right" vertical="center" indent="1"/>
    </xf>
    <xf numFmtId="0" fontId="15" fillId="4" borderId="28" xfId="0" applyFont="1" applyFill="1" applyBorder="1" applyAlignment="1">
      <alignment horizontal="right" vertical="center" indent="1"/>
    </xf>
    <xf numFmtId="0" fontId="21" fillId="3" borderId="32" xfId="0" applyFont="1" applyFill="1" applyBorder="1" applyAlignment="1">
      <alignment horizontal="right" vertical="center" indent="1"/>
    </xf>
    <xf numFmtId="166" fontId="15" fillId="3" borderId="25" xfId="87" applyNumberFormat="1" applyFont="1" applyFill="1" applyBorder="1" applyAlignment="1">
      <alignment horizontal="right" vertical="center" indent="1"/>
    </xf>
    <xf numFmtId="166" fontId="21" fillId="3" borderId="32" xfId="0" applyNumberFormat="1" applyFont="1" applyFill="1" applyBorder="1" applyAlignment="1">
      <alignment horizontal="right" vertical="center" indent="1"/>
    </xf>
    <xf numFmtId="166" fontId="15" fillId="4" borderId="19" xfId="87" applyNumberFormat="1" applyFont="1" applyFill="1" applyBorder="1" applyAlignment="1">
      <alignment horizontal="right" vertical="center" indent="1"/>
    </xf>
    <xf numFmtId="0" fontId="15" fillId="3" borderId="19" xfId="0" applyFont="1" applyFill="1" applyBorder="1" applyAlignment="1">
      <alignment horizontal="right" vertical="center" indent="1"/>
    </xf>
    <xf numFmtId="166" fontId="15" fillId="3" borderId="19" xfId="87" applyNumberFormat="1" applyFont="1" applyFill="1" applyBorder="1" applyAlignment="1">
      <alignment horizontal="right" vertical="center" indent="1"/>
    </xf>
    <xf numFmtId="0" fontId="55" fillId="5" borderId="21" xfId="0" applyFont="1" applyFill="1" applyBorder="1" applyAlignment="1">
      <alignment horizontal="center" vertical="center" wrapText="1" readingOrder="1"/>
    </xf>
    <xf numFmtId="0" fontId="55" fillId="4" borderId="34" xfId="0" applyFont="1" applyFill="1" applyBorder="1" applyAlignment="1">
      <alignment horizontal="center" vertical="center" wrapText="1" readingOrder="1"/>
    </xf>
    <xf numFmtId="0" fontId="55" fillId="5" borderId="52" xfId="0" applyFont="1" applyFill="1" applyBorder="1" applyAlignment="1">
      <alignment horizontal="center" vertical="center" wrapText="1" readingOrder="1"/>
    </xf>
    <xf numFmtId="0" fontId="55" fillId="4" borderId="31" xfId="0" applyFont="1" applyFill="1" applyBorder="1" applyAlignment="1">
      <alignment horizontal="center" vertical="center" wrapText="1" readingOrder="1"/>
    </xf>
    <xf numFmtId="0" fontId="21" fillId="4" borderId="32" xfId="0" applyFont="1" applyFill="1" applyBorder="1" applyAlignment="1">
      <alignment horizontal="right" vertical="center" indent="1"/>
    </xf>
    <xf numFmtId="0" fontId="55" fillId="3" borderId="31" xfId="0" applyFont="1" applyFill="1" applyBorder="1" applyAlignment="1">
      <alignment horizontal="center" vertical="center" wrapText="1" readingOrder="1"/>
    </xf>
    <xf numFmtId="0" fontId="21" fillId="3" borderId="20" xfId="0" applyFont="1" applyFill="1" applyBorder="1" applyAlignment="1">
      <alignment horizontal="center" vertical="center" wrapText="1" readingOrder="2"/>
    </xf>
    <xf numFmtId="0" fontId="21" fillId="4" borderId="33" xfId="0" applyFont="1" applyFill="1" applyBorder="1" applyAlignment="1">
      <alignment horizontal="center" vertical="center" wrapText="1" readingOrder="2"/>
    </xf>
    <xf numFmtId="0" fontId="21" fillId="3" borderId="58" xfId="0" applyFont="1" applyFill="1" applyBorder="1" applyAlignment="1">
      <alignment horizontal="center" vertical="center" wrapText="1" readingOrder="2"/>
    </xf>
    <xf numFmtId="0" fontId="20" fillId="3" borderId="0" xfId="60" applyFont="1" applyFill="1" applyAlignment="1">
      <alignment horizontal="right" vertical="center" readingOrder="2"/>
    </xf>
    <xf numFmtId="0" fontId="21" fillId="3" borderId="0" xfId="60" applyFont="1" applyFill="1" applyAlignment="1">
      <alignment vertical="center"/>
    </xf>
    <xf numFmtId="0" fontId="21" fillId="3" borderId="0" xfId="60" applyFont="1" applyFill="1" applyAlignment="1">
      <alignment horizontal="center" vertical="center"/>
    </xf>
    <xf numFmtId="0" fontId="21" fillId="3" borderId="0" xfId="60" applyFont="1" applyFill="1" applyAlignment="1">
      <alignment horizontal="left" vertical="center"/>
    </xf>
    <xf numFmtId="0" fontId="20" fillId="3" borderId="0" xfId="17" applyFont="1" applyFill="1"/>
    <xf numFmtId="0" fontId="21" fillId="3" borderId="0" xfId="17" applyFont="1" applyFill="1"/>
    <xf numFmtId="0" fontId="22" fillId="3" borderId="0" xfId="17" applyFont="1" applyFill="1" applyAlignment="1">
      <alignment horizontal="center" vertical="center"/>
    </xf>
    <xf numFmtId="0" fontId="56" fillId="3" borderId="0" xfId="17" applyFont="1" applyFill="1" applyAlignment="1">
      <alignment vertical="top" wrapText="1" readingOrder="2"/>
    </xf>
    <xf numFmtId="0" fontId="21" fillId="3" borderId="0" xfId="17" applyFont="1" applyFill="1" applyAlignment="1">
      <alignment vertical="top" wrapText="1" readingOrder="1"/>
    </xf>
    <xf numFmtId="0" fontId="0" fillId="0" borderId="0" xfId="0" applyAlignment="1">
      <alignment wrapText="1"/>
    </xf>
    <xf numFmtId="3" fontId="21" fillId="3" borderId="26" xfId="0" applyNumberFormat="1" applyFont="1" applyFill="1" applyBorder="1" applyAlignment="1">
      <alignment horizontal="right" vertical="center" indent="1"/>
    </xf>
    <xf numFmtId="3" fontId="21" fillId="4" borderId="26" xfId="0" applyNumberFormat="1" applyFont="1" applyFill="1" applyBorder="1" applyAlignment="1">
      <alignment horizontal="right" vertical="center" indent="1"/>
    </xf>
    <xf numFmtId="0" fontId="22" fillId="0" borderId="0" xfId="17" applyFont="1" applyAlignment="1">
      <alignment wrapText="1" readingOrder="2"/>
    </xf>
    <xf numFmtId="0" fontId="22" fillId="0" borderId="0" xfId="17" applyFont="1" applyAlignment="1">
      <alignment vertical="center" readingOrder="2"/>
    </xf>
    <xf numFmtId="0" fontId="20" fillId="0" borderId="0" xfId="17" applyFont="1" applyAlignment="1">
      <alignment vertical="center" wrapText="1" readingOrder="2"/>
    </xf>
    <xf numFmtId="0" fontId="20" fillId="0" borderId="0" xfId="17" applyFont="1" applyAlignment="1">
      <alignment vertical="center" readingOrder="1"/>
    </xf>
    <xf numFmtId="0" fontId="20" fillId="3" borderId="0" xfId="17" applyFont="1" applyFill="1" applyAlignment="1">
      <alignment vertical="center" readingOrder="2"/>
    </xf>
    <xf numFmtId="0" fontId="20" fillId="3" borderId="0" xfId="0" applyFont="1" applyFill="1" applyAlignment="1">
      <alignment horizontal="right" vertical="center" wrapText="1" indent="1" readingOrder="2"/>
    </xf>
    <xf numFmtId="0" fontId="20" fillId="4" borderId="0" xfId="0" applyFont="1" applyFill="1" applyAlignment="1">
      <alignment horizontal="right" vertical="center" wrapText="1" indent="1" readingOrder="2"/>
    </xf>
    <xf numFmtId="0" fontId="60" fillId="4" borderId="0" xfId="0" applyFont="1" applyFill="1" applyAlignment="1">
      <alignment horizontal="left" vertical="center" indent="1"/>
    </xf>
    <xf numFmtId="0" fontId="22" fillId="3" borderId="0" xfId="5" applyFont="1" applyFill="1" applyAlignment="1">
      <alignment vertical="center"/>
    </xf>
    <xf numFmtId="0" fontId="39" fillId="3" borderId="0" xfId="5" applyFont="1" applyFill="1" applyAlignment="1">
      <alignment vertical="center" readingOrder="2"/>
    </xf>
    <xf numFmtId="0" fontId="20" fillId="3" borderId="0" xfId="14" applyFont="1" applyFill="1" applyAlignment="1">
      <alignment vertical="center"/>
    </xf>
    <xf numFmtId="0" fontId="20" fillId="3" borderId="0" xfId="5" applyFont="1" applyFill="1" applyAlignment="1">
      <alignment vertical="center"/>
    </xf>
    <xf numFmtId="0" fontId="21" fillId="4" borderId="31" xfId="14" applyFont="1" applyFill="1" applyBorder="1" applyAlignment="1">
      <alignment horizontal="center" vertical="center"/>
    </xf>
    <xf numFmtId="3" fontId="21" fillId="4" borderId="32" xfId="14" applyNumberFormat="1" applyFont="1" applyFill="1" applyBorder="1" applyAlignment="1">
      <alignment horizontal="right" vertical="center" indent="1"/>
    </xf>
    <xf numFmtId="0" fontId="20" fillId="4" borderId="30" xfId="14" applyFont="1" applyFill="1" applyBorder="1" applyAlignment="1">
      <alignment horizontal="center" vertical="center"/>
    </xf>
    <xf numFmtId="0" fontId="20" fillId="3" borderId="49" xfId="0" applyFont="1" applyFill="1" applyBorder="1" applyAlignment="1">
      <alignment horizontal="right" vertical="center" wrapText="1" indent="1"/>
    </xf>
    <xf numFmtId="0" fontId="20" fillId="4" borderId="17" xfId="0" applyFont="1" applyFill="1" applyBorder="1" applyAlignment="1">
      <alignment horizontal="right" vertical="center" wrapText="1" indent="1"/>
    </xf>
    <xf numFmtId="0" fontId="20" fillId="3" borderId="17" xfId="0" applyFont="1" applyFill="1" applyBorder="1" applyAlignment="1">
      <alignment horizontal="right" vertical="center" wrapText="1" indent="1"/>
    </xf>
    <xf numFmtId="0" fontId="18" fillId="3" borderId="43" xfId="10" applyFont="1" applyFill="1" applyBorder="1" applyAlignment="1">
      <alignment horizontal="left" vertical="center" wrapText="1" indent="1" readingOrder="1"/>
    </xf>
    <xf numFmtId="0" fontId="18" fillId="4" borderId="18" xfId="10" applyFont="1" applyFill="1" applyBorder="1" applyAlignment="1">
      <alignment horizontal="left" vertical="center" wrapText="1" indent="1" readingOrder="1"/>
    </xf>
    <xf numFmtId="0" fontId="18" fillId="3" borderId="18" xfId="10" applyFont="1" applyFill="1" applyBorder="1" applyAlignment="1">
      <alignment horizontal="left" vertical="center" wrapText="1" indent="1" readingOrder="1"/>
    </xf>
    <xf numFmtId="0" fontId="15" fillId="4" borderId="18" xfId="10" applyFont="1" applyFill="1" applyBorder="1" applyAlignment="1">
      <alignment horizontal="left" vertical="center" wrapText="1" indent="1" readingOrder="1"/>
    </xf>
    <xf numFmtId="0" fontId="15" fillId="3" borderId="18" xfId="10" applyFont="1" applyFill="1" applyBorder="1" applyAlignment="1">
      <alignment horizontal="left" vertical="center" wrapText="1" indent="1" readingOrder="1"/>
    </xf>
    <xf numFmtId="0" fontId="15" fillId="3" borderId="24" xfId="10" applyFont="1" applyFill="1" applyBorder="1" applyAlignment="1">
      <alignment horizontal="left" vertical="center" wrapText="1" indent="1" readingOrder="1"/>
    </xf>
    <xf numFmtId="0" fontId="18" fillId="3" borderId="0" xfId="14" applyFill="1" applyAlignment="1">
      <alignment vertical="center"/>
    </xf>
    <xf numFmtId="0" fontId="21" fillId="4" borderId="29" xfId="16" applyFont="1" applyFill="1" applyBorder="1" applyAlignment="1">
      <alignment horizontal="center" wrapText="1"/>
    </xf>
    <xf numFmtId="0" fontId="20" fillId="3" borderId="20" xfId="0" applyFont="1" applyFill="1" applyBorder="1" applyAlignment="1">
      <alignment horizontal="right" vertical="center" wrapText="1" indent="1" readingOrder="2"/>
    </xf>
    <xf numFmtId="0" fontId="20" fillId="4" borderId="17" xfId="0" applyFont="1" applyFill="1" applyBorder="1" applyAlignment="1">
      <alignment horizontal="right" vertical="center" wrapText="1" indent="1" readingOrder="2"/>
    </xf>
    <xf numFmtId="0" fontId="20" fillId="3" borderId="17" xfId="0" applyFont="1" applyFill="1" applyBorder="1" applyAlignment="1">
      <alignment horizontal="right" vertical="center" wrapText="1" indent="1" readingOrder="2"/>
    </xf>
    <xf numFmtId="0" fontId="20" fillId="4" borderId="33" xfId="0" applyFont="1" applyFill="1" applyBorder="1" applyAlignment="1">
      <alignment horizontal="right" vertical="center" wrapText="1" indent="1" readingOrder="2"/>
    </xf>
    <xf numFmtId="3" fontId="21" fillId="4" borderId="28" xfId="0" applyNumberFormat="1" applyFont="1" applyFill="1" applyBorder="1" applyAlignment="1">
      <alignment horizontal="center" vertical="center" wrapText="1"/>
    </xf>
    <xf numFmtId="0" fontId="61" fillId="3" borderId="0" xfId="4" applyFont="1" applyFill="1" applyAlignment="1">
      <alignment readingOrder="1"/>
    </xf>
    <xf numFmtId="0" fontId="60" fillId="3" borderId="0" xfId="0" applyFont="1" applyFill="1" applyAlignment="1">
      <alignment horizontal="left" vertical="center" wrapText="1" indent="1"/>
    </xf>
    <xf numFmtId="0" fontId="40" fillId="4" borderId="26" xfId="0" applyFont="1" applyFill="1" applyBorder="1" applyAlignment="1">
      <alignment horizontal="center" vertical="center" wrapText="1"/>
    </xf>
    <xf numFmtId="0" fontId="30" fillId="4" borderId="29" xfId="10" applyFont="1" applyFill="1" applyBorder="1" applyAlignment="1">
      <alignment horizontal="center" wrapText="1" readingOrder="1"/>
    </xf>
    <xf numFmtId="166" fontId="15" fillId="0" borderId="0" xfId="73" applyNumberFormat="1" applyAlignment="1">
      <alignment vertical="center"/>
    </xf>
    <xf numFmtId="166" fontId="21" fillId="4" borderId="32" xfId="0" applyNumberFormat="1" applyFont="1" applyFill="1" applyBorder="1" applyAlignment="1">
      <alignment horizontal="right" vertical="center" indent="1"/>
    </xf>
    <xf numFmtId="0" fontId="21" fillId="4" borderId="31" xfId="0" applyFont="1" applyFill="1" applyBorder="1" applyAlignment="1">
      <alignment horizontal="center" vertical="center" wrapText="1" readingOrder="1"/>
    </xf>
    <xf numFmtId="3" fontId="15" fillId="3" borderId="43" xfId="14" applyNumberFormat="1" applyFont="1" applyFill="1" applyBorder="1" applyAlignment="1">
      <alignment horizontal="right" vertical="center" indent="1"/>
    </xf>
    <xf numFmtId="3" fontId="15" fillId="4" borderId="18" xfId="14" applyNumberFormat="1" applyFont="1" applyFill="1" applyBorder="1" applyAlignment="1">
      <alignment horizontal="right" vertical="center" indent="1"/>
    </xf>
    <xf numFmtId="3" fontId="15" fillId="3" borderId="18" xfId="14" applyNumberFormat="1" applyFont="1" applyFill="1" applyBorder="1" applyAlignment="1">
      <alignment horizontal="right" vertical="center" indent="1"/>
    </xf>
    <xf numFmtId="3" fontId="15" fillId="3" borderId="24" xfId="14" applyNumberFormat="1" applyFont="1" applyFill="1" applyBorder="1" applyAlignment="1">
      <alignment horizontal="right" vertical="center" indent="1"/>
    </xf>
    <xf numFmtId="3" fontId="21" fillId="3" borderId="0" xfId="0" applyNumberFormat="1" applyFont="1" applyFill="1" applyAlignment="1">
      <alignment horizontal="left" vertical="center" wrapText="1" indent="1"/>
    </xf>
    <xf numFmtId="0" fontId="15" fillId="0" borderId="34" xfId="10" applyFont="1" applyFill="1" applyBorder="1" applyAlignment="1">
      <alignment horizontal="left" vertical="center" wrapText="1" indent="1" readingOrder="1"/>
    </xf>
    <xf numFmtId="3" fontId="15" fillId="0" borderId="34" xfId="14" applyNumberFormat="1" applyFont="1" applyBorder="1" applyAlignment="1">
      <alignment horizontal="right" vertical="center" indent="1"/>
    </xf>
    <xf numFmtId="0" fontId="20" fillId="0" borderId="58" xfId="0" applyFont="1" applyBorder="1" applyAlignment="1">
      <alignment horizontal="right" vertical="center" wrapText="1" indent="1"/>
    </xf>
    <xf numFmtId="0" fontId="20" fillId="4" borderId="0" xfId="0" applyFont="1" applyFill="1" applyAlignment="1">
      <alignment horizontal="right" vertical="center" wrapText="1" indent="1"/>
    </xf>
    <xf numFmtId="0" fontId="15" fillId="4" borderId="34" xfId="10" applyFont="1" applyFill="1" applyBorder="1" applyAlignment="1">
      <alignment horizontal="left" vertical="center" wrapText="1" indent="1" readingOrder="1"/>
    </xf>
    <xf numFmtId="3" fontId="15" fillId="4" borderId="34" xfId="14" applyNumberFormat="1" applyFont="1" applyFill="1" applyBorder="1" applyAlignment="1">
      <alignment horizontal="right" vertical="center" indent="1"/>
    </xf>
    <xf numFmtId="0" fontId="20" fillId="3" borderId="45" xfId="0" applyFont="1" applyFill="1" applyBorder="1" applyAlignment="1">
      <alignment horizontal="right" vertical="center" wrapText="1" indent="1"/>
    </xf>
    <xf numFmtId="3" fontId="15" fillId="3" borderId="27" xfId="0" applyNumberFormat="1" applyFont="1" applyFill="1" applyBorder="1" applyAlignment="1">
      <alignment horizontal="right" vertical="center" indent="1"/>
    </xf>
    <xf numFmtId="3" fontId="21" fillId="3" borderId="27" xfId="0" applyNumberFormat="1" applyFont="1" applyFill="1" applyBorder="1" applyAlignment="1">
      <alignment horizontal="right" vertical="center" indent="1"/>
    </xf>
    <xf numFmtId="0" fontId="20" fillId="3" borderId="51" xfId="0" applyFont="1" applyFill="1" applyBorder="1" applyAlignment="1">
      <alignment horizontal="right" vertical="center" wrapText="1" indent="1" readingOrder="2"/>
    </xf>
    <xf numFmtId="0" fontId="60" fillId="3" borderId="51" xfId="0" applyFont="1" applyFill="1" applyBorder="1" applyAlignment="1">
      <alignment horizontal="left" vertical="center" indent="1"/>
    </xf>
    <xf numFmtId="0" fontId="60" fillId="3" borderId="0" xfId="0" applyFont="1" applyFill="1" applyAlignment="1">
      <alignment horizontal="left" vertical="center" indent="1"/>
    </xf>
    <xf numFmtId="0" fontId="20" fillId="3" borderId="16" xfId="0" applyFont="1" applyFill="1" applyBorder="1" applyAlignment="1">
      <alignment horizontal="center" vertical="center" readingOrder="2"/>
    </xf>
    <xf numFmtId="3" fontId="21" fillId="3" borderId="16" xfId="0" applyNumberFormat="1" applyFont="1" applyFill="1" applyBorder="1" applyAlignment="1">
      <alignment horizontal="right" vertical="center" indent="1"/>
    </xf>
    <xf numFmtId="0" fontId="21" fillId="3" borderId="16" xfId="0" applyFont="1" applyFill="1" applyBorder="1" applyAlignment="1">
      <alignment horizontal="center" vertical="center"/>
    </xf>
    <xf numFmtId="0" fontId="60" fillId="4" borderId="0" xfId="0" applyFont="1" applyFill="1" applyAlignment="1">
      <alignment horizontal="left" vertical="center" wrapText="1" indent="1"/>
    </xf>
    <xf numFmtId="3" fontId="15" fillId="4" borderId="28" xfId="0" applyNumberFormat="1" applyFont="1" applyFill="1" applyBorder="1" applyAlignment="1">
      <alignment horizontal="right" vertical="center" indent="1"/>
    </xf>
    <xf numFmtId="3" fontId="21" fillId="4" borderId="28" xfId="0" applyNumberFormat="1" applyFont="1" applyFill="1" applyBorder="1" applyAlignment="1">
      <alignment horizontal="right" vertical="center" indent="1"/>
    </xf>
    <xf numFmtId="0" fontId="20" fillId="3" borderId="49" xfId="0" applyFont="1" applyFill="1" applyBorder="1" applyAlignment="1">
      <alignment horizontal="center" vertical="center" wrapText="1" readingOrder="2"/>
    </xf>
    <xf numFmtId="0" fontId="55" fillId="5" borderId="43" xfId="0" applyFont="1" applyFill="1" applyBorder="1" applyAlignment="1">
      <alignment horizontal="center" vertical="center" wrapText="1" readingOrder="1"/>
    </xf>
    <xf numFmtId="0" fontId="20" fillId="4" borderId="29" xfId="17" applyFont="1" applyFill="1" applyBorder="1" applyAlignment="1">
      <alignment horizontal="center" wrapText="1"/>
    </xf>
    <xf numFmtId="0" fontId="15" fillId="3" borderId="21" xfId="0" applyFont="1" applyFill="1" applyBorder="1" applyAlignment="1">
      <alignment horizontal="left" vertical="center" wrapText="1" indent="1" readingOrder="1"/>
    </xf>
    <xf numFmtId="0" fontId="32" fillId="4" borderId="22" xfId="10" applyFont="1" applyFill="1" applyBorder="1" applyAlignment="1">
      <alignment horizontal="center" vertical="top" wrapText="1" readingOrder="1"/>
    </xf>
    <xf numFmtId="0" fontId="15" fillId="4" borderId="18" xfId="73" applyFill="1" applyBorder="1" applyAlignment="1">
      <alignment horizontal="left" vertical="center" wrapText="1" indent="1"/>
    </xf>
    <xf numFmtId="0" fontId="15" fillId="0" borderId="18" xfId="73" applyBorder="1" applyAlignment="1">
      <alignment horizontal="left" vertical="center" wrapText="1" indent="1"/>
    </xf>
    <xf numFmtId="0" fontId="15" fillId="4" borderId="34" xfId="73" applyFill="1" applyBorder="1" applyAlignment="1">
      <alignment horizontal="left" vertical="center" wrapText="1" indent="1"/>
    </xf>
    <xf numFmtId="0" fontId="20" fillId="4" borderId="70" xfId="0" applyFont="1" applyFill="1" applyBorder="1" applyAlignment="1">
      <alignment horizontal="right" vertical="center" wrapText="1" indent="1"/>
    </xf>
    <xf numFmtId="0" fontId="63" fillId="3" borderId="0" xfId="17" applyFont="1" applyFill="1" applyAlignment="1">
      <alignment horizontal="center" vertical="center" wrapText="1" readingOrder="2"/>
    </xf>
    <xf numFmtId="0" fontId="56" fillId="3" borderId="0" xfId="17" applyFont="1" applyFill="1" applyAlignment="1">
      <alignment horizontal="right" vertical="top" wrapText="1" indent="1" readingOrder="2"/>
    </xf>
    <xf numFmtId="0" fontId="64" fillId="3" borderId="0" xfId="0" applyFont="1" applyFill="1" applyAlignment="1">
      <alignment horizontal="right" vertical="center" wrapText="1" indent="2" readingOrder="2"/>
    </xf>
    <xf numFmtId="0" fontId="15" fillId="3" borderId="0" xfId="17" applyFill="1" applyAlignment="1">
      <alignment horizontal="left" vertical="top" wrapText="1" indent="1" readingOrder="1"/>
    </xf>
    <xf numFmtId="0" fontId="21" fillId="3" borderId="0" xfId="17" applyFont="1" applyFill="1" applyAlignment="1">
      <alignment horizontal="left" wrapText="1" indent="1"/>
    </xf>
    <xf numFmtId="0" fontId="57" fillId="3" borderId="0" xfId="17" applyFont="1" applyFill="1" applyAlignment="1">
      <alignment horizontal="right" wrapText="1" indent="1" readingOrder="2"/>
    </xf>
    <xf numFmtId="3" fontId="15" fillId="4" borderId="27" xfId="0" applyNumberFormat="1" applyFont="1" applyFill="1" applyBorder="1" applyAlignment="1">
      <alignment horizontal="right" vertical="center" indent="1"/>
    </xf>
    <xf numFmtId="3" fontId="21" fillId="4" borderId="27" xfId="0" applyNumberFormat="1" applyFont="1" applyFill="1" applyBorder="1" applyAlignment="1">
      <alignment horizontal="right" vertical="center" indent="1"/>
    </xf>
    <xf numFmtId="3" fontId="21" fillId="3" borderId="21" xfId="0" applyNumberFormat="1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 wrapText="1"/>
    </xf>
    <xf numFmtId="3" fontId="15" fillId="4" borderId="26" xfId="98" applyNumberFormat="1" applyFont="1" applyFill="1" applyBorder="1" applyAlignment="1">
      <alignment horizontal="right" vertical="center" indent="1"/>
    </xf>
    <xf numFmtId="3" fontId="15" fillId="3" borderId="26" xfId="98" applyNumberFormat="1" applyFont="1" applyFill="1" applyBorder="1" applyAlignment="1">
      <alignment horizontal="right" vertical="center" indent="1"/>
    </xf>
    <xf numFmtId="3" fontId="15" fillId="4" borderId="28" xfId="98" applyNumberFormat="1" applyFont="1" applyFill="1" applyBorder="1" applyAlignment="1">
      <alignment horizontal="right" vertical="center" indent="1"/>
    </xf>
    <xf numFmtId="3" fontId="21" fillId="3" borderId="25" xfId="98" applyNumberFormat="1" applyFont="1" applyFill="1" applyBorder="1" applyAlignment="1">
      <alignment horizontal="right" vertical="center" indent="1"/>
    </xf>
    <xf numFmtId="3" fontId="21" fillId="4" borderId="25" xfId="98" applyNumberFormat="1" applyFont="1" applyFill="1" applyBorder="1" applyAlignment="1">
      <alignment horizontal="right" vertical="center" indent="1"/>
    </xf>
    <xf numFmtId="0" fontId="23" fillId="0" borderId="0" xfId="0" applyFont="1" applyAlignment="1">
      <alignment horizontal="center" vertical="center" wrapText="1"/>
    </xf>
    <xf numFmtId="3" fontId="23" fillId="0" borderId="0" xfId="0" applyNumberFormat="1" applyFont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32" fillId="4" borderId="22" xfId="0" applyFont="1" applyFill="1" applyBorder="1" applyAlignment="1">
      <alignment horizontal="center" vertical="center"/>
    </xf>
    <xf numFmtId="0" fontId="67" fillId="0" borderId="20" xfId="98" applyFont="1" applyBorder="1" applyAlignment="1">
      <alignment horizontal="center" vertical="center" wrapText="1" readingOrder="2"/>
    </xf>
    <xf numFmtId="0" fontId="67" fillId="4" borderId="17" xfId="98" applyFont="1" applyFill="1" applyBorder="1" applyAlignment="1">
      <alignment horizontal="center" vertical="center" wrapText="1" readingOrder="2"/>
    </xf>
    <xf numFmtId="0" fontId="66" fillId="0" borderId="21" xfId="98" applyFont="1" applyBorder="1" applyAlignment="1">
      <alignment horizontal="center" vertical="center"/>
    </xf>
    <xf numFmtId="0" fontId="66" fillId="4" borderId="18" xfId="98" applyFont="1" applyFill="1" applyBorder="1" applyAlignment="1">
      <alignment horizontal="center" vertical="center"/>
    </xf>
    <xf numFmtId="0" fontId="67" fillId="0" borderId="58" xfId="98" applyFont="1" applyBorder="1" applyAlignment="1">
      <alignment horizontal="center" vertical="center" wrapText="1" readingOrder="2"/>
    </xf>
    <xf numFmtId="0" fontId="66" fillId="0" borderId="52" xfId="98" applyFont="1" applyBorder="1" applyAlignment="1">
      <alignment horizontal="center" vertical="center"/>
    </xf>
    <xf numFmtId="0" fontId="23" fillId="3" borderId="0" xfId="98" applyFont="1" applyFill="1" applyAlignment="1">
      <alignment horizontal="right" vertical="center" indent="1" readingOrder="2"/>
    </xf>
    <xf numFmtId="0" fontId="23" fillId="4" borderId="0" xfId="98" applyFont="1" applyFill="1" applyAlignment="1">
      <alignment horizontal="right" vertical="center" indent="1" readingOrder="2"/>
    </xf>
    <xf numFmtId="3" fontId="15" fillId="3" borderId="21" xfId="0" applyNumberFormat="1" applyFont="1" applyFill="1" applyBorder="1" applyAlignment="1">
      <alignment horizontal="center" vertical="center" wrapText="1"/>
    </xf>
    <xf numFmtId="3" fontId="15" fillId="4" borderId="34" xfId="0" applyNumberFormat="1" applyFont="1" applyFill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right" vertical="center" wrapText="1" indent="1"/>
    </xf>
    <xf numFmtId="0" fontId="55" fillId="4" borderId="31" xfId="0" applyFont="1" applyFill="1" applyBorder="1" applyAlignment="1">
      <alignment horizontal="left" vertical="center" wrapText="1" indent="1" readingOrder="1"/>
    </xf>
    <xf numFmtId="0" fontId="23" fillId="3" borderId="20" xfId="0" applyFont="1" applyFill="1" applyBorder="1" applyAlignment="1">
      <alignment horizontal="right" vertical="center" wrapText="1" indent="1" readingOrder="2"/>
    </xf>
    <xf numFmtId="0" fontId="23" fillId="4" borderId="33" xfId="0" applyFont="1" applyFill="1" applyBorder="1" applyAlignment="1">
      <alignment horizontal="right" vertical="center" wrapText="1" indent="1" readingOrder="2"/>
    </xf>
    <xf numFmtId="0" fontId="23" fillId="3" borderId="58" xfId="0" applyFont="1" applyFill="1" applyBorder="1" applyAlignment="1">
      <alignment horizontal="right" vertical="center" wrapText="1" indent="1" readingOrder="2"/>
    </xf>
    <xf numFmtId="0" fontId="68" fillId="5" borderId="21" xfId="0" applyFont="1" applyFill="1" applyBorder="1" applyAlignment="1">
      <alignment horizontal="left" vertical="center" wrapText="1" indent="1" readingOrder="1"/>
    </xf>
    <xf numFmtId="0" fontId="68" fillId="4" borderId="34" xfId="0" applyFont="1" applyFill="1" applyBorder="1" applyAlignment="1">
      <alignment horizontal="left" vertical="center" wrapText="1" indent="1" readingOrder="1"/>
    </xf>
    <xf numFmtId="0" fontId="68" fillId="5" borderId="52" xfId="0" applyFont="1" applyFill="1" applyBorder="1" applyAlignment="1">
      <alignment horizontal="left" vertical="center" wrapText="1" indent="1" readingOrder="1"/>
    </xf>
    <xf numFmtId="0" fontId="20" fillId="3" borderId="30" xfId="0" applyFont="1" applyFill="1" applyBorder="1" applyAlignment="1">
      <alignment horizontal="right" vertical="center" wrapText="1" indent="1" readingOrder="2"/>
    </xf>
    <xf numFmtId="0" fontId="20" fillId="4" borderId="30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3" fontId="21" fillId="4" borderId="22" xfId="98" applyNumberFormat="1" applyFont="1" applyFill="1" applyBorder="1" applyAlignment="1">
      <alignment horizontal="right" vertical="center" indent="1"/>
    </xf>
    <xf numFmtId="3" fontId="21" fillId="4" borderId="65" xfId="98" applyNumberFormat="1" applyFont="1" applyFill="1" applyBorder="1" applyAlignment="1">
      <alignment horizontal="right" vertical="center" indent="1"/>
    </xf>
    <xf numFmtId="0" fontId="29" fillId="4" borderId="68" xfId="98" applyFont="1" applyFill="1" applyBorder="1" applyAlignment="1">
      <alignment horizontal="center" vertical="center"/>
    </xf>
    <xf numFmtId="0" fontId="20" fillId="4" borderId="66" xfId="98" applyFont="1" applyFill="1" applyBorder="1" applyAlignment="1">
      <alignment horizontal="center" vertical="center" readingOrder="2"/>
    </xf>
    <xf numFmtId="0" fontId="23" fillId="3" borderId="51" xfId="98" applyFont="1" applyFill="1" applyBorder="1" applyAlignment="1">
      <alignment horizontal="right" vertical="center" indent="1" readingOrder="2"/>
    </xf>
    <xf numFmtId="3" fontId="15" fillId="3" borderId="50" xfId="98" applyNumberFormat="1" applyFont="1" applyFill="1" applyBorder="1" applyAlignment="1">
      <alignment horizontal="right" vertical="center" indent="1"/>
    </xf>
    <xf numFmtId="3" fontId="21" fillId="3" borderId="50" xfId="98" applyNumberFormat="1" applyFont="1" applyFill="1" applyBorder="1" applyAlignment="1">
      <alignment horizontal="right" vertical="center" indent="1"/>
    </xf>
    <xf numFmtId="0" fontId="23" fillId="4" borderId="7" xfId="98" applyFont="1" applyFill="1" applyBorder="1" applyAlignment="1">
      <alignment horizontal="right" vertical="center" indent="1" readingOrder="2"/>
    </xf>
    <xf numFmtId="3" fontId="15" fillId="4" borderId="27" xfId="98" applyNumberFormat="1" applyFont="1" applyFill="1" applyBorder="1" applyAlignment="1">
      <alignment horizontal="right" vertical="center" indent="1"/>
    </xf>
    <xf numFmtId="0" fontId="23" fillId="0" borderId="0" xfId="98" applyFont="1" applyAlignment="1">
      <alignment horizontal="right" vertical="center" indent="1" readingOrder="2"/>
    </xf>
    <xf numFmtId="0" fontId="20" fillId="0" borderId="45" xfId="98" applyFont="1" applyBorder="1" applyAlignment="1">
      <alignment horizontal="center" vertical="center" readingOrder="2"/>
    </xf>
    <xf numFmtId="3" fontId="21" fillId="0" borderId="22" xfId="98" applyNumberFormat="1" applyFont="1" applyBorder="1" applyAlignment="1">
      <alignment horizontal="right" vertical="center" indent="1"/>
    </xf>
    <xf numFmtId="0" fontId="29" fillId="0" borderId="48" xfId="98" applyFont="1" applyBorder="1" applyAlignment="1">
      <alignment horizontal="center" vertical="center"/>
    </xf>
    <xf numFmtId="3" fontId="21" fillId="0" borderId="25" xfId="98" applyNumberFormat="1" applyFont="1" applyBorder="1" applyAlignment="1">
      <alignment horizontal="right" vertical="center" indent="1"/>
    </xf>
    <xf numFmtId="0" fontId="20" fillId="3" borderId="58" xfId="0" applyFont="1" applyFill="1" applyBorder="1" applyAlignment="1">
      <alignment horizontal="right" vertical="center" wrapText="1" indent="1" readingOrder="2"/>
    </xf>
    <xf numFmtId="3" fontId="21" fillId="3" borderId="7" xfId="0" applyNumberFormat="1" applyFont="1" applyFill="1" applyBorder="1" applyAlignment="1">
      <alignment horizontal="center" vertical="center" wrapText="1"/>
    </xf>
    <xf numFmtId="0" fontId="15" fillId="3" borderId="0" xfId="73" applyFill="1" applyAlignment="1">
      <alignment horizontal="left" vertical="center" wrapText="1" indent="1"/>
    </xf>
    <xf numFmtId="0" fontId="21" fillId="4" borderId="19" xfId="10" applyFont="1" applyFill="1" applyBorder="1" applyAlignment="1">
      <alignment horizontal="center" vertical="top" wrapText="1" readingOrder="1"/>
    </xf>
    <xf numFmtId="3" fontId="21" fillId="4" borderId="26" xfId="98" applyNumberFormat="1" applyFont="1" applyFill="1" applyBorder="1" applyAlignment="1">
      <alignment horizontal="right" vertical="center" indent="1"/>
    </xf>
    <xf numFmtId="0" fontId="15" fillId="4" borderId="26" xfId="0" applyFont="1" applyFill="1" applyBorder="1" applyAlignment="1">
      <alignment horizontal="center" vertical="center" wrapText="1"/>
    </xf>
    <xf numFmtId="0" fontId="66" fillId="0" borderId="51" xfId="98" applyFont="1" applyBorder="1" applyAlignment="1">
      <alignment horizontal="left" vertical="center" wrapText="1" indent="1"/>
    </xf>
    <xf numFmtId="0" fontId="66" fillId="4" borderId="0" xfId="98" applyFont="1" applyFill="1" applyAlignment="1">
      <alignment horizontal="left" vertical="center" wrapText="1" indent="1"/>
    </xf>
    <xf numFmtId="0" fontId="66" fillId="0" borderId="0" xfId="98" applyFont="1" applyAlignment="1">
      <alignment horizontal="left" vertical="center" wrapText="1" indent="1"/>
    </xf>
    <xf numFmtId="0" fontId="66" fillId="4" borderId="7" xfId="98" applyFont="1" applyFill="1" applyBorder="1" applyAlignment="1">
      <alignment horizontal="left" vertical="center" wrapText="1" indent="1"/>
    </xf>
    <xf numFmtId="3" fontId="25" fillId="0" borderId="0" xfId="0" applyNumberFormat="1" applyFont="1" applyAlignment="1">
      <alignment horizontal="center" vertical="center" wrapText="1"/>
    </xf>
    <xf numFmtId="3" fontId="15" fillId="4" borderId="21" xfId="0" applyNumberFormat="1" applyFont="1" applyFill="1" applyBorder="1" applyAlignment="1">
      <alignment horizontal="center" vertical="center" wrapText="1"/>
    </xf>
    <xf numFmtId="3" fontId="15" fillId="4" borderId="28" xfId="0" applyNumberFormat="1" applyFont="1" applyFill="1" applyBorder="1" applyAlignment="1">
      <alignment horizontal="center" vertical="center" wrapText="1"/>
    </xf>
    <xf numFmtId="3" fontId="15" fillId="3" borderId="7" xfId="0" applyNumberFormat="1" applyFont="1" applyFill="1" applyBorder="1" applyAlignment="1">
      <alignment horizontal="center" vertical="center" wrapText="1"/>
    </xf>
    <xf numFmtId="0" fontId="21" fillId="4" borderId="31" xfId="0" applyFont="1" applyFill="1" applyBorder="1" applyAlignment="1">
      <alignment horizontal="center" vertical="center" wrapText="1"/>
    </xf>
    <xf numFmtId="3" fontId="21" fillId="4" borderId="27" xfId="98" applyNumberFormat="1" applyFont="1" applyFill="1" applyBorder="1" applyAlignment="1">
      <alignment horizontal="right" vertical="center" indent="1"/>
    </xf>
    <xf numFmtId="0" fontId="0" fillId="0" borderId="0" xfId="0" applyAlignment="1">
      <alignment horizontal="right" vertical="center" readingOrder="2"/>
    </xf>
    <xf numFmtId="3" fontId="15" fillId="3" borderId="32" xfId="0" applyNumberFormat="1" applyFont="1" applyFill="1" applyBorder="1" applyAlignment="1">
      <alignment horizontal="right" vertical="center" indent="1"/>
    </xf>
    <xf numFmtId="3" fontId="21" fillId="3" borderId="32" xfId="0" applyNumberFormat="1" applyFont="1" applyFill="1" applyBorder="1" applyAlignment="1">
      <alignment horizontal="right" vertical="center" indent="1"/>
    </xf>
    <xf numFmtId="0" fontId="23" fillId="3" borderId="0" xfId="0" applyFont="1" applyFill="1" applyAlignment="1">
      <alignment horizontal="center" vertical="center"/>
    </xf>
    <xf numFmtId="0" fontId="70" fillId="3" borderId="0" xfId="0" applyFont="1" applyFill="1" applyAlignment="1">
      <alignment vertical="center" wrapText="1" readingOrder="2"/>
    </xf>
    <xf numFmtId="0" fontId="15" fillId="4" borderId="26" xfId="98" applyFont="1" applyFill="1" applyBorder="1" applyAlignment="1">
      <alignment horizontal="right" vertical="center" indent="1"/>
    </xf>
    <xf numFmtId="0" fontId="21" fillId="4" borderId="26" xfId="98" applyFont="1" applyFill="1" applyBorder="1" applyAlignment="1">
      <alignment horizontal="right" vertical="center" indent="1"/>
    </xf>
    <xf numFmtId="0" fontId="21" fillId="4" borderId="27" xfId="98" applyFont="1" applyFill="1" applyBorder="1" applyAlignment="1">
      <alignment horizontal="right" vertical="center" indent="1"/>
    </xf>
    <xf numFmtId="0" fontId="20" fillId="4" borderId="66" xfId="0" applyFont="1" applyFill="1" applyBorder="1" applyAlignment="1">
      <alignment horizontal="center" vertical="center" wrapText="1" readingOrder="2"/>
    </xf>
    <xf numFmtId="3" fontId="21" fillId="4" borderId="65" xfId="73" applyNumberFormat="1" applyFont="1" applyFill="1" applyBorder="1" applyAlignment="1">
      <alignment horizontal="center" vertical="center"/>
    </xf>
    <xf numFmtId="3" fontId="21" fillId="4" borderId="22" xfId="73" applyNumberFormat="1" applyFont="1" applyFill="1" applyBorder="1" applyAlignment="1">
      <alignment horizontal="center" vertical="center"/>
    </xf>
    <xf numFmtId="0" fontId="21" fillId="4" borderId="68" xfId="73" applyFont="1" applyFill="1" applyBorder="1" applyAlignment="1">
      <alignment horizontal="center" vertical="center"/>
    </xf>
    <xf numFmtId="0" fontId="15" fillId="0" borderId="25" xfId="98" applyFont="1" applyBorder="1" applyAlignment="1">
      <alignment horizontal="right" vertical="center" indent="1"/>
    </xf>
    <xf numFmtId="0" fontId="21" fillId="0" borderId="25" xfId="98" applyFont="1" applyBorder="1" applyAlignment="1">
      <alignment horizontal="right" vertical="center" indent="1"/>
    </xf>
    <xf numFmtId="0" fontId="69" fillId="0" borderId="51" xfId="0" applyFont="1" applyBorder="1" applyAlignment="1">
      <alignment vertical="center"/>
    </xf>
    <xf numFmtId="0" fontId="15" fillId="0" borderId="51" xfId="0" applyFont="1" applyBorder="1" applyAlignment="1">
      <alignment horizontal="right" vertical="center" readingOrder="2"/>
    </xf>
    <xf numFmtId="3" fontId="21" fillId="0" borderId="28" xfId="0" applyNumberFormat="1" applyFont="1" applyBorder="1" applyAlignment="1">
      <alignment horizontal="right" vertical="center" indent="1"/>
    </xf>
    <xf numFmtId="3" fontId="21" fillId="4" borderId="32" xfId="73" applyNumberFormat="1" applyFont="1" applyFill="1" applyBorder="1" applyAlignment="1">
      <alignment horizontal="center" vertical="center"/>
    </xf>
    <xf numFmtId="3" fontId="21" fillId="3" borderId="52" xfId="0" applyNumberFormat="1" applyFont="1" applyFill="1" applyBorder="1" applyAlignment="1">
      <alignment horizontal="center" vertical="center" wrapText="1"/>
    </xf>
    <xf numFmtId="3" fontId="15" fillId="3" borderId="0" xfId="0" applyNumberFormat="1" applyFont="1" applyFill="1" applyAlignment="1">
      <alignment horizontal="center" vertical="center" wrapText="1"/>
    </xf>
    <xf numFmtId="0" fontId="21" fillId="0" borderId="21" xfId="98" applyFont="1" applyBorder="1" applyAlignment="1">
      <alignment horizontal="right" vertical="center" indent="1"/>
    </xf>
    <xf numFmtId="0" fontId="21" fillId="4" borderId="18" xfId="98" applyFont="1" applyFill="1" applyBorder="1" applyAlignment="1">
      <alignment horizontal="right" vertical="center" indent="1"/>
    </xf>
    <xf numFmtId="0" fontId="21" fillId="0" borderId="52" xfId="98" applyFont="1" applyBorder="1" applyAlignment="1">
      <alignment horizontal="right" vertical="center" indent="1"/>
    </xf>
    <xf numFmtId="0" fontId="21" fillId="4" borderId="21" xfId="98" applyFont="1" applyFill="1" applyBorder="1" applyAlignment="1">
      <alignment horizontal="right" vertical="center" indent="1"/>
    </xf>
    <xf numFmtId="3" fontId="21" fillId="4" borderId="32" xfId="98" applyNumberFormat="1" applyFont="1" applyFill="1" applyBorder="1" applyAlignment="1">
      <alignment horizontal="right" vertical="center" indent="1"/>
    </xf>
    <xf numFmtId="0" fontId="66" fillId="0" borderId="43" xfId="98" applyFont="1" applyBorder="1" applyAlignment="1">
      <alignment horizontal="left" vertical="center" wrapText="1" indent="1"/>
    </xf>
    <xf numFmtId="0" fontId="66" fillId="4" borderId="18" xfId="98" applyFont="1" applyFill="1" applyBorder="1" applyAlignment="1">
      <alignment horizontal="left" vertical="center" wrapText="1" indent="1"/>
    </xf>
    <xf numFmtId="0" fontId="66" fillId="0" borderId="18" xfId="98" applyFont="1" applyBorder="1" applyAlignment="1">
      <alignment horizontal="left" vertical="center" wrapText="1" indent="1"/>
    </xf>
    <xf numFmtId="0" fontId="15" fillId="3" borderId="47" xfId="0" applyFont="1" applyFill="1" applyBorder="1" applyAlignment="1">
      <alignment horizontal="left" vertical="center" wrapText="1" indent="1"/>
    </xf>
    <xf numFmtId="0" fontId="15" fillId="4" borderId="52" xfId="0" applyFont="1" applyFill="1" applyBorder="1" applyAlignment="1">
      <alignment horizontal="left" vertical="center" wrapText="1" indent="1"/>
    </xf>
    <xf numFmtId="0" fontId="15" fillId="3" borderId="48" xfId="0" applyFont="1" applyFill="1" applyBorder="1" applyAlignment="1">
      <alignment horizontal="left" vertical="center" wrapText="1" indent="1"/>
    </xf>
    <xf numFmtId="0" fontId="20" fillId="4" borderId="23" xfId="0" applyFont="1" applyFill="1" applyBorder="1" applyAlignment="1">
      <alignment horizontal="right" vertical="center" wrapText="1" indent="1" readingOrder="2"/>
    </xf>
    <xf numFmtId="0" fontId="20" fillId="3" borderId="23" xfId="0" applyFont="1" applyFill="1" applyBorder="1" applyAlignment="1">
      <alignment horizontal="right" vertical="center" wrapText="1" indent="1" readingOrder="2"/>
    </xf>
    <xf numFmtId="0" fontId="21" fillId="4" borderId="48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left" vertical="center" wrapText="1" indent="1"/>
    </xf>
    <xf numFmtId="3" fontId="21" fillId="4" borderId="19" xfId="0" applyNumberFormat="1" applyFont="1" applyFill="1" applyBorder="1" applyAlignment="1">
      <alignment horizontal="right" vertical="center" indent="1"/>
    </xf>
    <xf numFmtId="0" fontId="15" fillId="4" borderId="34" xfId="0" applyFont="1" applyFill="1" applyBorder="1" applyAlignment="1">
      <alignment horizontal="left" vertical="center" wrapText="1" indent="1"/>
    </xf>
    <xf numFmtId="0" fontId="20" fillId="3" borderId="45" xfId="0" applyFont="1" applyFill="1" applyBorder="1" applyAlignment="1">
      <alignment horizontal="right" vertical="center" wrapText="1" indent="1" readingOrder="2"/>
    </xf>
    <xf numFmtId="3" fontId="15" fillId="0" borderId="22" xfId="0" applyNumberFormat="1" applyFont="1" applyBorder="1" applyAlignment="1">
      <alignment horizontal="right" vertical="center" indent="1"/>
    </xf>
    <xf numFmtId="3" fontId="15" fillId="0" borderId="19" xfId="0" applyNumberFormat="1" applyFont="1" applyBorder="1" applyAlignment="1">
      <alignment horizontal="right" vertical="center" indent="1"/>
    </xf>
    <xf numFmtId="3" fontId="21" fillId="0" borderId="19" xfId="0" applyNumberFormat="1" applyFont="1" applyBorder="1" applyAlignment="1">
      <alignment horizontal="right" vertical="center" indent="1"/>
    </xf>
    <xf numFmtId="0" fontId="42" fillId="4" borderId="0" xfId="0" applyFont="1" applyFill="1" applyAlignment="1">
      <alignment vertical="center"/>
    </xf>
    <xf numFmtId="0" fontId="67" fillId="0" borderId="49" xfId="98" applyFont="1" applyBorder="1" applyAlignment="1">
      <alignment horizontal="right" vertical="center" wrapText="1" indent="1"/>
    </xf>
    <xf numFmtId="0" fontId="67" fillId="4" borderId="17" xfId="98" applyFont="1" applyFill="1" applyBorder="1" applyAlignment="1">
      <alignment horizontal="right" vertical="center" wrapText="1" indent="1"/>
    </xf>
    <xf numFmtId="0" fontId="67" fillId="0" borderId="17" xfId="98" applyFont="1" applyBorder="1" applyAlignment="1">
      <alignment horizontal="right" vertical="center" wrapText="1" indent="1" readingOrder="2"/>
    </xf>
    <xf numFmtId="0" fontId="67" fillId="4" borderId="17" xfId="98" applyFont="1" applyFill="1" applyBorder="1" applyAlignment="1">
      <alignment horizontal="right" vertical="center" wrapText="1" indent="1" readingOrder="2"/>
    </xf>
    <xf numFmtId="3" fontId="21" fillId="0" borderId="26" xfId="0" applyNumberFormat="1" applyFont="1" applyBorder="1" applyAlignment="1">
      <alignment horizontal="left" vertical="center" wrapText="1" indent="1"/>
    </xf>
    <xf numFmtId="3" fontId="15" fillId="4" borderId="26" xfId="0" applyNumberFormat="1" applyFont="1" applyFill="1" applyBorder="1" applyAlignment="1">
      <alignment horizontal="left" vertical="center" wrapText="1" indent="1"/>
    </xf>
    <xf numFmtId="3" fontId="21" fillId="4" borderId="26" xfId="0" applyNumberFormat="1" applyFont="1" applyFill="1" applyBorder="1" applyAlignment="1">
      <alignment horizontal="left" vertical="center" wrapText="1" indent="1"/>
    </xf>
    <xf numFmtId="0" fontId="20" fillId="4" borderId="45" xfId="0" applyFont="1" applyFill="1" applyBorder="1" applyAlignment="1">
      <alignment horizontal="center" vertical="center" readingOrder="2"/>
    </xf>
    <xf numFmtId="3" fontId="21" fillId="4" borderId="22" xfId="0" applyNumberFormat="1" applyFont="1" applyFill="1" applyBorder="1" applyAlignment="1">
      <alignment horizontal="right" vertical="center" indent="1"/>
    </xf>
    <xf numFmtId="3" fontId="21" fillId="0" borderId="27" xfId="0" applyNumberFormat="1" applyFont="1" applyBorder="1" applyAlignment="1">
      <alignment horizontal="left" vertical="center" wrapText="1" indent="1"/>
    </xf>
    <xf numFmtId="3" fontId="21" fillId="0" borderId="26" xfId="98" applyNumberFormat="1" applyFont="1" applyBorder="1" applyAlignment="1">
      <alignment horizontal="right" vertical="center" indent="1"/>
    </xf>
    <xf numFmtId="3" fontId="15" fillId="0" borderId="26" xfId="98" applyNumberFormat="1" applyFont="1" applyBorder="1" applyAlignment="1">
      <alignment horizontal="right" vertical="center" indent="1"/>
    </xf>
    <xf numFmtId="0" fontId="15" fillId="0" borderId="26" xfId="98" applyFont="1" applyBorder="1" applyAlignment="1">
      <alignment horizontal="right" vertical="center" indent="1"/>
    </xf>
    <xf numFmtId="3" fontId="21" fillId="0" borderId="27" xfId="98" applyNumberFormat="1" applyFont="1" applyBorder="1" applyAlignment="1">
      <alignment horizontal="right" vertical="center" indent="1"/>
    </xf>
    <xf numFmtId="3" fontId="15" fillId="3" borderId="50" xfId="829" applyNumberFormat="1" applyFont="1" applyFill="1" applyBorder="1" applyAlignment="1">
      <alignment horizontal="right" vertical="center" indent="1"/>
    </xf>
    <xf numFmtId="3" fontId="15" fillId="6" borderId="26" xfId="829" applyNumberFormat="1" applyFont="1" applyFill="1" applyBorder="1" applyAlignment="1">
      <alignment horizontal="right" vertical="center" indent="1"/>
    </xf>
    <xf numFmtId="3" fontId="15" fillId="3" borderId="26" xfId="829" applyNumberFormat="1" applyFont="1" applyFill="1" applyBorder="1" applyAlignment="1">
      <alignment horizontal="right" vertical="center" indent="1"/>
    </xf>
    <xf numFmtId="3" fontId="15" fillId="3" borderId="28" xfId="829" applyNumberFormat="1" applyFont="1" applyFill="1" applyBorder="1" applyAlignment="1">
      <alignment horizontal="right" vertical="center" indent="1"/>
    </xf>
    <xf numFmtId="3" fontId="15" fillId="0" borderId="28" xfId="98" applyNumberFormat="1" applyFont="1" applyBorder="1" applyAlignment="1">
      <alignment horizontal="right" vertical="center" indent="1"/>
    </xf>
    <xf numFmtId="0" fontId="21" fillId="0" borderId="27" xfId="98" applyFont="1" applyBorder="1" applyAlignment="1">
      <alignment horizontal="right" vertical="center" indent="1"/>
    </xf>
    <xf numFmtId="0" fontId="21" fillId="0" borderId="26" xfId="98" applyFont="1" applyBorder="1" applyAlignment="1">
      <alignment horizontal="right" vertical="center" indent="1"/>
    </xf>
    <xf numFmtId="3" fontId="15" fillId="0" borderId="25" xfId="98" applyNumberFormat="1" applyFont="1" applyBorder="1" applyAlignment="1">
      <alignment horizontal="right" vertical="center" indent="1"/>
    </xf>
    <xf numFmtId="0" fontId="20" fillId="4" borderId="17" xfId="0" applyFont="1" applyFill="1" applyBorder="1" applyAlignment="1">
      <alignment horizontal="center" vertical="center" wrapText="1" readingOrder="2"/>
    </xf>
    <xf numFmtId="0" fontId="20" fillId="0" borderId="17" xfId="0" applyFont="1" applyBorder="1" applyAlignment="1">
      <alignment horizontal="center" vertical="center" wrapText="1" readingOrder="2"/>
    </xf>
    <xf numFmtId="0" fontId="20" fillId="0" borderId="23" xfId="0" applyFont="1" applyBorder="1" applyAlignment="1">
      <alignment horizontal="center" vertical="center" wrapText="1" readingOrder="2"/>
    </xf>
    <xf numFmtId="3" fontId="15" fillId="4" borderId="26" xfId="27" applyNumberFormat="1" applyFont="1" applyFill="1" applyBorder="1">
      <alignment horizontal="right" vertical="center" indent="1"/>
    </xf>
    <xf numFmtId="3" fontId="21" fillId="4" borderId="26" xfId="27" applyNumberFormat="1" applyFont="1" applyFill="1" applyBorder="1">
      <alignment horizontal="right" vertical="center" indent="1"/>
    </xf>
    <xf numFmtId="0" fontId="20" fillId="4" borderId="29" xfId="10" applyFont="1" applyFill="1" applyBorder="1" applyAlignment="1">
      <alignment horizontal="center" wrapText="1"/>
    </xf>
    <xf numFmtId="3" fontId="15" fillId="0" borderId="26" xfId="0" applyNumberFormat="1" applyFont="1" applyBorder="1" applyAlignment="1">
      <alignment horizontal="right" vertical="center" indent="1"/>
    </xf>
    <xf numFmtId="3" fontId="21" fillId="0" borderId="26" xfId="0" applyNumberFormat="1" applyFont="1" applyBorder="1" applyAlignment="1">
      <alignment horizontal="right" vertical="center" indent="1"/>
    </xf>
    <xf numFmtId="3" fontId="15" fillId="0" borderId="27" xfId="0" applyNumberFormat="1" applyFont="1" applyBorder="1" applyAlignment="1">
      <alignment horizontal="right" vertical="center" indent="1"/>
    </xf>
    <xf numFmtId="3" fontId="21" fillId="0" borderId="27" xfId="0" applyNumberFormat="1" applyFont="1" applyBorder="1" applyAlignment="1">
      <alignment horizontal="right" vertical="center" indent="1"/>
    </xf>
    <xf numFmtId="0" fontId="20" fillId="3" borderId="49" xfId="0" applyFont="1" applyFill="1" applyBorder="1" applyAlignment="1">
      <alignment horizontal="right" vertical="center" wrapText="1" indent="1" readingOrder="2"/>
    </xf>
    <xf numFmtId="0" fontId="15" fillId="3" borderId="43" xfId="0" applyFont="1" applyFill="1" applyBorder="1" applyAlignment="1">
      <alignment horizontal="left" vertical="center" wrapText="1" indent="1"/>
    </xf>
    <xf numFmtId="0" fontId="15" fillId="4" borderId="18" xfId="0" applyFont="1" applyFill="1" applyBorder="1" applyAlignment="1">
      <alignment horizontal="left" vertical="center" wrapText="1" indent="1"/>
    </xf>
    <xf numFmtId="0" fontId="20" fillId="0" borderId="17" xfId="0" applyFont="1" applyBorder="1" applyAlignment="1">
      <alignment horizontal="right" vertical="center" wrapText="1" indent="1" readingOrder="2"/>
    </xf>
    <xf numFmtId="0" fontId="15" fillId="0" borderId="18" xfId="0" applyFont="1" applyBorder="1" applyAlignment="1">
      <alignment horizontal="left" vertical="center" wrapText="1" indent="1"/>
    </xf>
    <xf numFmtId="0" fontId="20" fillId="0" borderId="23" xfId="0" applyFont="1" applyBorder="1" applyAlignment="1">
      <alignment horizontal="right" vertical="center" wrapText="1" indent="1" readingOrder="2"/>
    </xf>
    <xf numFmtId="0" fontId="15" fillId="0" borderId="24" xfId="0" applyFont="1" applyBorder="1" applyAlignment="1">
      <alignment horizontal="left" vertical="center" wrapText="1" indent="1"/>
    </xf>
    <xf numFmtId="0" fontId="20" fillId="0" borderId="49" xfId="0" applyFont="1" applyBorder="1" applyAlignment="1">
      <alignment horizontal="center" vertical="center" wrapText="1" readingOrder="2"/>
    </xf>
    <xf numFmtId="3" fontId="15" fillId="0" borderId="50" xfId="14" applyNumberFormat="1" applyFont="1" applyBorder="1" applyAlignment="1">
      <alignment horizontal="right" vertical="center" indent="1"/>
    </xf>
    <xf numFmtId="3" fontId="21" fillId="0" borderId="50" xfId="0" applyNumberFormat="1" applyFont="1" applyBorder="1" applyAlignment="1">
      <alignment horizontal="left" vertical="center" wrapText="1" indent="1"/>
    </xf>
    <xf numFmtId="0" fontId="21" fillId="0" borderId="43" xfId="0" applyFont="1" applyBorder="1" applyAlignment="1">
      <alignment horizontal="center" vertical="center" wrapText="1" readingOrder="1"/>
    </xf>
    <xf numFmtId="3" fontId="15" fillId="4" borderId="26" xfId="14" applyNumberFormat="1" applyFont="1" applyFill="1" applyBorder="1" applyAlignment="1">
      <alignment horizontal="right" vertical="center" indent="1"/>
    </xf>
    <xf numFmtId="0" fontId="21" fillId="4" borderId="18" xfId="0" applyFont="1" applyFill="1" applyBorder="1" applyAlignment="1">
      <alignment horizontal="center" vertical="center" wrapText="1" readingOrder="1"/>
    </xf>
    <xf numFmtId="3" fontId="15" fillId="0" borderId="26" xfId="14" applyNumberFormat="1" applyFont="1" applyBorder="1" applyAlignment="1">
      <alignment horizontal="right" vertical="center" indent="1"/>
    </xf>
    <xf numFmtId="0" fontId="21" fillId="0" borderId="18" xfId="0" applyFont="1" applyBorder="1" applyAlignment="1">
      <alignment horizontal="center" vertical="center" wrapText="1" readingOrder="1"/>
    </xf>
    <xf numFmtId="3" fontId="15" fillId="0" borderId="27" xfId="14" applyNumberFormat="1" applyFont="1" applyBorder="1" applyAlignment="1">
      <alignment horizontal="right" vertical="center" indent="1"/>
    </xf>
    <xf numFmtId="0" fontId="21" fillId="0" borderId="24" xfId="0" applyFont="1" applyBorder="1" applyAlignment="1">
      <alignment horizontal="center" vertical="center" wrapText="1" readingOrder="1"/>
    </xf>
    <xf numFmtId="0" fontId="21" fillId="0" borderId="28" xfId="98" applyFont="1" applyBorder="1" applyAlignment="1">
      <alignment horizontal="right" vertical="center" indent="1"/>
    </xf>
    <xf numFmtId="3" fontId="21" fillId="0" borderId="28" xfId="98" applyNumberFormat="1" applyFont="1" applyBorder="1" applyAlignment="1">
      <alignment horizontal="right" vertical="center" indent="1"/>
    </xf>
    <xf numFmtId="0" fontId="15" fillId="0" borderId="50" xfId="98" applyFont="1" applyBorder="1" applyAlignment="1">
      <alignment horizontal="right" vertical="center" indent="1"/>
    </xf>
    <xf numFmtId="0" fontId="21" fillId="0" borderId="50" xfId="98" applyFont="1" applyBorder="1" applyAlignment="1">
      <alignment horizontal="right" vertical="center" indent="1"/>
    </xf>
    <xf numFmtId="3" fontId="15" fillId="0" borderId="50" xfId="98" applyNumberFormat="1" applyFont="1" applyBorder="1" applyAlignment="1">
      <alignment horizontal="right" vertical="center" indent="1"/>
    </xf>
    <xf numFmtId="3" fontId="21" fillId="0" borderId="50" xfId="98" applyNumberFormat="1" applyFont="1" applyBorder="1" applyAlignment="1">
      <alignment horizontal="right" vertical="center" indent="1"/>
    </xf>
    <xf numFmtId="0" fontId="15" fillId="4" borderId="50" xfId="98" applyFont="1" applyFill="1" applyBorder="1" applyAlignment="1">
      <alignment horizontal="right" vertical="center" indent="1"/>
    </xf>
    <xf numFmtId="0" fontId="21" fillId="4" borderId="50" xfId="98" applyFont="1" applyFill="1" applyBorder="1" applyAlignment="1">
      <alignment horizontal="right" vertical="center" indent="1"/>
    </xf>
    <xf numFmtId="3" fontId="15" fillId="4" borderId="50" xfId="98" applyNumberFormat="1" applyFont="1" applyFill="1" applyBorder="1" applyAlignment="1">
      <alignment horizontal="right" vertical="center" indent="1"/>
    </xf>
    <xf numFmtId="3" fontId="21" fillId="4" borderId="50" xfId="98" applyNumberFormat="1" applyFont="1" applyFill="1" applyBorder="1" applyAlignment="1">
      <alignment horizontal="right" vertical="center" indent="1"/>
    </xf>
    <xf numFmtId="0" fontId="21" fillId="4" borderId="29" xfId="0" applyFont="1" applyFill="1" applyBorder="1" applyAlignment="1">
      <alignment horizontal="center"/>
    </xf>
    <xf numFmtId="0" fontId="32" fillId="4" borderId="19" xfId="0" applyFont="1" applyFill="1" applyBorder="1" applyAlignment="1">
      <alignment horizontal="center" vertical="top"/>
    </xf>
    <xf numFmtId="3" fontId="15" fillId="0" borderId="26" xfId="27" applyNumberFormat="1" applyFont="1" applyBorder="1">
      <alignment horizontal="right" vertical="center" indent="1"/>
    </xf>
    <xf numFmtId="3" fontId="21" fillId="0" borderId="26" xfId="27" applyNumberFormat="1" applyFont="1" applyBorder="1">
      <alignment horizontal="right" vertical="center" indent="1"/>
    </xf>
    <xf numFmtId="3" fontId="15" fillId="0" borderId="27" xfId="27" applyNumberFormat="1" applyFont="1" applyBorder="1">
      <alignment horizontal="right" vertical="center" indent="1"/>
    </xf>
    <xf numFmtId="3" fontId="21" fillId="0" borderId="27" xfId="27" applyNumberFormat="1" applyFont="1" applyBorder="1">
      <alignment horizontal="right" vertical="center" indent="1"/>
    </xf>
    <xf numFmtId="0" fontId="20" fillId="0" borderId="17" xfId="0" applyFont="1" applyBorder="1" applyAlignment="1">
      <alignment horizontal="center" vertical="center" readingOrder="2"/>
    </xf>
    <xf numFmtId="0" fontId="21" fillId="0" borderId="18" xfId="0" applyFont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 wrapText="1"/>
    </xf>
    <xf numFmtId="3" fontId="15" fillId="4" borderId="50" xfId="0" applyNumberFormat="1" applyFont="1" applyFill="1" applyBorder="1" applyAlignment="1">
      <alignment horizontal="left" vertical="center" wrapText="1" indent="1"/>
    </xf>
    <xf numFmtId="3" fontId="21" fillId="4" borderId="50" xfId="0" applyNumberFormat="1" applyFont="1" applyFill="1" applyBorder="1" applyAlignment="1">
      <alignment horizontal="left" vertical="center" wrapText="1" indent="1"/>
    </xf>
    <xf numFmtId="0" fontId="40" fillId="4" borderId="50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3" fontId="21" fillId="4" borderId="27" xfId="0" applyNumberFormat="1" applyFont="1" applyFill="1" applyBorder="1" applyAlignment="1">
      <alignment horizontal="left" vertical="center" wrapText="1" indent="1"/>
    </xf>
    <xf numFmtId="0" fontId="20" fillId="4" borderId="23" xfId="0" applyFont="1" applyFill="1" applyBorder="1" applyAlignment="1">
      <alignment horizontal="center" vertical="center" wrapText="1" readingOrder="2"/>
    </xf>
    <xf numFmtId="3" fontId="15" fillId="4" borderId="27" xfId="0" applyNumberFormat="1" applyFont="1" applyFill="1" applyBorder="1" applyAlignment="1">
      <alignment horizontal="left" vertical="center" wrapText="1" indent="1"/>
    </xf>
    <xf numFmtId="0" fontId="21" fillId="4" borderId="24" xfId="0" applyFont="1" applyFill="1" applyBorder="1" applyAlignment="1">
      <alignment horizontal="center" vertical="center" wrapText="1" readingOrder="1"/>
    </xf>
    <xf numFmtId="3" fontId="15" fillId="0" borderId="26" xfId="0" applyNumberFormat="1" applyFont="1" applyBorder="1" applyAlignment="1">
      <alignment horizontal="left" vertical="center" wrapText="1" indent="1"/>
    </xf>
    <xf numFmtId="3" fontId="15" fillId="0" borderId="27" xfId="0" applyNumberFormat="1" applyFont="1" applyBorder="1" applyAlignment="1">
      <alignment horizontal="left" vertical="center" wrapText="1" indent="1"/>
    </xf>
    <xf numFmtId="3" fontId="15" fillId="4" borderId="27" xfId="14" applyNumberFormat="1" applyFont="1" applyFill="1" applyBorder="1" applyAlignment="1">
      <alignment horizontal="right" vertical="center" indent="1"/>
    </xf>
    <xf numFmtId="3" fontId="15" fillId="0" borderId="25" xfId="14" applyNumberFormat="1" applyFont="1" applyBorder="1" applyAlignment="1">
      <alignment horizontal="right" vertical="center" indent="1"/>
    </xf>
    <xf numFmtId="0" fontId="76" fillId="0" borderId="0" xfId="0" applyFont="1" applyAlignment="1">
      <alignment horizontal="right" vertical="center" readingOrder="2"/>
    </xf>
    <xf numFmtId="0" fontId="64" fillId="3" borderId="0" xfId="0" applyFont="1" applyFill="1" applyAlignment="1">
      <alignment horizontal="right" vertical="top" wrapText="1" indent="2" readingOrder="2"/>
    </xf>
    <xf numFmtId="1" fontId="20" fillId="4" borderId="44" xfId="9" applyFont="1" applyFill="1" applyBorder="1" applyAlignment="1">
      <alignment horizontal="center" wrapText="1"/>
    </xf>
    <xf numFmtId="0" fontId="65" fillId="3" borderId="0" xfId="17" applyFont="1" applyFill="1" applyAlignment="1">
      <alignment horizontal="center" vertical="center" readingOrder="1"/>
    </xf>
    <xf numFmtId="0" fontId="20" fillId="0" borderId="17" xfId="26" applyFill="1" applyBorder="1" applyAlignment="1">
      <alignment horizontal="center" vertical="center" wrapText="1" readingOrder="2"/>
    </xf>
    <xf numFmtId="1" fontId="21" fillId="0" borderId="18" xfId="27" applyNumberFormat="1" applyFont="1" applyBorder="1" applyAlignment="1">
      <alignment horizontal="center" vertical="center"/>
    </xf>
    <xf numFmtId="0" fontId="20" fillId="4" borderId="17" xfId="26" applyFill="1" applyBorder="1" applyAlignment="1">
      <alignment horizontal="center" vertical="center" wrapText="1" readingOrder="2"/>
    </xf>
    <xf numFmtId="1" fontId="21" fillId="4" borderId="18" xfId="27" applyNumberFormat="1" applyFont="1" applyFill="1" applyBorder="1" applyAlignment="1">
      <alignment horizontal="center" vertical="center"/>
    </xf>
    <xf numFmtId="0" fontId="20" fillId="0" borderId="23" xfId="26" applyFill="1" applyBorder="1" applyAlignment="1">
      <alignment horizontal="center" vertical="center" wrapText="1" readingOrder="2"/>
    </xf>
    <xf numFmtId="1" fontId="21" fillId="0" borderId="24" xfId="27" applyNumberFormat="1" applyFont="1" applyBorder="1" applyAlignment="1">
      <alignment horizontal="center" vertical="center"/>
    </xf>
    <xf numFmtId="0" fontId="20" fillId="0" borderId="20" xfId="26" applyFill="1" applyBorder="1" applyAlignment="1">
      <alignment horizontal="center" vertical="center" wrapText="1" readingOrder="2"/>
    </xf>
    <xf numFmtId="3" fontId="15" fillId="0" borderId="25" xfId="27" applyNumberFormat="1" applyFont="1" applyBorder="1">
      <alignment horizontal="right" vertical="center" indent="1"/>
    </xf>
    <xf numFmtId="3" fontId="21" fillId="0" borderId="25" xfId="27" applyNumberFormat="1" applyFont="1" applyBorder="1">
      <alignment horizontal="right" vertical="center" indent="1"/>
    </xf>
    <xf numFmtId="1" fontId="21" fillId="0" borderId="21" xfId="27" applyNumberFormat="1" applyFont="1" applyBorder="1" applyAlignment="1">
      <alignment horizontal="center" vertical="center"/>
    </xf>
    <xf numFmtId="1" fontId="21" fillId="4" borderId="45" xfId="9" applyFont="1" applyFill="1" applyBorder="1" applyAlignment="1">
      <alignment horizontal="center" vertical="top" wrapText="1"/>
    </xf>
    <xf numFmtId="0" fontId="21" fillId="4" borderId="22" xfId="17" applyFont="1" applyFill="1" applyBorder="1" applyAlignment="1">
      <alignment horizontal="center" vertical="top" wrapText="1"/>
    </xf>
    <xf numFmtId="0" fontId="21" fillId="4" borderId="22" xfId="10" applyFont="1" applyFill="1" applyBorder="1" applyAlignment="1">
      <alignment horizontal="center" vertical="top" wrapText="1"/>
    </xf>
    <xf numFmtId="0" fontId="20" fillId="0" borderId="23" xfId="0" applyFont="1" applyBorder="1" applyAlignment="1">
      <alignment horizontal="center" vertical="center" readingOrder="2"/>
    </xf>
    <xf numFmtId="0" fontId="21" fillId="0" borderId="24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 readingOrder="2"/>
    </xf>
    <xf numFmtId="3" fontId="15" fillId="0" borderId="50" xfId="0" applyNumberFormat="1" applyFont="1" applyBorder="1" applyAlignment="1">
      <alignment horizontal="right" vertical="center" indent="1"/>
    </xf>
    <xf numFmtId="3" fontId="21" fillId="0" borderId="50" xfId="0" applyNumberFormat="1" applyFont="1" applyBorder="1" applyAlignment="1">
      <alignment horizontal="right" vertical="center" indent="1"/>
    </xf>
    <xf numFmtId="0" fontId="21" fillId="0" borderId="43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readingOrder="2"/>
    </xf>
    <xf numFmtId="3" fontId="15" fillId="0" borderId="50" xfId="0" applyNumberFormat="1" applyFont="1" applyBorder="1" applyAlignment="1">
      <alignment horizontal="left" vertical="center" wrapText="1" indent="1"/>
    </xf>
    <xf numFmtId="0" fontId="40" fillId="0" borderId="50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3" fontId="21" fillId="0" borderId="28" xfId="0" applyNumberFormat="1" applyFont="1" applyBorder="1" applyAlignment="1">
      <alignment horizontal="left" vertical="center" wrapText="1" indent="1"/>
    </xf>
    <xf numFmtId="3" fontId="15" fillId="0" borderId="25" xfId="0" applyNumberFormat="1" applyFont="1" applyBorder="1" applyAlignment="1">
      <alignment horizontal="left" vertical="center" wrapText="1" indent="1"/>
    </xf>
    <xf numFmtId="3" fontId="21" fillId="0" borderId="25" xfId="0" applyNumberFormat="1" applyFont="1" applyBorder="1" applyAlignment="1">
      <alignment horizontal="left" vertical="center" wrapText="1" indent="1"/>
    </xf>
    <xf numFmtId="0" fontId="32" fillId="4" borderId="27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3" fontId="15" fillId="0" borderId="64" xfId="0" applyNumberFormat="1" applyFont="1" applyBorder="1" applyAlignment="1">
      <alignment horizontal="left" vertical="center" wrapText="1" indent="1"/>
    </xf>
    <xf numFmtId="3" fontId="21" fillId="0" borderId="64" xfId="0" applyNumberFormat="1" applyFont="1" applyBorder="1" applyAlignment="1">
      <alignment horizontal="left" vertical="center" wrapText="1" indent="1"/>
    </xf>
    <xf numFmtId="0" fontId="40" fillId="0" borderId="64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3" fontId="21" fillId="0" borderId="63" xfId="0" applyNumberFormat="1" applyFont="1" applyBorder="1" applyAlignment="1">
      <alignment horizontal="left" vertical="center" wrapText="1" indent="1"/>
    </xf>
    <xf numFmtId="0" fontId="32" fillId="0" borderId="63" xfId="0" applyFont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/>
    </xf>
    <xf numFmtId="0" fontId="32" fillId="4" borderId="19" xfId="0" applyFont="1" applyFill="1" applyBorder="1" applyAlignment="1">
      <alignment horizontal="center" vertical="top" wrapText="1"/>
    </xf>
    <xf numFmtId="0" fontId="21" fillId="4" borderId="67" xfId="0" applyFont="1" applyFill="1" applyBorder="1" applyAlignment="1">
      <alignment horizontal="center"/>
    </xf>
    <xf numFmtId="0" fontId="40" fillId="0" borderId="51" xfId="0" applyFont="1" applyBorder="1" applyAlignment="1">
      <alignment horizontal="left" vertical="center"/>
    </xf>
    <xf numFmtId="3" fontId="15" fillId="3" borderId="25" xfId="0" applyNumberFormat="1" applyFont="1" applyFill="1" applyBorder="1" applyAlignment="1">
      <alignment horizontal="right" vertical="center" indent="1"/>
    </xf>
    <xf numFmtId="3" fontId="21" fillId="3" borderId="25" xfId="0" applyNumberFormat="1" applyFont="1" applyFill="1" applyBorder="1" applyAlignment="1">
      <alignment horizontal="right" vertical="center" indent="1"/>
    </xf>
    <xf numFmtId="3" fontId="21" fillId="4" borderId="25" xfId="0" applyNumberFormat="1" applyFont="1" applyFill="1" applyBorder="1" applyAlignment="1">
      <alignment horizontal="right" vertical="center" indent="1"/>
    </xf>
    <xf numFmtId="3" fontId="15" fillId="3" borderId="19" xfId="0" applyNumberFormat="1" applyFont="1" applyFill="1" applyBorder="1" applyAlignment="1">
      <alignment horizontal="right" vertical="center" indent="1"/>
    </xf>
    <xf numFmtId="3" fontId="21" fillId="3" borderId="19" xfId="0" applyNumberFormat="1" applyFont="1" applyFill="1" applyBorder="1" applyAlignment="1">
      <alignment horizontal="right" vertical="center" indent="1"/>
    </xf>
    <xf numFmtId="0" fontId="15" fillId="4" borderId="26" xfId="98" applyFont="1" applyFill="1" applyBorder="1" applyAlignment="1">
      <alignment horizontal="center" vertical="center"/>
    </xf>
    <xf numFmtId="0" fontId="15" fillId="0" borderId="26" xfId="98" applyFont="1" applyBorder="1" applyAlignment="1">
      <alignment horizontal="center" vertical="center"/>
    </xf>
    <xf numFmtId="0" fontId="67" fillId="0" borderId="23" xfId="98" applyFont="1" applyBorder="1" applyAlignment="1">
      <alignment horizontal="right" vertical="center" wrapText="1" indent="1" readingOrder="2"/>
    </xf>
    <xf numFmtId="3" fontId="15" fillId="0" borderId="27" xfId="98" applyNumberFormat="1" applyFont="1" applyBorder="1" applyAlignment="1">
      <alignment horizontal="right" vertical="center" indent="1"/>
    </xf>
    <xf numFmtId="0" fontId="15" fillId="0" borderId="27" xfId="98" applyFont="1" applyBorder="1" applyAlignment="1">
      <alignment horizontal="right" vertical="center" indent="1"/>
    </xf>
    <xf numFmtId="0" fontId="66" fillId="0" borderId="24" xfId="98" applyFont="1" applyBorder="1" applyAlignment="1">
      <alignment horizontal="left" vertical="center" wrapText="1" indent="1"/>
    </xf>
    <xf numFmtId="0" fontId="32" fillId="4" borderId="22" xfId="0" applyFont="1" applyFill="1" applyBorder="1" applyAlignment="1">
      <alignment horizontal="center" vertical="top"/>
    </xf>
    <xf numFmtId="0" fontId="60" fillId="0" borderId="27" xfId="0" applyFont="1" applyBorder="1" applyAlignment="1">
      <alignment horizontal="right" vertical="center" indent="1"/>
    </xf>
    <xf numFmtId="0" fontId="15" fillId="0" borderId="50" xfId="0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15" fillId="4" borderId="50" xfId="0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0" fontId="21" fillId="4" borderId="27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58" fillId="0" borderId="50" xfId="98" applyFont="1" applyBorder="1" applyAlignment="1">
      <alignment horizontal="center" vertical="center" wrapText="1" readingOrder="1"/>
    </xf>
    <xf numFmtId="0" fontId="58" fillId="0" borderId="26" xfId="98" applyFont="1" applyBorder="1" applyAlignment="1">
      <alignment horizontal="center" vertical="center" wrapText="1" readingOrder="1"/>
    </xf>
    <xf numFmtId="0" fontId="80" fillId="0" borderId="28" xfId="98" applyFont="1" applyBorder="1" applyAlignment="1">
      <alignment horizontal="center" vertical="center" wrapText="1" readingOrder="1"/>
    </xf>
    <xf numFmtId="0" fontId="58" fillId="4" borderId="50" xfId="98" applyFont="1" applyFill="1" applyBorder="1" applyAlignment="1">
      <alignment horizontal="center" vertical="center" wrapText="1" readingOrder="1"/>
    </xf>
    <xf numFmtId="0" fontId="58" fillId="4" borderId="26" xfId="98" applyFont="1" applyFill="1" applyBorder="1" applyAlignment="1">
      <alignment horizontal="center" vertical="center" wrapText="1" readingOrder="1"/>
    </xf>
    <xf numFmtId="0" fontId="80" fillId="4" borderId="27" xfId="98" applyFont="1" applyFill="1" applyBorder="1" applyAlignment="1">
      <alignment horizontal="center" vertical="center" wrapText="1" readingOrder="1"/>
    </xf>
    <xf numFmtId="0" fontId="58" fillId="0" borderId="25" xfId="98" applyFont="1" applyBorder="1" applyAlignment="1">
      <alignment horizontal="center" vertical="center" wrapText="1" readingOrder="1"/>
    </xf>
    <xf numFmtId="0" fontId="21" fillId="4" borderId="69" xfId="0" applyFont="1" applyFill="1" applyBorder="1" applyAlignment="1">
      <alignment horizontal="left" vertical="center" wrapText="1" indent="1"/>
    </xf>
    <xf numFmtId="0" fontId="51" fillId="0" borderId="0" xfId="17" applyFont="1" applyAlignment="1">
      <alignment horizontal="right" vertical="top" wrapText="1" readingOrder="2"/>
    </xf>
    <xf numFmtId="0" fontId="40" fillId="0" borderId="0" xfId="17" applyFont="1" applyAlignment="1">
      <alignment horizontal="left" vertical="top" wrapText="1" readingOrder="1"/>
    </xf>
    <xf numFmtId="0" fontId="22" fillId="3" borderId="0" xfId="17" applyFont="1" applyFill="1" applyAlignment="1">
      <alignment horizontal="center" wrapText="1" readingOrder="2"/>
    </xf>
    <xf numFmtId="0" fontId="22" fillId="3" borderId="0" xfId="17" applyFont="1" applyFill="1" applyAlignment="1">
      <alignment horizontal="center" vertical="center" readingOrder="2"/>
    </xf>
    <xf numFmtId="0" fontId="20" fillId="3" borderId="0" xfId="17" applyFont="1" applyFill="1" applyAlignment="1">
      <alignment horizontal="center" vertical="center" wrapText="1"/>
    </xf>
    <xf numFmtId="0" fontId="20" fillId="3" borderId="0" xfId="17" applyFont="1" applyFill="1" applyAlignment="1">
      <alignment horizontal="center" vertical="center" readingOrder="1"/>
    </xf>
    <xf numFmtId="1" fontId="20" fillId="4" borderId="44" xfId="9" applyFont="1" applyFill="1" applyBorder="1">
      <alignment horizontal="center" vertical="center"/>
    </xf>
    <xf numFmtId="1" fontId="20" fillId="4" borderId="45" xfId="9" applyFont="1" applyFill="1" applyBorder="1">
      <alignment horizontal="center" vertical="center"/>
    </xf>
    <xf numFmtId="0" fontId="21" fillId="4" borderId="51" xfId="10" applyFont="1" applyFill="1" applyBorder="1">
      <alignment horizontal="center" vertical="center" wrapText="1"/>
    </xf>
    <xf numFmtId="0" fontId="21" fillId="4" borderId="7" xfId="10" applyFont="1" applyFill="1" applyBorder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4" borderId="37" xfId="0" applyFont="1" applyFill="1" applyBorder="1" applyAlignment="1">
      <alignment horizontal="right" vertical="center" wrapText="1" indent="1"/>
    </xf>
    <xf numFmtId="0" fontId="20" fillId="4" borderId="38" xfId="0" applyFont="1" applyFill="1" applyBorder="1" applyAlignment="1">
      <alignment horizontal="right" vertical="center" indent="1"/>
    </xf>
    <xf numFmtId="0" fontId="20" fillId="4" borderId="59" xfId="0" applyFont="1" applyFill="1" applyBorder="1" applyAlignment="1">
      <alignment horizontal="right" vertical="center" indent="1"/>
    </xf>
    <xf numFmtId="0" fontId="20" fillId="4" borderId="29" xfId="0" applyFont="1" applyFill="1" applyBorder="1" applyAlignment="1">
      <alignment horizontal="center"/>
    </xf>
    <xf numFmtId="0" fontId="23" fillId="4" borderId="29" xfId="0" applyFont="1" applyFill="1" applyBorder="1" applyAlignment="1">
      <alignment horizontal="center" vertical="center"/>
    </xf>
    <xf numFmtId="0" fontId="21" fillId="4" borderId="35" xfId="0" applyFont="1" applyFill="1" applyBorder="1" applyAlignment="1">
      <alignment horizontal="left" vertical="center" wrapText="1" indent="1"/>
    </xf>
    <xf numFmtId="0" fontId="21" fillId="4" borderId="36" xfId="0" applyFont="1" applyFill="1" applyBorder="1" applyAlignment="1">
      <alignment horizontal="left" vertical="center" indent="1"/>
    </xf>
    <xf numFmtId="0" fontId="21" fillId="4" borderId="62" xfId="0" applyFont="1" applyFill="1" applyBorder="1" applyAlignment="1">
      <alignment horizontal="left" vertical="center" indent="1"/>
    </xf>
    <xf numFmtId="0" fontId="21" fillId="4" borderId="22" xfId="0" applyFont="1" applyFill="1" applyBorder="1" applyAlignment="1">
      <alignment horizontal="center" vertical="top"/>
    </xf>
    <xf numFmtId="0" fontId="22" fillId="3" borderId="9" xfId="0" applyFont="1" applyFill="1" applyBorder="1" applyAlignment="1">
      <alignment horizontal="center" vertical="center" readingOrder="2"/>
    </xf>
    <xf numFmtId="0" fontId="22" fillId="3" borderId="12" xfId="0" applyFont="1" applyFill="1" applyBorder="1" applyAlignment="1">
      <alignment horizontal="center" vertical="center" readingOrder="2"/>
    </xf>
    <xf numFmtId="0" fontId="22" fillId="3" borderId="8" xfId="0" applyFont="1" applyFill="1" applyBorder="1" applyAlignment="1">
      <alignment horizontal="center" vertical="center" readingOrder="2"/>
    </xf>
    <xf numFmtId="0" fontId="54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3" fillId="4" borderId="37" xfId="0" applyFont="1" applyFill="1" applyBorder="1" applyAlignment="1">
      <alignment horizontal="right" vertical="center" wrapText="1" indent="1"/>
    </xf>
    <xf numFmtId="0" fontId="23" fillId="4" borderId="41" xfId="0" applyFont="1" applyFill="1" applyBorder="1" applyAlignment="1">
      <alignment horizontal="right" vertical="center" wrapText="1" indent="1"/>
    </xf>
    <xf numFmtId="0" fontId="23" fillId="4" borderId="87" xfId="0" applyFont="1" applyFill="1" applyBorder="1" applyAlignment="1">
      <alignment horizontal="right" vertical="center" wrapText="1" indent="1"/>
    </xf>
    <xf numFmtId="0" fontId="23" fillId="4" borderId="88" xfId="0" applyFont="1" applyFill="1" applyBorder="1" applyAlignment="1">
      <alignment horizontal="right" vertical="center" wrapText="1" indent="1"/>
    </xf>
    <xf numFmtId="0" fontId="23" fillId="4" borderId="38" xfId="0" applyFont="1" applyFill="1" applyBorder="1" applyAlignment="1">
      <alignment horizontal="right" vertical="center" wrapText="1" indent="1"/>
    </xf>
    <xf numFmtId="0" fontId="23" fillId="4" borderId="42" xfId="0" applyFont="1" applyFill="1" applyBorder="1" applyAlignment="1">
      <alignment horizontal="right" vertical="center" wrapText="1" indent="1"/>
    </xf>
    <xf numFmtId="0" fontId="23" fillId="4" borderId="59" xfId="0" applyFont="1" applyFill="1" applyBorder="1" applyAlignment="1">
      <alignment horizontal="right" vertical="center" wrapText="1" indent="1"/>
    </xf>
    <xf numFmtId="0" fontId="23" fillId="4" borderId="60" xfId="0" applyFont="1" applyFill="1" applyBorder="1" applyAlignment="1">
      <alignment horizontal="right" vertical="center" wrapText="1" indent="1"/>
    </xf>
    <xf numFmtId="0" fontId="29" fillId="4" borderId="39" xfId="0" applyFont="1" applyFill="1" applyBorder="1" applyAlignment="1">
      <alignment horizontal="left" vertical="center" wrapText="1" indent="1"/>
    </xf>
    <xf numFmtId="0" fontId="29" fillId="4" borderId="35" xfId="0" applyFont="1" applyFill="1" applyBorder="1" applyAlignment="1">
      <alignment horizontal="left" vertical="center" wrapText="1" indent="1"/>
    </xf>
    <xf numFmtId="0" fontId="29" fillId="4" borderId="89" xfId="0" applyFont="1" applyFill="1" applyBorder="1" applyAlignment="1">
      <alignment horizontal="left" vertical="center" wrapText="1" indent="1"/>
    </xf>
    <xf numFmtId="0" fontId="29" fillId="4" borderId="90" xfId="0" applyFont="1" applyFill="1" applyBorder="1" applyAlignment="1">
      <alignment horizontal="left" vertical="center" wrapText="1" indent="1"/>
    </xf>
    <xf numFmtId="0" fontId="29" fillId="4" borderId="40" xfId="0" applyFont="1" applyFill="1" applyBorder="1" applyAlignment="1">
      <alignment horizontal="left" vertical="center" wrapText="1" indent="1"/>
    </xf>
    <xf numFmtId="0" fontId="29" fillId="4" borderId="36" xfId="0" applyFont="1" applyFill="1" applyBorder="1" applyAlignment="1">
      <alignment horizontal="left" vertical="center" wrapText="1" indent="1"/>
    </xf>
    <xf numFmtId="0" fontId="29" fillId="4" borderId="61" xfId="0" applyFont="1" applyFill="1" applyBorder="1" applyAlignment="1">
      <alignment horizontal="left" vertical="center" wrapText="1" indent="1"/>
    </xf>
    <xf numFmtId="0" fontId="29" fillId="4" borderId="62" xfId="0" applyFont="1" applyFill="1" applyBorder="1" applyAlignment="1">
      <alignment horizontal="left" vertical="center" wrapText="1" indent="1"/>
    </xf>
    <xf numFmtId="0" fontId="54" fillId="3" borderId="0" xfId="0" applyFont="1" applyFill="1" applyAlignment="1">
      <alignment horizontal="center" vertical="center" wrapText="1" readingOrder="2"/>
    </xf>
    <xf numFmtId="0" fontId="23" fillId="4" borderId="47" xfId="0" applyFont="1" applyFill="1" applyBorder="1" applyAlignment="1">
      <alignment horizontal="center" wrapText="1"/>
    </xf>
    <xf numFmtId="0" fontId="23" fillId="4" borderId="51" xfId="0" applyFont="1" applyFill="1" applyBorder="1" applyAlignment="1">
      <alignment horizontal="center" wrapText="1"/>
    </xf>
    <xf numFmtId="0" fontId="23" fillId="4" borderId="44" xfId="0" applyFont="1" applyFill="1" applyBorder="1" applyAlignment="1">
      <alignment horizontal="center" wrapText="1"/>
    </xf>
    <xf numFmtId="0" fontId="29" fillId="4" borderId="48" xfId="0" applyFont="1" applyFill="1" applyBorder="1" applyAlignment="1">
      <alignment horizontal="center" vertical="top" wrapText="1"/>
    </xf>
    <xf numFmtId="0" fontId="29" fillId="4" borderId="7" xfId="0" applyFont="1" applyFill="1" applyBorder="1" applyAlignment="1">
      <alignment horizontal="center" vertical="top" wrapText="1"/>
    </xf>
    <xf numFmtId="0" fontId="29" fillId="4" borderId="45" xfId="0" applyFont="1" applyFill="1" applyBorder="1" applyAlignment="1">
      <alignment horizontal="center" vertical="top" wrapText="1"/>
    </xf>
    <xf numFmtId="0" fontId="21" fillId="0" borderId="21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 readingOrder="2"/>
    </xf>
    <xf numFmtId="0" fontId="20" fillId="0" borderId="17" xfId="0" applyFont="1" applyBorder="1" applyAlignment="1">
      <alignment horizontal="center" vertical="center" wrapText="1" readingOrder="2"/>
    </xf>
    <xf numFmtId="0" fontId="20" fillId="0" borderId="33" xfId="0" applyFont="1" applyBorder="1" applyAlignment="1">
      <alignment horizontal="center" vertical="center" wrapText="1" readingOrder="2"/>
    </xf>
    <xf numFmtId="0" fontId="21" fillId="0" borderId="34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0" fillId="4" borderId="49" xfId="0" applyFont="1" applyFill="1" applyBorder="1" applyAlignment="1">
      <alignment horizontal="center" vertical="center" wrapText="1" readingOrder="2"/>
    </xf>
    <xf numFmtId="0" fontId="20" fillId="4" borderId="17" xfId="0" applyFont="1" applyFill="1" applyBorder="1" applyAlignment="1">
      <alignment horizontal="center" vertical="center" wrapText="1" readingOrder="2"/>
    </xf>
    <xf numFmtId="0" fontId="20" fillId="4" borderId="23" xfId="0" applyFont="1" applyFill="1" applyBorder="1" applyAlignment="1">
      <alignment horizontal="center" vertical="center" wrapText="1" readingOrder="2"/>
    </xf>
    <xf numFmtId="0" fontId="21" fillId="4" borderId="4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 readingOrder="2"/>
    </xf>
    <xf numFmtId="0" fontId="20" fillId="0" borderId="23" xfId="0" applyFont="1" applyBorder="1" applyAlignment="1">
      <alignment horizontal="center" vertical="center" wrapText="1" readingOrder="2"/>
    </xf>
    <xf numFmtId="0" fontId="26" fillId="0" borderId="76" xfId="0" applyFont="1" applyBorder="1" applyAlignment="1">
      <alignment horizontal="right" vertical="center" wrapText="1" readingOrder="2"/>
    </xf>
    <xf numFmtId="0" fontId="58" fillId="0" borderId="76" xfId="0" applyFont="1" applyBorder="1" applyAlignment="1">
      <alignment horizontal="left" vertical="center" readingOrder="1"/>
    </xf>
    <xf numFmtId="0" fontId="21" fillId="0" borderId="64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0" fillId="4" borderId="50" xfId="0" applyFont="1" applyFill="1" applyBorder="1" applyAlignment="1">
      <alignment horizontal="center" vertical="center" wrapText="1" readingOrder="2"/>
    </xf>
    <xf numFmtId="0" fontId="20" fillId="4" borderId="26" xfId="0" applyFont="1" applyFill="1" applyBorder="1" applyAlignment="1">
      <alignment horizontal="center" vertical="center" wrapText="1" readingOrder="2"/>
    </xf>
    <xf numFmtId="0" fontId="20" fillId="4" borderId="27" xfId="0" applyFont="1" applyFill="1" applyBorder="1" applyAlignment="1">
      <alignment horizontal="center" vertical="center" wrapText="1" readingOrder="2"/>
    </xf>
    <xf numFmtId="0" fontId="21" fillId="4" borderId="26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 readingOrder="2"/>
    </xf>
    <xf numFmtId="0" fontId="20" fillId="0" borderId="26" xfId="0" applyFont="1" applyBorder="1" applyAlignment="1">
      <alignment horizontal="center" vertical="center" wrapText="1" readingOrder="2"/>
    </xf>
    <xf numFmtId="0" fontId="20" fillId="0" borderId="28" xfId="0" applyFont="1" applyBorder="1" applyAlignment="1">
      <alignment horizontal="center" vertical="center" wrapText="1" readingOrder="2"/>
    </xf>
    <xf numFmtId="0" fontId="20" fillId="0" borderId="63" xfId="0" applyFont="1" applyBorder="1" applyAlignment="1">
      <alignment horizontal="center" vertical="center" wrapText="1" readingOrder="2"/>
    </xf>
    <xf numFmtId="0" fontId="21" fillId="0" borderId="63" xfId="0" applyFont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wrapText="1"/>
    </xf>
    <xf numFmtId="0" fontId="21" fillId="4" borderId="51" xfId="0" applyFont="1" applyFill="1" applyBorder="1" applyAlignment="1">
      <alignment horizontal="center" wrapText="1"/>
    </xf>
    <xf numFmtId="0" fontId="21" fillId="4" borderId="44" xfId="0" applyFont="1" applyFill="1" applyBorder="1" applyAlignment="1">
      <alignment horizontal="center" wrapText="1"/>
    </xf>
    <xf numFmtId="0" fontId="21" fillId="4" borderId="48" xfId="0" applyFont="1" applyFill="1" applyBorder="1" applyAlignment="1">
      <alignment horizontal="center" vertical="top" wrapText="1"/>
    </xf>
    <xf numFmtId="0" fontId="21" fillId="4" borderId="7" xfId="0" applyFont="1" applyFill="1" applyBorder="1" applyAlignment="1">
      <alignment horizontal="center" vertical="top" wrapText="1"/>
    </xf>
    <xf numFmtId="0" fontId="21" fillId="4" borderId="45" xfId="0" applyFont="1" applyFill="1" applyBorder="1" applyAlignment="1">
      <alignment horizontal="center" vertical="top" wrapText="1"/>
    </xf>
    <xf numFmtId="0" fontId="20" fillId="0" borderId="64" xfId="0" applyFont="1" applyBorder="1" applyAlignment="1">
      <alignment horizontal="center" vertical="center" wrapText="1" readingOrder="2"/>
    </xf>
    <xf numFmtId="0" fontId="23" fillId="0" borderId="0" xfId="0" applyFont="1" applyAlignment="1">
      <alignment horizontal="right" vertical="center" wrapText="1"/>
    </xf>
    <xf numFmtId="0" fontId="15" fillId="0" borderId="51" xfId="0" applyFont="1" applyBorder="1" applyAlignment="1">
      <alignment horizontal="right" vertical="top" wrapText="1" readingOrder="2"/>
    </xf>
    <xf numFmtId="0" fontId="58" fillId="0" borderId="51" xfId="0" applyFont="1" applyBorder="1" applyAlignment="1">
      <alignment horizontal="left" vertical="top" wrapText="1"/>
    </xf>
    <xf numFmtId="0" fontId="20" fillId="3" borderId="11" xfId="0" applyFont="1" applyFill="1" applyBorder="1" applyAlignment="1">
      <alignment horizontal="center" wrapText="1"/>
    </xf>
    <xf numFmtId="0" fontId="20" fillId="3" borderId="1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 vertical="center"/>
    </xf>
    <xf numFmtId="0" fontId="60" fillId="0" borderId="51" xfId="0" applyFont="1" applyBorder="1" applyAlignment="1">
      <alignment vertical="center" wrapText="1"/>
    </xf>
    <xf numFmtId="0" fontId="58" fillId="0" borderId="51" xfId="0" applyFont="1" applyBorder="1" applyAlignment="1">
      <alignment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/>
    </xf>
    <xf numFmtId="0" fontId="21" fillId="4" borderId="28" xfId="0" applyFont="1" applyFill="1" applyBorder="1" applyAlignment="1">
      <alignment horizontal="center" vertical="center"/>
    </xf>
    <xf numFmtId="0" fontId="21" fillId="4" borderId="75" xfId="0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77" xfId="0" applyFont="1" applyFill="1" applyBorder="1" applyAlignment="1">
      <alignment horizontal="center" vertical="center" wrapText="1"/>
    </xf>
    <xf numFmtId="0" fontId="21" fillId="4" borderId="78" xfId="0" applyFont="1" applyFill="1" applyBorder="1" applyAlignment="1">
      <alignment horizontal="center" vertical="center" wrapText="1"/>
    </xf>
    <xf numFmtId="0" fontId="21" fillId="4" borderId="79" xfId="0" applyFont="1" applyFill="1" applyBorder="1" applyAlignment="1">
      <alignment horizontal="center" vertical="center" wrapText="1"/>
    </xf>
    <xf numFmtId="0" fontId="21" fillId="4" borderId="80" xfId="0" applyFont="1" applyFill="1" applyBorder="1" applyAlignment="1">
      <alignment horizontal="center" vertical="center" wrapText="1"/>
    </xf>
    <xf numFmtId="0" fontId="32" fillId="4" borderId="25" xfId="0" applyFont="1" applyFill="1" applyBorder="1" applyAlignment="1">
      <alignment horizontal="center" vertical="center" wrapText="1"/>
    </xf>
    <xf numFmtId="0" fontId="32" fillId="4" borderId="26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0" fontId="32" fillId="4" borderId="67" xfId="0" applyFont="1" applyFill="1" applyBorder="1" applyAlignment="1">
      <alignment horizontal="center" vertical="center" wrapText="1"/>
    </xf>
    <xf numFmtId="0" fontId="32" fillId="4" borderId="19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0" fillId="4" borderId="55" xfId="0" applyFont="1" applyFill="1" applyBorder="1" applyAlignment="1">
      <alignment horizontal="right" vertical="center" wrapText="1"/>
    </xf>
    <xf numFmtId="0" fontId="20" fillId="4" borderId="54" xfId="0" applyFont="1" applyFill="1" applyBorder="1" applyAlignment="1">
      <alignment horizontal="right" vertical="center" wrapText="1"/>
    </xf>
    <xf numFmtId="0" fontId="21" fillId="4" borderId="56" xfId="0" applyFont="1" applyFill="1" applyBorder="1" applyAlignment="1">
      <alignment horizontal="left" vertical="center" wrapText="1"/>
    </xf>
    <xf numFmtId="0" fontId="21" fillId="4" borderId="57" xfId="0" applyFont="1" applyFill="1" applyBorder="1" applyAlignment="1">
      <alignment horizontal="left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/>
    </xf>
    <xf numFmtId="0" fontId="22" fillId="3" borderId="0" xfId="5" applyFont="1" applyFill="1" applyAlignment="1">
      <alignment horizontal="center" vertical="center"/>
    </xf>
    <xf numFmtId="0" fontId="22" fillId="3" borderId="0" xfId="5" applyFont="1" applyFill="1" applyAlignment="1">
      <alignment horizontal="center" vertical="center" readingOrder="2"/>
    </xf>
    <xf numFmtId="0" fontId="20" fillId="3" borderId="0" xfId="14" applyFont="1" applyFill="1" applyAlignment="1">
      <alignment horizontal="center" vertical="center"/>
    </xf>
    <xf numFmtId="0" fontId="20" fillId="3" borderId="0" xfId="5" applyFont="1" applyFill="1" applyAlignment="1">
      <alignment horizontal="center" vertical="center"/>
    </xf>
    <xf numFmtId="0" fontId="15" fillId="0" borderId="51" xfId="14" applyFont="1" applyBorder="1" applyAlignment="1">
      <alignment horizontal="right" vertical="top" wrapText="1"/>
    </xf>
    <xf numFmtId="0" fontId="40" fillId="0" borderId="51" xfId="14" applyFont="1" applyBorder="1" applyAlignment="1">
      <alignment horizontal="left" vertical="top" wrapText="1"/>
    </xf>
    <xf numFmtId="0" fontId="20" fillId="3" borderId="0" xfId="73" applyFont="1" applyFill="1" applyAlignment="1">
      <alignment horizontal="center" vertical="center" wrapText="1"/>
    </xf>
    <xf numFmtId="0" fontId="20" fillId="3" borderId="0" xfId="73" applyFont="1" applyFill="1" applyAlignment="1">
      <alignment horizontal="center" vertical="center"/>
    </xf>
    <xf numFmtId="0" fontId="20" fillId="4" borderId="71" xfId="16" applyFont="1" applyFill="1" applyBorder="1" applyAlignment="1">
      <alignment horizontal="right" vertical="center" wrapText="1" indent="1"/>
    </xf>
    <xf numFmtId="0" fontId="20" fillId="4" borderId="72" xfId="16" applyFont="1" applyFill="1" applyBorder="1" applyAlignment="1">
      <alignment horizontal="right" vertical="center" wrapText="1" indent="1"/>
    </xf>
    <xf numFmtId="0" fontId="20" fillId="4" borderId="81" xfId="16" applyFont="1" applyFill="1" applyBorder="1" applyAlignment="1">
      <alignment horizontal="right" vertical="center" wrapText="1" indent="1"/>
    </xf>
    <xf numFmtId="0" fontId="21" fillId="4" borderId="82" xfId="16" applyFont="1" applyFill="1" applyBorder="1" applyAlignment="1">
      <alignment horizontal="left" vertical="center" wrapText="1" indent="1"/>
    </xf>
    <xf numFmtId="0" fontId="21" fillId="4" borderId="84" xfId="16" applyFont="1" applyFill="1" applyBorder="1" applyAlignment="1">
      <alignment horizontal="left" vertical="center" wrapText="1" indent="1"/>
    </xf>
    <xf numFmtId="0" fontId="21" fillId="4" borderId="83" xfId="16" applyFont="1" applyFill="1" applyBorder="1" applyAlignment="1">
      <alignment horizontal="left" vertical="center" wrapText="1" indent="1"/>
    </xf>
    <xf numFmtId="0" fontId="21" fillId="4" borderId="31" xfId="16" applyFont="1" applyFill="1" applyBorder="1" applyAlignment="1">
      <alignment horizontal="center" vertical="center" wrapText="1"/>
    </xf>
    <xf numFmtId="0" fontId="21" fillId="4" borderId="16" xfId="16" applyFont="1" applyFill="1" applyBorder="1" applyAlignment="1">
      <alignment horizontal="center" vertical="center" wrapText="1"/>
    </xf>
    <xf numFmtId="0" fontId="21" fillId="4" borderId="30" xfId="16" applyFont="1" applyFill="1" applyBorder="1" applyAlignment="1">
      <alignment horizontal="center" vertical="center" wrapText="1"/>
    </xf>
    <xf numFmtId="0" fontId="38" fillId="4" borderId="19" xfId="10" applyFont="1" applyFill="1" applyBorder="1" applyAlignment="1">
      <alignment horizontal="center" vertical="center" wrapText="1" readingOrder="1"/>
    </xf>
    <xf numFmtId="0" fontId="21" fillId="4" borderId="19" xfId="10" applyFont="1" applyFill="1" applyBorder="1" applyAlignment="1">
      <alignment horizontal="center" vertical="center" wrapText="1" readingOrder="1"/>
    </xf>
    <xf numFmtId="0" fontId="38" fillId="4" borderId="29" xfId="10" applyFont="1" applyFill="1" applyBorder="1" applyAlignment="1">
      <alignment horizontal="center" vertical="center" wrapText="1" readingOrder="1"/>
    </xf>
    <xf numFmtId="0" fontId="38" fillId="4" borderId="22" xfId="10" applyFont="1" applyFill="1" applyBorder="1" applyAlignment="1">
      <alignment horizontal="center" vertical="center" wrapText="1" readingOrder="1"/>
    </xf>
    <xf numFmtId="0" fontId="20" fillId="4" borderId="46" xfId="0" applyFont="1" applyFill="1" applyBorder="1" applyAlignment="1">
      <alignment horizontal="right" vertical="center" wrapText="1" indent="1"/>
    </xf>
    <xf numFmtId="0" fontId="20" fillId="4" borderId="74" xfId="0" applyFont="1" applyFill="1" applyBorder="1" applyAlignment="1">
      <alignment horizontal="right" vertical="center" wrapText="1" indent="1"/>
    </xf>
    <xf numFmtId="0" fontId="30" fillId="4" borderId="47" xfId="10" applyFont="1" applyFill="1" applyBorder="1" applyAlignment="1">
      <alignment horizontal="center" wrapText="1" readingOrder="1"/>
    </xf>
    <xf numFmtId="0" fontId="30" fillId="4" borderId="51" xfId="10" applyFont="1" applyFill="1" applyBorder="1" applyAlignment="1">
      <alignment horizontal="center" wrapText="1" readingOrder="1"/>
    </xf>
    <xf numFmtId="0" fontId="30" fillId="4" borderId="44" xfId="10" applyFont="1" applyFill="1" applyBorder="1" applyAlignment="1">
      <alignment horizontal="center" wrapText="1" readingOrder="1"/>
    </xf>
    <xf numFmtId="0" fontId="21" fillId="4" borderId="53" xfId="0" applyFont="1" applyFill="1" applyBorder="1" applyAlignment="1">
      <alignment horizontal="left" vertical="center" wrapText="1" indent="1"/>
    </xf>
    <xf numFmtId="0" fontId="21" fillId="4" borderId="73" xfId="0" applyFont="1" applyFill="1" applyBorder="1" applyAlignment="1">
      <alignment horizontal="left" vertical="center" wrapText="1" indent="1"/>
    </xf>
    <xf numFmtId="0" fontId="21" fillId="4" borderId="48" xfId="10" applyFont="1" applyFill="1" applyBorder="1" applyAlignment="1">
      <alignment horizontal="center" vertical="top" wrapText="1" readingOrder="1"/>
    </xf>
    <xf numFmtId="0" fontId="21" fillId="4" borderId="7" xfId="10" applyFont="1" applyFill="1" applyBorder="1" applyAlignment="1">
      <alignment horizontal="center" vertical="top" wrapText="1" readingOrder="1"/>
    </xf>
    <xf numFmtId="0" fontId="21" fillId="4" borderId="45" xfId="10" applyFont="1" applyFill="1" applyBorder="1" applyAlignment="1">
      <alignment horizontal="center" vertical="top" wrapText="1" readingOrder="1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 readingOrder="2"/>
    </xf>
    <xf numFmtId="0" fontId="20" fillId="3" borderId="0" xfId="0" applyFont="1" applyFill="1" applyAlignment="1">
      <alignment horizontal="center" vertical="center" wrapText="1"/>
    </xf>
    <xf numFmtId="0" fontId="23" fillId="4" borderId="49" xfId="0" applyFont="1" applyFill="1" applyBorder="1" applyAlignment="1">
      <alignment horizontal="center" vertical="center"/>
    </xf>
    <xf numFmtId="0" fontId="23" fillId="4" borderId="23" xfId="0" applyFont="1" applyFill="1" applyBorder="1" applyAlignment="1">
      <alignment horizontal="center" vertical="center"/>
    </xf>
    <xf numFmtId="0" fontId="21" fillId="4" borderId="43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 vertical="center"/>
    </xf>
    <xf numFmtId="0" fontId="40" fillId="3" borderId="51" xfId="0" applyFont="1" applyFill="1" applyBorder="1" applyAlignment="1">
      <alignment horizontal="left" vertical="center" wrapText="1" readingOrder="1"/>
    </xf>
    <xf numFmtId="0" fontId="15" fillId="3" borderId="51" xfId="0" applyFont="1" applyFill="1" applyBorder="1" applyAlignment="1">
      <alignment horizontal="right" vertical="center" wrapText="1" readingOrder="2"/>
    </xf>
    <xf numFmtId="0" fontId="23" fillId="4" borderId="44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0" fontId="20" fillId="4" borderId="38" xfId="0" applyFont="1" applyFill="1" applyBorder="1" applyAlignment="1">
      <alignment horizontal="right" vertical="center" wrapText="1" indent="1"/>
    </xf>
    <xf numFmtId="0" fontId="20" fillId="4" borderId="86" xfId="0" applyFont="1" applyFill="1" applyBorder="1" applyAlignment="1">
      <alignment horizontal="right" vertical="center" indent="1"/>
    </xf>
    <xf numFmtId="0" fontId="21" fillId="4" borderId="36" xfId="0" applyFont="1" applyFill="1" applyBorder="1" applyAlignment="1">
      <alignment horizontal="left" vertical="center" wrapText="1" indent="1"/>
    </xf>
    <xf numFmtId="0" fontId="21" fillId="4" borderId="85" xfId="0" applyFont="1" applyFill="1" applyBorder="1" applyAlignment="1">
      <alignment horizontal="left" vertical="center" indent="1"/>
    </xf>
    <xf numFmtId="0" fontId="20" fillId="3" borderId="13" xfId="0" applyFont="1" applyFill="1" applyBorder="1" applyAlignment="1">
      <alignment horizontal="center" vertical="center" wrapText="1"/>
    </xf>
    <xf numFmtId="0" fontId="20" fillId="4" borderId="44" xfId="0" applyFont="1" applyFill="1" applyBorder="1" applyAlignment="1">
      <alignment horizontal="center" vertical="center" wrapText="1"/>
    </xf>
    <xf numFmtId="0" fontId="20" fillId="4" borderId="58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/>
    </xf>
    <xf numFmtId="0" fontId="75" fillId="4" borderId="47" xfId="98" applyFont="1" applyFill="1" applyBorder="1" applyAlignment="1">
      <alignment horizontal="center" wrapText="1"/>
    </xf>
    <xf numFmtId="0" fontId="75" fillId="4" borderId="51" xfId="98" applyFont="1" applyFill="1" applyBorder="1" applyAlignment="1">
      <alignment horizontal="center" wrapText="1"/>
    </xf>
    <xf numFmtId="0" fontId="75" fillId="4" borderId="44" xfId="98" applyFont="1" applyFill="1" applyBorder="1" applyAlignment="1">
      <alignment horizontal="center" wrapText="1"/>
    </xf>
    <xf numFmtId="0" fontId="20" fillId="4" borderId="47" xfId="0" applyFont="1" applyFill="1" applyBorder="1" applyAlignment="1">
      <alignment horizontal="center"/>
    </xf>
    <xf numFmtId="0" fontId="20" fillId="4" borderId="51" xfId="0" applyFont="1" applyFill="1" applyBorder="1" applyAlignment="1">
      <alignment horizontal="center"/>
    </xf>
    <xf numFmtId="0" fontId="20" fillId="4" borderId="44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 vertical="center" wrapText="1"/>
    </xf>
    <xf numFmtId="0" fontId="20" fillId="4" borderId="19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 vertical="center" wrapText="1"/>
    </xf>
    <xf numFmtId="0" fontId="75" fillId="4" borderId="47" xfId="98" applyFont="1" applyFill="1" applyBorder="1" applyAlignment="1">
      <alignment horizontal="center" readingOrder="2"/>
    </xf>
    <xf numFmtId="0" fontId="75" fillId="4" borderId="51" xfId="98" applyFont="1" applyFill="1" applyBorder="1" applyAlignment="1">
      <alignment horizontal="center" readingOrder="2"/>
    </xf>
    <xf numFmtId="0" fontId="75" fillId="4" borderId="44" xfId="98" applyFont="1" applyFill="1" applyBorder="1" applyAlignment="1">
      <alignment horizontal="center" readingOrder="2"/>
    </xf>
    <xf numFmtId="0" fontId="21" fillId="4" borderId="48" xfId="0" applyFont="1" applyFill="1" applyBorder="1" applyAlignment="1">
      <alignment horizontal="center" vertical="top"/>
    </xf>
    <xf numFmtId="0" fontId="21" fillId="4" borderId="7" xfId="0" applyFont="1" applyFill="1" applyBorder="1" applyAlignment="1">
      <alignment horizontal="center" vertical="top"/>
    </xf>
    <xf numFmtId="0" fontId="21" fillId="4" borderId="45" xfId="0" applyFont="1" applyFill="1" applyBorder="1" applyAlignment="1">
      <alignment horizontal="center" vertical="top"/>
    </xf>
    <xf numFmtId="0" fontId="61" fillId="0" borderId="26" xfId="98" applyFont="1" applyBorder="1" applyAlignment="1">
      <alignment horizontal="center" vertical="center" wrapText="1"/>
    </xf>
    <xf numFmtId="0" fontId="75" fillId="0" borderId="58" xfId="98" applyFont="1" applyBorder="1" applyAlignment="1">
      <alignment horizontal="center" vertical="center" wrapText="1" readingOrder="2"/>
    </xf>
    <xf numFmtId="0" fontId="75" fillId="0" borderId="44" xfId="98" applyFont="1" applyBorder="1" applyAlignment="1">
      <alignment horizontal="center" vertical="center" wrapText="1" readingOrder="2"/>
    </xf>
    <xf numFmtId="0" fontId="4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vertical="top" readingOrder="2"/>
    </xf>
    <xf numFmtId="0" fontId="61" fillId="0" borderId="50" xfId="98" applyFont="1" applyBorder="1" applyAlignment="1">
      <alignment horizontal="center" vertical="center" wrapText="1"/>
    </xf>
    <xf numFmtId="0" fontId="61" fillId="4" borderId="26" xfId="98" applyFont="1" applyFill="1" applyBorder="1" applyAlignment="1">
      <alignment horizontal="center" vertical="center" wrapText="1"/>
    </xf>
    <xf numFmtId="0" fontId="75" fillId="4" borderId="58" xfId="98" applyFont="1" applyFill="1" applyBorder="1" applyAlignment="1">
      <alignment horizontal="center" vertical="center" wrapText="1" readingOrder="2"/>
    </xf>
    <xf numFmtId="0" fontId="15" fillId="0" borderId="0" xfId="0" applyFont="1" applyAlignment="1">
      <alignment horizontal="right" vertical="center" readingOrder="2"/>
    </xf>
    <xf numFmtId="0" fontId="81" fillId="3" borderId="9" xfId="0" applyFont="1" applyFill="1" applyBorder="1" applyAlignment="1">
      <alignment horizontal="center" vertical="center" readingOrder="2"/>
    </xf>
    <xf numFmtId="0" fontId="81" fillId="3" borderId="12" xfId="0" applyFont="1" applyFill="1" applyBorder="1" applyAlignment="1">
      <alignment horizontal="center" vertical="center" readingOrder="2"/>
    </xf>
    <xf numFmtId="0" fontId="81" fillId="3" borderId="8" xfId="0" applyFont="1" applyFill="1" applyBorder="1" applyAlignment="1">
      <alignment horizontal="center" vertical="center" readingOrder="2"/>
    </xf>
    <xf numFmtId="0" fontId="75" fillId="3" borderId="14" xfId="0" applyFont="1" applyFill="1" applyBorder="1" applyAlignment="1">
      <alignment horizontal="center" vertical="center"/>
    </xf>
    <xf numFmtId="0" fontId="75" fillId="3" borderId="0" xfId="0" applyFont="1" applyFill="1" applyAlignment="1">
      <alignment horizontal="center" vertical="center"/>
    </xf>
    <xf numFmtId="0" fontId="75" fillId="3" borderId="15" xfId="0" applyFont="1" applyFill="1" applyBorder="1" applyAlignment="1">
      <alignment horizontal="center" vertical="center"/>
    </xf>
    <xf numFmtId="0" fontId="58" fillId="0" borderId="51" xfId="0" applyFont="1" applyBorder="1" applyAlignment="1">
      <alignment horizontal="left" vertical="center" readingOrder="1"/>
    </xf>
    <xf numFmtId="0" fontId="21" fillId="0" borderId="25" xfId="0" applyFont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61" fillId="0" borderId="28" xfId="98" applyFont="1" applyBorder="1" applyAlignment="1">
      <alignment horizontal="center" vertical="center" wrapText="1"/>
    </xf>
    <xf numFmtId="0" fontId="61" fillId="0" borderId="25" xfId="98" applyFont="1" applyBorder="1" applyAlignment="1">
      <alignment horizontal="center" vertical="center" wrapText="1"/>
    </xf>
    <xf numFmtId="0" fontId="75" fillId="4" borderId="44" xfId="98" applyFont="1" applyFill="1" applyBorder="1" applyAlignment="1">
      <alignment horizontal="center" vertical="center" wrapText="1" readingOrder="2"/>
    </xf>
    <xf numFmtId="0" fontId="61" fillId="4" borderId="50" xfId="98" applyFont="1" applyFill="1" applyBorder="1" applyAlignment="1">
      <alignment horizontal="center" vertical="center" wrapText="1"/>
    </xf>
    <xf numFmtId="0" fontId="75" fillId="4" borderId="45" xfId="98" applyFont="1" applyFill="1" applyBorder="1" applyAlignment="1">
      <alignment horizontal="center" vertical="center" wrapText="1" readingOrder="2"/>
    </xf>
    <xf numFmtId="0" fontId="61" fillId="4" borderId="27" xfId="98" applyFont="1" applyFill="1" applyBorder="1" applyAlignment="1">
      <alignment horizontal="center" vertical="center" wrapText="1"/>
    </xf>
    <xf numFmtId="0" fontId="20" fillId="4" borderId="45" xfId="98" applyFont="1" applyFill="1" applyBorder="1" applyAlignment="1">
      <alignment horizontal="center" vertical="center" readingOrder="2"/>
    </xf>
    <xf numFmtId="0" fontId="29" fillId="4" borderId="48" xfId="98" applyFont="1" applyFill="1" applyBorder="1" applyAlignment="1">
      <alignment horizontal="center" vertical="center"/>
    </xf>
  </cellXfs>
  <cellStyles count="830">
    <cellStyle name="Comma 2" xfId="1" xr:uid="{00000000-0005-0000-0000-000000000000}"/>
    <cellStyle name="Comma 2 2" xfId="37" xr:uid="{00000000-0005-0000-0000-000001000000}"/>
    <cellStyle name="Comma 2 2 2" xfId="71" xr:uid="{00000000-0005-0000-0000-000002000000}"/>
    <cellStyle name="Comma 2 2 2 2" xfId="809" xr:uid="{00000000-0005-0000-0000-000003000000}"/>
    <cellStyle name="Comma 2 2 3" xfId="799" xr:uid="{00000000-0005-0000-0000-000004000000}"/>
    <cellStyle name="Comma 2 3" xfId="61" xr:uid="{00000000-0005-0000-0000-000003000000}"/>
    <cellStyle name="Comma 2 3 2" xfId="793" xr:uid="{00000000-0005-0000-0000-000005000000}"/>
    <cellStyle name="Comma 2 4" xfId="797" xr:uid="{00000000-0005-0000-0000-000006000000}"/>
    <cellStyle name="Comma 3" xfId="38" xr:uid="{00000000-0005-0000-0000-000004000000}"/>
    <cellStyle name="Comma 3 2" xfId="352" xr:uid="{00000000-0005-0000-0000-000005000000}"/>
    <cellStyle name="Comma 3 2 2" xfId="630" xr:uid="{00000000-0005-0000-0000-000006000000}"/>
    <cellStyle name="Comma 3 2 2 2" xfId="816" xr:uid="{00000000-0005-0000-0000-00000A000000}"/>
    <cellStyle name="Comma 3 2 2 3" xfId="804" xr:uid="{00000000-0005-0000-0000-000009000000}"/>
    <cellStyle name="Comma 3 2 3" xfId="810" xr:uid="{00000000-0005-0000-0000-00000B000000}"/>
    <cellStyle name="Comma 3 2 4" xfId="819" xr:uid="{00000000-0005-0000-0000-00000C000000}"/>
    <cellStyle name="Comma 3 2 5" xfId="794" xr:uid="{00000000-0005-0000-0000-000008000000}"/>
    <cellStyle name="Comma 3 3" xfId="800" xr:uid="{00000000-0005-0000-0000-00000D000000}"/>
    <cellStyle name="Comma 3 4" xfId="808" xr:uid="{00000000-0005-0000-0000-00000E000000}"/>
    <cellStyle name="Comma 3 5" xfId="822" xr:uid="{00000000-0005-0000-0000-00000F000000}"/>
    <cellStyle name="Comma 3 6" xfId="792" xr:uid="{00000000-0005-0000-0000-000007000000}"/>
    <cellStyle name="Comma 4" xfId="39" xr:uid="{00000000-0005-0000-0000-000007000000}"/>
    <cellStyle name="Comma 4 2" xfId="72" xr:uid="{00000000-0005-0000-0000-000008000000}"/>
    <cellStyle name="Comma 4 2 2" xfId="724" xr:uid="{00000000-0005-0000-0000-000009000000}"/>
    <cellStyle name="Comma 4 2 3" xfId="725" xr:uid="{00000000-0005-0000-0000-00000A000000}"/>
    <cellStyle name="Comma 4 3" xfId="726" xr:uid="{00000000-0005-0000-0000-00000B000000}"/>
    <cellStyle name="Comma 4 4" xfId="727" xr:uid="{00000000-0005-0000-0000-00000C000000}"/>
    <cellStyle name="Comma 5" xfId="728" xr:uid="{00000000-0005-0000-0000-00000D000000}"/>
    <cellStyle name="Comma 6" xfId="729" xr:uid="{00000000-0005-0000-0000-00000E000000}"/>
    <cellStyle name="Comma 7" xfId="730" xr:uid="{00000000-0005-0000-0000-00000F000000}"/>
    <cellStyle name="Comma 8" xfId="826" xr:uid="{00000000-0005-0000-0000-000043030000}"/>
    <cellStyle name="H1" xfId="2" xr:uid="{00000000-0005-0000-0000-000010000000}"/>
    <cellStyle name="H1 2" xfId="3" xr:uid="{00000000-0005-0000-0000-000011000000}"/>
    <cellStyle name="H1 2 2" xfId="33" xr:uid="{00000000-0005-0000-0000-000012000000}"/>
    <cellStyle name="H1 2 3" xfId="731" xr:uid="{00000000-0005-0000-0000-000013000000}"/>
    <cellStyle name="H1 2 3 2" xfId="732" xr:uid="{00000000-0005-0000-0000-000014000000}"/>
    <cellStyle name="H1_خدمات الانقاذ والإغاثة" xfId="40" xr:uid="{00000000-0005-0000-0000-000015000000}"/>
    <cellStyle name="H2" xfId="4" xr:uid="{00000000-0005-0000-0000-000016000000}"/>
    <cellStyle name="H2 2" xfId="5" xr:uid="{00000000-0005-0000-0000-000017000000}"/>
    <cellStyle name="H2 2 2" xfId="41" xr:uid="{00000000-0005-0000-0000-000018000000}"/>
    <cellStyle name="H2 2 3" xfId="733" xr:uid="{00000000-0005-0000-0000-000019000000}"/>
    <cellStyle name="H2 2 3 2" xfId="734" xr:uid="{00000000-0005-0000-0000-00001A000000}"/>
    <cellStyle name="H2_خدمات الانقاذ والإغاثة" xfId="42" xr:uid="{00000000-0005-0000-0000-00001B000000}"/>
    <cellStyle name="had" xfId="6" xr:uid="{00000000-0005-0000-0000-00001C000000}"/>
    <cellStyle name="had 2" xfId="7" xr:uid="{00000000-0005-0000-0000-00001D000000}"/>
    <cellStyle name="had 2 2" xfId="735" xr:uid="{00000000-0005-0000-0000-00001E000000}"/>
    <cellStyle name="had 2 3" xfId="736" xr:uid="{00000000-0005-0000-0000-00001F000000}"/>
    <cellStyle name="had 2 3 2" xfId="737" xr:uid="{00000000-0005-0000-0000-000020000000}"/>
    <cellStyle name="had0" xfId="8" xr:uid="{00000000-0005-0000-0000-000021000000}"/>
    <cellStyle name="Had1" xfId="9" xr:uid="{00000000-0005-0000-0000-000022000000}"/>
    <cellStyle name="Had2" xfId="10" xr:uid="{00000000-0005-0000-0000-000023000000}"/>
    <cellStyle name="Had3" xfId="11" xr:uid="{00000000-0005-0000-0000-000024000000}"/>
    <cellStyle name="Had3 2" xfId="738" xr:uid="{00000000-0005-0000-0000-000025000000}"/>
    <cellStyle name="Had3 2 2" xfId="739" xr:uid="{00000000-0005-0000-0000-000026000000}"/>
    <cellStyle name="Had3 2 3" xfId="740" xr:uid="{00000000-0005-0000-0000-000027000000}"/>
    <cellStyle name="Had3 2 3 2" xfId="741" xr:uid="{00000000-0005-0000-0000-000028000000}"/>
    <cellStyle name="inxa" xfId="12" xr:uid="{00000000-0005-0000-0000-000029000000}"/>
    <cellStyle name="inxa 2" xfId="34" xr:uid="{00000000-0005-0000-0000-00002A000000}"/>
    <cellStyle name="inxa 2 2" xfId="69" xr:uid="{00000000-0005-0000-0000-00002B000000}"/>
    <cellStyle name="inxa 3" xfId="62" xr:uid="{00000000-0005-0000-0000-00002C000000}"/>
    <cellStyle name="inxe" xfId="13" xr:uid="{00000000-0005-0000-0000-00002D000000}"/>
    <cellStyle name="Normal" xfId="0" builtinId="0"/>
    <cellStyle name="Normal 10" xfId="98" xr:uid="{00000000-0005-0000-0000-00002F000000}"/>
    <cellStyle name="Normal 10 3" xfId="742" xr:uid="{00000000-0005-0000-0000-000030000000}"/>
    <cellStyle name="Normal 11" xfId="97" xr:uid="{00000000-0005-0000-0000-000031000000}"/>
    <cellStyle name="Normal 11 2" xfId="124" xr:uid="{00000000-0005-0000-0000-000032000000}"/>
    <cellStyle name="Normal 11 2 2" xfId="215" xr:uid="{00000000-0005-0000-0000-000033000000}"/>
    <cellStyle name="Normal 11 2 2 2" xfId="494" xr:uid="{00000000-0005-0000-0000-000034000000}"/>
    <cellStyle name="Normal 11 2 3" xfId="306" xr:uid="{00000000-0005-0000-0000-000035000000}"/>
    <cellStyle name="Normal 11 2 3 2" xfId="585" xr:uid="{00000000-0005-0000-0000-000036000000}"/>
    <cellStyle name="Normal 11 2 4" xfId="403" xr:uid="{00000000-0005-0000-0000-000037000000}"/>
    <cellStyle name="Normal 11 2 5" xfId="679" xr:uid="{00000000-0005-0000-0000-000038000000}"/>
    <cellStyle name="Normal 11 3" xfId="191" xr:uid="{00000000-0005-0000-0000-000039000000}"/>
    <cellStyle name="Normal 11 3 2" xfId="470" xr:uid="{00000000-0005-0000-0000-00003A000000}"/>
    <cellStyle name="Normal 11 4" xfId="282" xr:uid="{00000000-0005-0000-0000-00003B000000}"/>
    <cellStyle name="Normal 11 4 2" xfId="561" xr:uid="{00000000-0005-0000-0000-00003C000000}"/>
    <cellStyle name="Normal 11 5" xfId="379" xr:uid="{00000000-0005-0000-0000-00003D000000}"/>
    <cellStyle name="Normal 11 6" xfId="655" xr:uid="{00000000-0005-0000-0000-00003E000000}"/>
    <cellStyle name="Normal 12" xfId="123" xr:uid="{00000000-0005-0000-0000-00003F000000}"/>
    <cellStyle name="Normal 12 2" xfId="214" xr:uid="{00000000-0005-0000-0000-000040000000}"/>
    <cellStyle name="Normal 12 2 2" xfId="493" xr:uid="{00000000-0005-0000-0000-000041000000}"/>
    <cellStyle name="Normal 12 3" xfId="305" xr:uid="{00000000-0005-0000-0000-000042000000}"/>
    <cellStyle name="Normal 12 3 2" xfId="584" xr:uid="{00000000-0005-0000-0000-000043000000}"/>
    <cellStyle name="Normal 12 4" xfId="402" xr:uid="{00000000-0005-0000-0000-000044000000}"/>
    <cellStyle name="Normal 12 5" xfId="678" xr:uid="{00000000-0005-0000-0000-000045000000}"/>
    <cellStyle name="Normal 13" xfId="351" xr:uid="{00000000-0005-0000-0000-000046000000}"/>
    <cellStyle name="Normal 14" xfId="355" xr:uid="{00000000-0005-0000-0000-000047000000}"/>
    <cellStyle name="Normal 15" xfId="354" xr:uid="{00000000-0005-0000-0000-000048000000}"/>
    <cellStyle name="Normal 16" xfId="632" xr:uid="{00000000-0005-0000-0000-000049000000}"/>
    <cellStyle name="Normal 17" xfId="790" xr:uid="{00000000-0005-0000-0000-000051030000}"/>
    <cellStyle name="Normal 2" xfId="14" xr:uid="{00000000-0005-0000-0000-00004A000000}"/>
    <cellStyle name="Normal 2 2" xfId="43" xr:uid="{00000000-0005-0000-0000-00004B000000}"/>
    <cellStyle name="Normal 2 2 2" xfId="73" xr:uid="{00000000-0005-0000-0000-00004C000000}"/>
    <cellStyle name="Normal 2 2 3" xfId="823" xr:uid="{00000000-0005-0000-0000-000037000000}"/>
    <cellStyle name="Normal 2 3" xfId="44" xr:uid="{00000000-0005-0000-0000-00004D000000}"/>
    <cellStyle name="Normal 2 3 2" xfId="74" xr:uid="{00000000-0005-0000-0000-00004E000000}"/>
    <cellStyle name="Normal 2 4" xfId="45" xr:uid="{00000000-0005-0000-0000-00004F000000}"/>
    <cellStyle name="Normal 2 4 10" xfId="635" xr:uid="{00000000-0005-0000-0000-000050000000}"/>
    <cellStyle name="Normal 2 4 2" xfId="75" xr:uid="{00000000-0005-0000-0000-000051000000}"/>
    <cellStyle name="Normal 2 4 2 2" xfId="106" xr:uid="{00000000-0005-0000-0000-000052000000}"/>
    <cellStyle name="Normal 2 4 2 2 2" xfId="127" xr:uid="{00000000-0005-0000-0000-000053000000}"/>
    <cellStyle name="Normal 2 4 2 2 2 2" xfId="218" xr:uid="{00000000-0005-0000-0000-000054000000}"/>
    <cellStyle name="Normal 2 4 2 2 2 2 2" xfId="497" xr:uid="{00000000-0005-0000-0000-000055000000}"/>
    <cellStyle name="Normal 2 4 2 2 2 3" xfId="309" xr:uid="{00000000-0005-0000-0000-000056000000}"/>
    <cellStyle name="Normal 2 4 2 2 2 3 2" xfId="588" xr:uid="{00000000-0005-0000-0000-000057000000}"/>
    <cellStyle name="Normal 2 4 2 2 2 4" xfId="406" xr:uid="{00000000-0005-0000-0000-000058000000}"/>
    <cellStyle name="Normal 2 4 2 2 2 5" xfId="682" xr:uid="{00000000-0005-0000-0000-000059000000}"/>
    <cellStyle name="Normal 2 4 2 2 3" xfId="199" xr:uid="{00000000-0005-0000-0000-00005A000000}"/>
    <cellStyle name="Normal 2 4 2 2 3 2" xfId="478" xr:uid="{00000000-0005-0000-0000-00005B000000}"/>
    <cellStyle name="Normal 2 4 2 2 4" xfId="290" xr:uid="{00000000-0005-0000-0000-00005C000000}"/>
    <cellStyle name="Normal 2 4 2 2 4 2" xfId="569" xr:uid="{00000000-0005-0000-0000-00005D000000}"/>
    <cellStyle name="Normal 2 4 2 2 5" xfId="387" xr:uid="{00000000-0005-0000-0000-00005E000000}"/>
    <cellStyle name="Normal 2 4 2 2 6" xfId="663" xr:uid="{00000000-0005-0000-0000-00005F000000}"/>
    <cellStyle name="Normal 2 4 2 3" xfId="126" xr:uid="{00000000-0005-0000-0000-000060000000}"/>
    <cellStyle name="Normal 2 4 2 3 2" xfId="217" xr:uid="{00000000-0005-0000-0000-000061000000}"/>
    <cellStyle name="Normal 2 4 2 3 2 2" xfId="496" xr:uid="{00000000-0005-0000-0000-000062000000}"/>
    <cellStyle name="Normal 2 4 2 3 3" xfId="308" xr:uid="{00000000-0005-0000-0000-000063000000}"/>
    <cellStyle name="Normal 2 4 2 3 3 2" xfId="587" xr:uid="{00000000-0005-0000-0000-000064000000}"/>
    <cellStyle name="Normal 2 4 2 3 4" xfId="405" xr:uid="{00000000-0005-0000-0000-000065000000}"/>
    <cellStyle name="Normal 2 4 2 3 5" xfId="681" xr:uid="{00000000-0005-0000-0000-000066000000}"/>
    <cellStyle name="Normal 2 4 2 4" xfId="176" xr:uid="{00000000-0005-0000-0000-000067000000}"/>
    <cellStyle name="Normal 2 4 2 4 2" xfId="455" xr:uid="{00000000-0005-0000-0000-000068000000}"/>
    <cellStyle name="Normal 2 4 2 5" xfId="267" xr:uid="{00000000-0005-0000-0000-000069000000}"/>
    <cellStyle name="Normal 2 4 2 5 2" xfId="546" xr:uid="{00000000-0005-0000-0000-00006A000000}"/>
    <cellStyle name="Normal 2 4 2 6" xfId="363" xr:uid="{00000000-0005-0000-0000-00006B000000}"/>
    <cellStyle name="Normal 2 4 2 7" xfId="640" xr:uid="{00000000-0005-0000-0000-00006C000000}"/>
    <cellStyle name="Normal 2 4 3" xfId="84" xr:uid="{00000000-0005-0000-0000-00006D000000}"/>
    <cellStyle name="Normal 2 4 3 2" xfId="111" xr:uid="{00000000-0005-0000-0000-00006E000000}"/>
    <cellStyle name="Normal 2 4 3 2 2" xfId="129" xr:uid="{00000000-0005-0000-0000-00006F000000}"/>
    <cellStyle name="Normal 2 4 3 2 2 2" xfId="220" xr:uid="{00000000-0005-0000-0000-000070000000}"/>
    <cellStyle name="Normal 2 4 3 2 2 2 2" xfId="499" xr:uid="{00000000-0005-0000-0000-000071000000}"/>
    <cellStyle name="Normal 2 4 3 2 2 3" xfId="311" xr:uid="{00000000-0005-0000-0000-000072000000}"/>
    <cellStyle name="Normal 2 4 3 2 2 3 2" xfId="590" xr:uid="{00000000-0005-0000-0000-000073000000}"/>
    <cellStyle name="Normal 2 4 3 2 2 4" xfId="408" xr:uid="{00000000-0005-0000-0000-000074000000}"/>
    <cellStyle name="Normal 2 4 3 2 2 5" xfId="684" xr:uid="{00000000-0005-0000-0000-000075000000}"/>
    <cellStyle name="Normal 2 4 3 2 3" xfId="204" xr:uid="{00000000-0005-0000-0000-000076000000}"/>
    <cellStyle name="Normal 2 4 3 2 3 2" xfId="483" xr:uid="{00000000-0005-0000-0000-000077000000}"/>
    <cellStyle name="Normal 2 4 3 2 4" xfId="295" xr:uid="{00000000-0005-0000-0000-000078000000}"/>
    <cellStyle name="Normal 2 4 3 2 4 2" xfId="574" xr:uid="{00000000-0005-0000-0000-000079000000}"/>
    <cellStyle name="Normal 2 4 3 2 5" xfId="392" xr:uid="{00000000-0005-0000-0000-00007A000000}"/>
    <cellStyle name="Normal 2 4 3 2 6" xfId="668" xr:uid="{00000000-0005-0000-0000-00007B000000}"/>
    <cellStyle name="Normal 2 4 3 3" xfId="128" xr:uid="{00000000-0005-0000-0000-00007C000000}"/>
    <cellStyle name="Normal 2 4 3 3 2" xfId="219" xr:uid="{00000000-0005-0000-0000-00007D000000}"/>
    <cellStyle name="Normal 2 4 3 3 2 2" xfId="498" xr:uid="{00000000-0005-0000-0000-00007E000000}"/>
    <cellStyle name="Normal 2 4 3 3 3" xfId="310" xr:uid="{00000000-0005-0000-0000-00007F000000}"/>
    <cellStyle name="Normal 2 4 3 3 3 2" xfId="589" xr:uid="{00000000-0005-0000-0000-000080000000}"/>
    <cellStyle name="Normal 2 4 3 3 4" xfId="407" xr:uid="{00000000-0005-0000-0000-000081000000}"/>
    <cellStyle name="Normal 2 4 3 3 5" xfId="683" xr:uid="{00000000-0005-0000-0000-000082000000}"/>
    <cellStyle name="Normal 2 4 3 4" xfId="181" xr:uid="{00000000-0005-0000-0000-000083000000}"/>
    <cellStyle name="Normal 2 4 3 4 2" xfId="460" xr:uid="{00000000-0005-0000-0000-000084000000}"/>
    <cellStyle name="Normal 2 4 3 5" xfId="272" xr:uid="{00000000-0005-0000-0000-000085000000}"/>
    <cellStyle name="Normal 2 4 3 5 2" xfId="551" xr:uid="{00000000-0005-0000-0000-000086000000}"/>
    <cellStyle name="Normal 2 4 3 6" xfId="368" xr:uid="{00000000-0005-0000-0000-000087000000}"/>
    <cellStyle name="Normal 2 4 3 7" xfId="645" xr:uid="{00000000-0005-0000-0000-000088000000}"/>
    <cellStyle name="Normal 2 4 4" xfId="92" xr:uid="{00000000-0005-0000-0000-000089000000}"/>
    <cellStyle name="Normal 2 4 4 2" xfId="118" xr:uid="{00000000-0005-0000-0000-00008A000000}"/>
    <cellStyle name="Normal 2 4 4 2 2" xfId="131" xr:uid="{00000000-0005-0000-0000-00008B000000}"/>
    <cellStyle name="Normal 2 4 4 2 2 2" xfId="222" xr:uid="{00000000-0005-0000-0000-00008C000000}"/>
    <cellStyle name="Normal 2 4 4 2 2 2 2" xfId="501" xr:uid="{00000000-0005-0000-0000-00008D000000}"/>
    <cellStyle name="Normal 2 4 4 2 2 3" xfId="313" xr:uid="{00000000-0005-0000-0000-00008E000000}"/>
    <cellStyle name="Normal 2 4 4 2 2 3 2" xfId="592" xr:uid="{00000000-0005-0000-0000-00008F000000}"/>
    <cellStyle name="Normal 2 4 4 2 2 4" xfId="410" xr:uid="{00000000-0005-0000-0000-000090000000}"/>
    <cellStyle name="Normal 2 4 4 2 2 5" xfId="686" xr:uid="{00000000-0005-0000-0000-000091000000}"/>
    <cellStyle name="Normal 2 4 4 2 3" xfId="210" xr:uid="{00000000-0005-0000-0000-000092000000}"/>
    <cellStyle name="Normal 2 4 4 2 3 2" xfId="489" xr:uid="{00000000-0005-0000-0000-000093000000}"/>
    <cellStyle name="Normal 2 4 4 2 4" xfId="301" xr:uid="{00000000-0005-0000-0000-000094000000}"/>
    <cellStyle name="Normal 2 4 4 2 4 2" xfId="580" xr:uid="{00000000-0005-0000-0000-000095000000}"/>
    <cellStyle name="Normal 2 4 4 2 5" xfId="398" xr:uid="{00000000-0005-0000-0000-000096000000}"/>
    <cellStyle name="Normal 2 4 4 2 6" xfId="674" xr:uid="{00000000-0005-0000-0000-000097000000}"/>
    <cellStyle name="Normal 2 4 4 3" xfId="130" xr:uid="{00000000-0005-0000-0000-000098000000}"/>
    <cellStyle name="Normal 2 4 4 3 2" xfId="221" xr:uid="{00000000-0005-0000-0000-000099000000}"/>
    <cellStyle name="Normal 2 4 4 3 2 2" xfId="500" xr:uid="{00000000-0005-0000-0000-00009A000000}"/>
    <cellStyle name="Normal 2 4 4 3 3" xfId="312" xr:uid="{00000000-0005-0000-0000-00009B000000}"/>
    <cellStyle name="Normal 2 4 4 3 3 2" xfId="591" xr:uid="{00000000-0005-0000-0000-00009C000000}"/>
    <cellStyle name="Normal 2 4 4 3 4" xfId="409" xr:uid="{00000000-0005-0000-0000-00009D000000}"/>
    <cellStyle name="Normal 2 4 4 3 5" xfId="685" xr:uid="{00000000-0005-0000-0000-00009E000000}"/>
    <cellStyle name="Normal 2 4 4 4" xfId="187" xr:uid="{00000000-0005-0000-0000-00009F000000}"/>
    <cellStyle name="Normal 2 4 4 4 2" xfId="466" xr:uid="{00000000-0005-0000-0000-0000A0000000}"/>
    <cellStyle name="Normal 2 4 4 5" xfId="278" xr:uid="{00000000-0005-0000-0000-0000A1000000}"/>
    <cellStyle name="Normal 2 4 4 5 2" xfId="557" xr:uid="{00000000-0005-0000-0000-0000A2000000}"/>
    <cellStyle name="Normal 2 4 4 6" xfId="375" xr:uid="{00000000-0005-0000-0000-0000A3000000}"/>
    <cellStyle name="Normal 2 4 4 7" xfId="651" xr:uid="{00000000-0005-0000-0000-0000A4000000}"/>
    <cellStyle name="Normal 2 4 5" xfId="101" xr:uid="{00000000-0005-0000-0000-0000A5000000}"/>
    <cellStyle name="Normal 2 4 5 2" xfId="132" xr:uid="{00000000-0005-0000-0000-0000A6000000}"/>
    <cellStyle name="Normal 2 4 5 2 2" xfId="223" xr:uid="{00000000-0005-0000-0000-0000A7000000}"/>
    <cellStyle name="Normal 2 4 5 2 2 2" xfId="502" xr:uid="{00000000-0005-0000-0000-0000A8000000}"/>
    <cellStyle name="Normal 2 4 5 2 3" xfId="314" xr:uid="{00000000-0005-0000-0000-0000A9000000}"/>
    <cellStyle name="Normal 2 4 5 2 3 2" xfId="593" xr:uid="{00000000-0005-0000-0000-0000AA000000}"/>
    <cellStyle name="Normal 2 4 5 2 4" xfId="411" xr:uid="{00000000-0005-0000-0000-0000AB000000}"/>
    <cellStyle name="Normal 2 4 5 2 5" xfId="687" xr:uid="{00000000-0005-0000-0000-0000AC000000}"/>
    <cellStyle name="Normal 2 4 5 3" xfId="194" xr:uid="{00000000-0005-0000-0000-0000AD000000}"/>
    <cellStyle name="Normal 2 4 5 3 2" xfId="473" xr:uid="{00000000-0005-0000-0000-0000AE000000}"/>
    <cellStyle name="Normal 2 4 5 4" xfId="285" xr:uid="{00000000-0005-0000-0000-0000AF000000}"/>
    <cellStyle name="Normal 2 4 5 4 2" xfId="564" xr:uid="{00000000-0005-0000-0000-0000B0000000}"/>
    <cellStyle name="Normal 2 4 5 5" xfId="382" xr:uid="{00000000-0005-0000-0000-0000B1000000}"/>
    <cellStyle name="Normal 2 4 5 6" xfId="658" xr:uid="{00000000-0005-0000-0000-0000B2000000}"/>
    <cellStyle name="Normal 2 4 6" xfId="125" xr:uid="{00000000-0005-0000-0000-0000B3000000}"/>
    <cellStyle name="Normal 2 4 6 2" xfId="216" xr:uid="{00000000-0005-0000-0000-0000B4000000}"/>
    <cellStyle name="Normal 2 4 6 2 2" xfId="495" xr:uid="{00000000-0005-0000-0000-0000B5000000}"/>
    <cellStyle name="Normal 2 4 6 3" xfId="307" xr:uid="{00000000-0005-0000-0000-0000B6000000}"/>
    <cellStyle name="Normal 2 4 6 3 2" xfId="586" xr:uid="{00000000-0005-0000-0000-0000B7000000}"/>
    <cellStyle name="Normal 2 4 6 4" xfId="404" xr:uid="{00000000-0005-0000-0000-0000B8000000}"/>
    <cellStyle name="Normal 2 4 6 5" xfId="680" xr:uid="{00000000-0005-0000-0000-0000B9000000}"/>
    <cellStyle name="Normal 2 4 7" xfId="171" xr:uid="{00000000-0005-0000-0000-0000BA000000}"/>
    <cellStyle name="Normal 2 4 7 2" xfId="450" xr:uid="{00000000-0005-0000-0000-0000BB000000}"/>
    <cellStyle name="Normal 2 4 8" xfId="262" xr:uid="{00000000-0005-0000-0000-0000BC000000}"/>
    <cellStyle name="Normal 2 4 8 2" xfId="541" xr:uid="{00000000-0005-0000-0000-0000BD000000}"/>
    <cellStyle name="Normal 2 4 9" xfId="358" xr:uid="{00000000-0005-0000-0000-0000BE000000}"/>
    <cellStyle name="Normal 2 5" xfId="59" xr:uid="{00000000-0005-0000-0000-0000BF000000}"/>
    <cellStyle name="Normal 2 5 2" xfId="802" xr:uid="{00000000-0005-0000-0000-000041000000}"/>
    <cellStyle name="Normal 2 5 3" xfId="811" xr:uid="{00000000-0005-0000-0000-000042000000}"/>
    <cellStyle name="Normal 2 5 4" xfId="795" xr:uid="{00000000-0005-0000-0000-000040000000}"/>
    <cellStyle name="Normal 2 6" xfId="353" xr:uid="{00000000-0005-0000-0000-0000C0000000}"/>
    <cellStyle name="Normal 2 6 2" xfId="631" xr:uid="{00000000-0005-0000-0000-0000C1000000}"/>
    <cellStyle name="Normal 2 6 2 2" xfId="815" xr:uid="{00000000-0005-0000-0000-000045000000}"/>
    <cellStyle name="Normal 2 6 2 3" xfId="818" xr:uid="{00000000-0005-0000-0000-000046000000}"/>
    <cellStyle name="Normal 2 6 2 4" xfId="803" xr:uid="{00000000-0005-0000-0000-000044000000}"/>
    <cellStyle name="Normal 2 6 3" xfId="813" xr:uid="{00000000-0005-0000-0000-000047000000}"/>
    <cellStyle name="Normal 2 6 4" xfId="817" xr:uid="{00000000-0005-0000-0000-000048000000}"/>
    <cellStyle name="Normal 2 6 5" xfId="825" xr:uid="{00000000-0005-0000-0000-000049000000}"/>
    <cellStyle name="Normal 2 6 6" xfId="796" xr:uid="{00000000-0005-0000-0000-000043000000}"/>
    <cellStyle name="Normal 2 7" xfId="807" xr:uid="{00000000-0005-0000-0000-00004A000000}"/>
    <cellStyle name="Normal 2 8" xfId="827" xr:uid="{FD773B74-CACD-4EA8-B98F-21A54C543CF0}"/>
    <cellStyle name="Normal 3" xfId="15" xr:uid="{00000000-0005-0000-0000-0000C2000000}"/>
    <cellStyle name="Normal 3 2" xfId="16" xr:uid="{00000000-0005-0000-0000-0000C3000000}"/>
    <cellStyle name="Normal 3 2 2" xfId="743" xr:uid="{00000000-0005-0000-0000-0000C4000000}"/>
    <cellStyle name="Normal 3 2 2 2" xfId="744" xr:uid="{00000000-0005-0000-0000-0000C5000000}"/>
    <cellStyle name="Normal 3 2 2 2 2" xfId="828" xr:uid="{4D2B0B55-C624-4C3B-9D64-182632DEA411}"/>
    <cellStyle name="Normal 3 2 2 2 3" xfId="814" xr:uid="{00000000-0005-0000-0000-00004E000000}"/>
    <cellStyle name="Normal 3 2 2 3" xfId="745" xr:uid="{00000000-0005-0000-0000-0000C6000000}"/>
    <cellStyle name="Normal 3 2 2 4" xfId="798" xr:uid="{00000000-0005-0000-0000-00004D000000}"/>
    <cellStyle name="Normal 3 2 3" xfId="746" xr:uid="{00000000-0005-0000-0000-0000C7000000}"/>
    <cellStyle name="Normal 3 2 4" xfId="747" xr:uid="{00000000-0005-0000-0000-0000C8000000}"/>
    <cellStyle name="Normal 3 2 5" xfId="791" xr:uid="{00000000-0005-0000-0000-00004C000000}"/>
    <cellStyle name="Normal 3 3" xfId="32" xr:uid="{00000000-0005-0000-0000-0000C9000000}"/>
    <cellStyle name="Normal 3 3 2" xfId="68" xr:uid="{00000000-0005-0000-0000-0000CA000000}"/>
    <cellStyle name="Normal 3 4" xfId="63" xr:uid="{00000000-0005-0000-0000-0000CB000000}"/>
    <cellStyle name="Normal 3 4 2" xfId="821" xr:uid="{00000000-0005-0000-0000-000053000000}"/>
    <cellStyle name="Normal 4" xfId="17" xr:uid="{00000000-0005-0000-0000-0000CC000000}"/>
    <cellStyle name="Normal 4 2" xfId="31" xr:uid="{00000000-0005-0000-0000-0000CD000000}"/>
    <cellStyle name="Normal 4 2 10" xfId="169" xr:uid="{00000000-0005-0000-0000-0000CE000000}"/>
    <cellStyle name="Normal 4 2 10 2" xfId="448" xr:uid="{00000000-0005-0000-0000-0000CF000000}"/>
    <cellStyle name="Normal 4 2 11" xfId="260" xr:uid="{00000000-0005-0000-0000-0000D0000000}"/>
    <cellStyle name="Normal 4 2 11 2" xfId="539" xr:uid="{00000000-0005-0000-0000-0000D1000000}"/>
    <cellStyle name="Normal 4 2 12" xfId="356" xr:uid="{00000000-0005-0000-0000-0000D2000000}"/>
    <cellStyle name="Normal 4 2 13" xfId="633" xr:uid="{00000000-0005-0000-0000-0000D3000000}"/>
    <cellStyle name="Normal 4 2 2" xfId="36" xr:uid="{00000000-0005-0000-0000-0000D4000000}"/>
    <cellStyle name="Normal 4 2 2 10" xfId="634" xr:uid="{00000000-0005-0000-0000-0000D5000000}"/>
    <cellStyle name="Normal 4 2 2 2" xfId="70" xr:uid="{00000000-0005-0000-0000-0000D6000000}"/>
    <cellStyle name="Normal 4 2 2 2 2" xfId="105" xr:uid="{00000000-0005-0000-0000-0000D7000000}"/>
    <cellStyle name="Normal 4 2 2 2 2 2" xfId="136" xr:uid="{00000000-0005-0000-0000-0000D8000000}"/>
    <cellStyle name="Normal 4 2 2 2 2 2 2" xfId="227" xr:uid="{00000000-0005-0000-0000-0000D9000000}"/>
    <cellStyle name="Normal 4 2 2 2 2 2 2 2" xfId="506" xr:uid="{00000000-0005-0000-0000-0000DA000000}"/>
    <cellStyle name="Normal 4 2 2 2 2 2 3" xfId="318" xr:uid="{00000000-0005-0000-0000-0000DB000000}"/>
    <cellStyle name="Normal 4 2 2 2 2 2 3 2" xfId="597" xr:uid="{00000000-0005-0000-0000-0000DC000000}"/>
    <cellStyle name="Normal 4 2 2 2 2 2 4" xfId="415" xr:uid="{00000000-0005-0000-0000-0000DD000000}"/>
    <cellStyle name="Normal 4 2 2 2 2 2 5" xfId="691" xr:uid="{00000000-0005-0000-0000-0000DE000000}"/>
    <cellStyle name="Normal 4 2 2 2 2 3" xfId="198" xr:uid="{00000000-0005-0000-0000-0000DF000000}"/>
    <cellStyle name="Normal 4 2 2 2 2 3 2" xfId="477" xr:uid="{00000000-0005-0000-0000-0000E0000000}"/>
    <cellStyle name="Normal 4 2 2 2 2 4" xfId="289" xr:uid="{00000000-0005-0000-0000-0000E1000000}"/>
    <cellStyle name="Normal 4 2 2 2 2 4 2" xfId="568" xr:uid="{00000000-0005-0000-0000-0000E2000000}"/>
    <cellStyle name="Normal 4 2 2 2 2 5" xfId="386" xr:uid="{00000000-0005-0000-0000-0000E3000000}"/>
    <cellStyle name="Normal 4 2 2 2 2 6" xfId="662" xr:uid="{00000000-0005-0000-0000-0000E4000000}"/>
    <cellStyle name="Normal 4 2 2 2 3" xfId="135" xr:uid="{00000000-0005-0000-0000-0000E5000000}"/>
    <cellStyle name="Normal 4 2 2 2 3 2" xfId="226" xr:uid="{00000000-0005-0000-0000-0000E6000000}"/>
    <cellStyle name="Normal 4 2 2 2 3 2 2" xfId="505" xr:uid="{00000000-0005-0000-0000-0000E7000000}"/>
    <cellStyle name="Normal 4 2 2 2 3 3" xfId="317" xr:uid="{00000000-0005-0000-0000-0000E8000000}"/>
    <cellStyle name="Normal 4 2 2 2 3 3 2" xfId="596" xr:uid="{00000000-0005-0000-0000-0000E9000000}"/>
    <cellStyle name="Normal 4 2 2 2 3 4" xfId="414" xr:uid="{00000000-0005-0000-0000-0000EA000000}"/>
    <cellStyle name="Normal 4 2 2 2 3 5" xfId="690" xr:uid="{00000000-0005-0000-0000-0000EB000000}"/>
    <cellStyle name="Normal 4 2 2 2 4" xfId="175" xr:uid="{00000000-0005-0000-0000-0000EC000000}"/>
    <cellStyle name="Normal 4 2 2 2 4 2" xfId="454" xr:uid="{00000000-0005-0000-0000-0000ED000000}"/>
    <cellStyle name="Normal 4 2 2 2 5" xfId="266" xr:uid="{00000000-0005-0000-0000-0000EE000000}"/>
    <cellStyle name="Normal 4 2 2 2 5 2" xfId="545" xr:uid="{00000000-0005-0000-0000-0000EF000000}"/>
    <cellStyle name="Normal 4 2 2 2 6" xfId="362" xr:uid="{00000000-0005-0000-0000-0000F0000000}"/>
    <cellStyle name="Normal 4 2 2 2 7" xfId="639" xr:uid="{00000000-0005-0000-0000-0000F1000000}"/>
    <cellStyle name="Normal 4 2 2 3" xfId="83" xr:uid="{00000000-0005-0000-0000-0000F2000000}"/>
    <cellStyle name="Normal 4 2 2 3 2" xfId="110" xr:uid="{00000000-0005-0000-0000-0000F3000000}"/>
    <cellStyle name="Normal 4 2 2 3 2 2" xfId="138" xr:uid="{00000000-0005-0000-0000-0000F4000000}"/>
    <cellStyle name="Normal 4 2 2 3 2 2 2" xfId="229" xr:uid="{00000000-0005-0000-0000-0000F5000000}"/>
    <cellStyle name="Normal 4 2 2 3 2 2 2 2" xfId="508" xr:uid="{00000000-0005-0000-0000-0000F6000000}"/>
    <cellStyle name="Normal 4 2 2 3 2 2 3" xfId="320" xr:uid="{00000000-0005-0000-0000-0000F7000000}"/>
    <cellStyle name="Normal 4 2 2 3 2 2 3 2" xfId="599" xr:uid="{00000000-0005-0000-0000-0000F8000000}"/>
    <cellStyle name="Normal 4 2 2 3 2 2 4" xfId="417" xr:uid="{00000000-0005-0000-0000-0000F9000000}"/>
    <cellStyle name="Normal 4 2 2 3 2 2 5" xfId="693" xr:uid="{00000000-0005-0000-0000-0000FA000000}"/>
    <cellStyle name="Normal 4 2 2 3 2 3" xfId="203" xr:uid="{00000000-0005-0000-0000-0000FB000000}"/>
    <cellStyle name="Normal 4 2 2 3 2 3 2" xfId="482" xr:uid="{00000000-0005-0000-0000-0000FC000000}"/>
    <cellStyle name="Normal 4 2 2 3 2 4" xfId="294" xr:uid="{00000000-0005-0000-0000-0000FD000000}"/>
    <cellStyle name="Normal 4 2 2 3 2 4 2" xfId="573" xr:uid="{00000000-0005-0000-0000-0000FE000000}"/>
    <cellStyle name="Normal 4 2 2 3 2 5" xfId="391" xr:uid="{00000000-0005-0000-0000-0000FF000000}"/>
    <cellStyle name="Normal 4 2 2 3 2 6" xfId="667" xr:uid="{00000000-0005-0000-0000-000000010000}"/>
    <cellStyle name="Normal 4 2 2 3 3" xfId="137" xr:uid="{00000000-0005-0000-0000-000001010000}"/>
    <cellStyle name="Normal 4 2 2 3 3 2" xfId="228" xr:uid="{00000000-0005-0000-0000-000002010000}"/>
    <cellStyle name="Normal 4 2 2 3 3 2 2" xfId="507" xr:uid="{00000000-0005-0000-0000-000003010000}"/>
    <cellStyle name="Normal 4 2 2 3 3 3" xfId="319" xr:uid="{00000000-0005-0000-0000-000004010000}"/>
    <cellStyle name="Normal 4 2 2 3 3 3 2" xfId="598" xr:uid="{00000000-0005-0000-0000-000005010000}"/>
    <cellStyle name="Normal 4 2 2 3 3 4" xfId="416" xr:uid="{00000000-0005-0000-0000-000006010000}"/>
    <cellStyle name="Normal 4 2 2 3 3 5" xfId="692" xr:uid="{00000000-0005-0000-0000-000007010000}"/>
    <cellStyle name="Normal 4 2 2 3 4" xfId="180" xr:uid="{00000000-0005-0000-0000-000008010000}"/>
    <cellStyle name="Normal 4 2 2 3 4 2" xfId="459" xr:uid="{00000000-0005-0000-0000-000009010000}"/>
    <cellStyle name="Normal 4 2 2 3 5" xfId="271" xr:uid="{00000000-0005-0000-0000-00000A010000}"/>
    <cellStyle name="Normal 4 2 2 3 5 2" xfId="550" xr:uid="{00000000-0005-0000-0000-00000B010000}"/>
    <cellStyle name="Normal 4 2 2 3 6" xfId="367" xr:uid="{00000000-0005-0000-0000-00000C010000}"/>
    <cellStyle name="Normal 4 2 2 3 7" xfId="644" xr:uid="{00000000-0005-0000-0000-00000D010000}"/>
    <cellStyle name="Normal 4 2 2 4" xfId="91" xr:uid="{00000000-0005-0000-0000-00000E010000}"/>
    <cellStyle name="Normal 4 2 2 4 2" xfId="117" xr:uid="{00000000-0005-0000-0000-00000F010000}"/>
    <cellStyle name="Normal 4 2 2 4 2 2" xfId="140" xr:uid="{00000000-0005-0000-0000-000010010000}"/>
    <cellStyle name="Normal 4 2 2 4 2 2 2" xfId="231" xr:uid="{00000000-0005-0000-0000-000011010000}"/>
    <cellStyle name="Normal 4 2 2 4 2 2 2 2" xfId="510" xr:uid="{00000000-0005-0000-0000-000012010000}"/>
    <cellStyle name="Normal 4 2 2 4 2 2 3" xfId="322" xr:uid="{00000000-0005-0000-0000-000013010000}"/>
    <cellStyle name="Normal 4 2 2 4 2 2 3 2" xfId="601" xr:uid="{00000000-0005-0000-0000-000014010000}"/>
    <cellStyle name="Normal 4 2 2 4 2 2 4" xfId="419" xr:uid="{00000000-0005-0000-0000-000015010000}"/>
    <cellStyle name="Normal 4 2 2 4 2 2 5" xfId="695" xr:uid="{00000000-0005-0000-0000-000016010000}"/>
    <cellStyle name="Normal 4 2 2 4 2 3" xfId="209" xr:uid="{00000000-0005-0000-0000-000017010000}"/>
    <cellStyle name="Normal 4 2 2 4 2 3 2" xfId="488" xr:uid="{00000000-0005-0000-0000-000018010000}"/>
    <cellStyle name="Normal 4 2 2 4 2 4" xfId="300" xr:uid="{00000000-0005-0000-0000-000019010000}"/>
    <cellStyle name="Normal 4 2 2 4 2 4 2" xfId="579" xr:uid="{00000000-0005-0000-0000-00001A010000}"/>
    <cellStyle name="Normal 4 2 2 4 2 5" xfId="397" xr:uid="{00000000-0005-0000-0000-00001B010000}"/>
    <cellStyle name="Normal 4 2 2 4 2 6" xfId="673" xr:uid="{00000000-0005-0000-0000-00001C010000}"/>
    <cellStyle name="Normal 4 2 2 4 3" xfId="139" xr:uid="{00000000-0005-0000-0000-00001D010000}"/>
    <cellStyle name="Normal 4 2 2 4 3 2" xfId="230" xr:uid="{00000000-0005-0000-0000-00001E010000}"/>
    <cellStyle name="Normal 4 2 2 4 3 2 2" xfId="509" xr:uid="{00000000-0005-0000-0000-00001F010000}"/>
    <cellStyle name="Normal 4 2 2 4 3 3" xfId="321" xr:uid="{00000000-0005-0000-0000-000020010000}"/>
    <cellStyle name="Normal 4 2 2 4 3 3 2" xfId="600" xr:uid="{00000000-0005-0000-0000-000021010000}"/>
    <cellStyle name="Normal 4 2 2 4 3 4" xfId="418" xr:uid="{00000000-0005-0000-0000-000022010000}"/>
    <cellStyle name="Normal 4 2 2 4 3 5" xfId="694" xr:uid="{00000000-0005-0000-0000-000023010000}"/>
    <cellStyle name="Normal 4 2 2 4 4" xfId="186" xr:uid="{00000000-0005-0000-0000-000024010000}"/>
    <cellStyle name="Normal 4 2 2 4 4 2" xfId="465" xr:uid="{00000000-0005-0000-0000-000025010000}"/>
    <cellStyle name="Normal 4 2 2 4 5" xfId="277" xr:uid="{00000000-0005-0000-0000-000026010000}"/>
    <cellStyle name="Normal 4 2 2 4 5 2" xfId="556" xr:uid="{00000000-0005-0000-0000-000027010000}"/>
    <cellStyle name="Normal 4 2 2 4 6" xfId="374" xr:uid="{00000000-0005-0000-0000-000028010000}"/>
    <cellStyle name="Normal 4 2 2 4 7" xfId="650" xr:uid="{00000000-0005-0000-0000-000029010000}"/>
    <cellStyle name="Normal 4 2 2 5" xfId="100" xr:uid="{00000000-0005-0000-0000-00002A010000}"/>
    <cellStyle name="Normal 4 2 2 5 2" xfId="141" xr:uid="{00000000-0005-0000-0000-00002B010000}"/>
    <cellStyle name="Normal 4 2 2 5 2 2" xfId="232" xr:uid="{00000000-0005-0000-0000-00002C010000}"/>
    <cellStyle name="Normal 4 2 2 5 2 2 2" xfId="511" xr:uid="{00000000-0005-0000-0000-00002D010000}"/>
    <cellStyle name="Normal 4 2 2 5 2 3" xfId="323" xr:uid="{00000000-0005-0000-0000-00002E010000}"/>
    <cellStyle name="Normal 4 2 2 5 2 3 2" xfId="602" xr:uid="{00000000-0005-0000-0000-00002F010000}"/>
    <cellStyle name="Normal 4 2 2 5 2 4" xfId="420" xr:uid="{00000000-0005-0000-0000-000030010000}"/>
    <cellStyle name="Normal 4 2 2 5 2 5" xfId="696" xr:uid="{00000000-0005-0000-0000-000031010000}"/>
    <cellStyle name="Normal 4 2 2 5 3" xfId="193" xr:uid="{00000000-0005-0000-0000-000032010000}"/>
    <cellStyle name="Normal 4 2 2 5 3 2" xfId="472" xr:uid="{00000000-0005-0000-0000-000033010000}"/>
    <cellStyle name="Normal 4 2 2 5 4" xfId="284" xr:uid="{00000000-0005-0000-0000-000034010000}"/>
    <cellStyle name="Normal 4 2 2 5 4 2" xfId="563" xr:uid="{00000000-0005-0000-0000-000035010000}"/>
    <cellStyle name="Normal 4 2 2 5 5" xfId="381" xr:uid="{00000000-0005-0000-0000-000036010000}"/>
    <cellStyle name="Normal 4 2 2 5 6" xfId="657" xr:uid="{00000000-0005-0000-0000-000037010000}"/>
    <cellStyle name="Normal 4 2 2 6" xfId="134" xr:uid="{00000000-0005-0000-0000-000038010000}"/>
    <cellStyle name="Normal 4 2 2 6 2" xfId="225" xr:uid="{00000000-0005-0000-0000-000039010000}"/>
    <cellStyle name="Normal 4 2 2 6 2 2" xfId="504" xr:uid="{00000000-0005-0000-0000-00003A010000}"/>
    <cellStyle name="Normal 4 2 2 6 3" xfId="316" xr:uid="{00000000-0005-0000-0000-00003B010000}"/>
    <cellStyle name="Normal 4 2 2 6 3 2" xfId="595" xr:uid="{00000000-0005-0000-0000-00003C010000}"/>
    <cellStyle name="Normal 4 2 2 6 4" xfId="413" xr:uid="{00000000-0005-0000-0000-00003D010000}"/>
    <cellStyle name="Normal 4 2 2 6 5" xfId="689" xr:uid="{00000000-0005-0000-0000-00003E010000}"/>
    <cellStyle name="Normal 4 2 2 7" xfId="170" xr:uid="{00000000-0005-0000-0000-00003F010000}"/>
    <cellStyle name="Normal 4 2 2 7 2" xfId="449" xr:uid="{00000000-0005-0000-0000-000040010000}"/>
    <cellStyle name="Normal 4 2 2 8" xfId="261" xr:uid="{00000000-0005-0000-0000-000041010000}"/>
    <cellStyle name="Normal 4 2 2 8 2" xfId="540" xr:uid="{00000000-0005-0000-0000-000042010000}"/>
    <cellStyle name="Normal 4 2 2 9" xfId="357" xr:uid="{00000000-0005-0000-0000-000043010000}"/>
    <cellStyle name="Normal 4 2 3" xfId="46" xr:uid="{00000000-0005-0000-0000-000044010000}"/>
    <cellStyle name="Normal 4 2 3 10" xfId="636" xr:uid="{00000000-0005-0000-0000-000045010000}"/>
    <cellStyle name="Normal 4 2 3 2" xfId="76" xr:uid="{00000000-0005-0000-0000-000046010000}"/>
    <cellStyle name="Normal 4 2 3 2 2" xfId="107" xr:uid="{00000000-0005-0000-0000-000047010000}"/>
    <cellStyle name="Normal 4 2 3 2 2 2" xfId="144" xr:uid="{00000000-0005-0000-0000-000048010000}"/>
    <cellStyle name="Normal 4 2 3 2 2 2 2" xfId="235" xr:uid="{00000000-0005-0000-0000-000049010000}"/>
    <cellStyle name="Normal 4 2 3 2 2 2 2 2" xfId="514" xr:uid="{00000000-0005-0000-0000-00004A010000}"/>
    <cellStyle name="Normal 4 2 3 2 2 2 3" xfId="326" xr:uid="{00000000-0005-0000-0000-00004B010000}"/>
    <cellStyle name="Normal 4 2 3 2 2 2 3 2" xfId="605" xr:uid="{00000000-0005-0000-0000-00004C010000}"/>
    <cellStyle name="Normal 4 2 3 2 2 2 4" xfId="423" xr:uid="{00000000-0005-0000-0000-00004D010000}"/>
    <cellStyle name="Normal 4 2 3 2 2 2 5" xfId="699" xr:uid="{00000000-0005-0000-0000-00004E010000}"/>
    <cellStyle name="Normal 4 2 3 2 2 3" xfId="200" xr:uid="{00000000-0005-0000-0000-00004F010000}"/>
    <cellStyle name="Normal 4 2 3 2 2 3 2" xfId="479" xr:uid="{00000000-0005-0000-0000-000050010000}"/>
    <cellStyle name="Normal 4 2 3 2 2 4" xfId="291" xr:uid="{00000000-0005-0000-0000-000051010000}"/>
    <cellStyle name="Normal 4 2 3 2 2 4 2" xfId="570" xr:uid="{00000000-0005-0000-0000-000052010000}"/>
    <cellStyle name="Normal 4 2 3 2 2 5" xfId="388" xr:uid="{00000000-0005-0000-0000-000053010000}"/>
    <cellStyle name="Normal 4 2 3 2 2 6" xfId="664" xr:uid="{00000000-0005-0000-0000-000054010000}"/>
    <cellStyle name="Normal 4 2 3 2 3" xfId="143" xr:uid="{00000000-0005-0000-0000-000055010000}"/>
    <cellStyle name="Normal 4 2 3 2 3 2" xfId="234" xr:uid="{00000000-0005-0000-0000-000056010000}"/>
    <cellStyle name="Normal 4 2 3 2 3 2 2" xfId="513" xr:uid="{00000000-0005-0000-0000-000057010000}"/>
    <cellStyle name="Normal 4 2 3 2 3 3" xfId="325" xr:uid="{00000000-0005-0000-0000-000058010000}"/>
    <cellStyle name="Normal 4 2 3 2 3 3 2" xfId="604" xr:uid="{00000000-0005-0000-0000-000059010000}"/>
    <cellStyle name="Normal 4 2 3 2 3 4" xfId="422" xr:uid="{00000000-0005-0000-0000-00005A010000}"/>
    <cellStyle name="Normal 4 2 3 2 3 5" xfId="698" xr:uid="{00000000-0005-0000-0000-00005B010000}"/>
    <cellStyle name="Normal 4 2 3 2 4" xfId="177" xr:uid="{00000000-0005-0000-0000-00005C010000}"/>
    <cellStyle name="Normal 4 2 3 2 4 2" xfId="456" xr:uid="{00000000-0005-0000-0000-00005D010000}"/>
    <cellStyle name="Normal 4 2 3 2 5" xfId="268" xr:uid="{00000000-0005-0000-0000-00005E010000}"/>
    <cellStyle name="Normal 4 2 3 2 5 2" xfId="547" xr:uid="{00000000-0005-0000-0000-00005F010000}"/>
    <cellStyle name="Normal 4 2 3 2 6" xfId="364" xr:uid="{00000000-0005-0000-0000-000060010000}"/>
    <cellStyle name="Normal 4 2 3 2 7" xfId="641" xr:uid="{00000000-0005-0000-0000-000061010000}"/>
    <cellStyle name="Normal 4 2 3 3" xfId="85" xr:uid="{00000000-0005-0000-0000-000062010000}"/>
    <cellStyle name="Normal 4 2 3 3 2" xfId="112" xr:uid="{00000000-0005-0000-0000-000063010000}"/>
    <cellStyle name="Normal 4 2 3 3 2 2" xfId="146" xr:uid="{00000000-0005-0000-0000-000064010000}"/>
    <cellStyle name="Normal 4 2 3 3 2 2 2" xfId="237" xr:uid="{00000000-0005-0000-0000-000065010000}"/>
    <cellStyle name="Normal 4 2 3 3 2 2 2 2" xfId="516" xr:uid="{00000000-0005-0000-0000-000066010000}"/>
    <cellStyle name="Normal 4 2 3 3 2 2 3" xfId="328" xr:uid="{00000000-0005-0000-0000-000067010000}"/>
    <cellStyle name="Normal 4 2 3 3 2 2 3 2" xfId="607" xr:uid="{00000000-0005-0000-0000-000068010000}"/>
    <cellStyle name="Normal 4 2 3 3 2 2 4" xfId="425" xr:uid="{00000000-0005-0000-0000-000069010000}"/>
    <cellStyle name="Normal 4 2 3 3 2 2 5" xfId="701" xr:uid="{00000000-0005-0000-0000-00006A010000}"/>
    <cellStyle name="Normal 4 2 3 3 2 3" xfId="205" xr:uid="{00000000-0005-0000-0000-00006B010000}"/>
    <cellStyle name="Normal 4 2 3 3 2 3 2" xfId="484" xr:uid="{00000000-0005-0000-0000-00006C010000}"/>
    <cellStyle name="Normal 4 2 3 3 2 4" xfId="296" xr:uid="{00000000-0005-0000-0000-00006D010000}"/>
    <cellStyle name="Normal 4 2 3 3 2 4 2" xfId="575" xr:uid="{00000000-0005-0000-0000-00006E010000}"/>
    <cellStyle name="Normal 4 2 3 3 2 5" xfId="393" xr:uid="{00000000-0005-0000-0000-00006F010000}"/>
    <cellStyle name="Normal 4 2 3 3 2 6" xfId="669" xr:uid="{00000000-0005-0000-0000-000070010000}"/>
    <cellStyle name="Normal 4 2 3 3 3" xfId="145" xr:uid="{00000000-0005-0000-0000-000071010000}"/>
    <cellStyle name="Normal 4 2 3 3 3 2" xfId="236" xr:uid="{00000000-0005-0000-0000-000072010000}"/>
    <cellStyle name="Normal 4 2 3 3 3 2 2" xfId="515" xr:uid="{00000000-0005-0000-0000-000073010000}"/>
    <cellStyle name="Normal 4 2 3 3 3 3" xfId="327" xr:uid="{00000000-0005-0000-0000-000074010000}"/>
    <cellStyle name="Normal 4 2 3 3 3 3 2" xfId="606" xr:uid="{00000000-0005-0000-0000-000075010000}"/>
    <cellStyle name="Normal 4 2 3 3 3 4" xfId="424" xr:uid="{00000000-0005-0000-0000-000076010000}"/>
    <cellStyle name="Normal 4 2 3 3 3 5" xfId="700" xr:uid="{00000000-0005-0000-0000-000077010000}"/>
    <cellStyle name="Normal 4 2 3 3 4" xfId="182" xr:uid="{00000000-0005-0000-0000-000078010000}"/>
    <cellStyle name="Normal 4 2 3 3 4 2" xfId="461" xr:uid="{00000000-0005-0000-0000-000079010000}"/>
    <cellStyle name="Normal 4 2 3 3 5" xfId="273" xr:uid="{00000000-0005-0000-0000-00007A010000}"/>
    <cellStyle name="Normal 4 2 3 3 5 2" xfId="552" xr:uid="{00000000-0005-0000-0000-00007B010000}"/>
    <cellStyle name="Normal 4 2 3 3 6" xfId="369" xr:uid="{00000000-0005-0000-0000-00007C010000}"/>
    <cellStyle name="Normal 4 2 3 3 7" xfId="646" xr:uid="{00000000-0005-0000-0000-00007D010000}"/>
    <cellStyle name="Normal 4 2 3 4" xfId="93" xr:uid="{00000000-0005-0000-0000-00007E010000}"/>
    <cellStyle name="Normal 4 2 3 4 2" xfId="119" xr:uid="{00000000-0005-0000-0000-00007F010000}"/>
    <cellStyle name="Normal 4 2 3 4 2 2" xfId="148" xr:uid="{00000000-0005-0000-0000-000080010000}"/>
    <cellStyle name="Normal 4 2 3 4 2 2 2" xfId="239" xr:uid="{00000000-0005-0000-0000-000081010000}"/>
    <cellStyle name="Normal 4 2 3 4 2 2 2 2" xfId="518" xr:uid="{00000000-0005-0000-0000-000082010000}"/>
    <cellStyle name="Normal 4 2 3 4 2 2 3" xfId="330" xr:uid="{00000000-0005-0000-0000-000083010000}"/>
    <cellStyle name="Normal 4 2 3 4 2 2 3 2" xfId="609" xr:uid="{00000000-0005-0000-0000-000084010000}"/>
    <cellStyle name="Normal 4 2 3 4 2 2 4" xfId="427" xr:uid="{00000000-0005-0000-0000-000085010000}"/>
    <cellStyle name="Normal 4 2 3 4 2 2 5" xfId="703" xr:uid="{00000000-0005-0000-0000-000086010000}"/>
    <cellStyle name="Normal 4 2 3 4 2 3" xfId="211" xr:uid="{00000000-0005-0000-0000-000087010000}"/>
    <cellStyle name="Normal 4 2 3 4 2 3 2" xfId="490" xr:uid="{00000000-0005-0000-0000-000088010000}"/>
    <cellStyle name="Normal 4 2 3 4 2 4" xfId="302" xr:uid="{00000000-0005-0000-0000-000089010000}"/>
    <cellStyle name="Normal 4 2 3 4 2 4 2" xfId="581" xr:uid="{00000000-0005-0000-0000-00008A010000}"/>
    <cellStyle name="Normal 4 2 3 4 2 5" xfId="399" xr:uid="{00000000-0005-0000-0000-00008B010000}"/>
    <cellStyle name="Normal 4 2 3 4 2 6" xfId="675" xr:uid="{00000000-0005-0000-0000-00008C010000}"/>
    <cellStyle name="Normal 4 2 3 4 3" xfId="147" xr:uid="{00000000-0005-0000-0000-00008D010000}"/>
    <cellStyle name="Normal 4 2 3 4 3 2" xfId="238" xr:uid="{00000000-0005-0000-0000-00008E010000}"/>
    <cellStyle name="Normal 4 2 3 4 3 2 2" xfId="517" xr:uid="{00000000-0005-0000-0000-00008F010000}"/>
    <cellStyle name="Normal 4 2 3 4 3 3" xfId="329" xr:uid="{00000000-0005-0000-0000-000090010000}"/>
    <cellStyle name="Normal 4 2 3 4 3 3 2" xfId="608" xr:uid="{00000000-0005-0000-0000-000091010000}"/>
    <cellStyle name="Normal 4 2 3 4 3 4" xfId="426" xr:uid="{00000000-0005-0000-0000-000092010000}"/>
    <cellStyle name="Normal 4 2 3 4 3 5" xfId="702" xr:uid="{00000000-0005-0000-0000-000093010000}"/>
    <cellStyle name="Normal 4 2 3 4 4" xfId="188" xr:uid="{00000000-0005-0000-0000-000094010000}"/>
    <cellStyle name="Normal 4 2 3 4 4 2" xfId="467" xr:uid="{00000000-0005-0000-0000-000095010000}"/>
    <cellStyle name="Normal 4 2 3 4 5" xfId="279" xr:uid="{00000000-0005-0000-0000-000096010000}"/>
    <cellStyle name="Normal 4 2 3 4 5 2" xfId="558" xr:uid="{00000000-0005-0000-0000-000097010000}"/>
    <cellStyle name="Normal 4 2 3 4 6" xfId="376" xr:uid="{00000000-0005-0000-0000-000098010000}"/>
    <cellStyle name="Normal 4 2 3 4 7" xfId="652" xr:uid="{00000000-0005-0000-0000-000099010000}"/>
    <cellStyle name="Normal 4 2 3 5" xfId="102" xr:uid="{00000000-0005-0000-0000-00009A010000}"/>
    <cellStyle name="Normal 4 2 3 5 2" xfId="149" xr:uid="{00000000-0005-0000-0000-00009B010000}"/>
    <cellStyle name="Normal 4 2 3 5 2 2" xfId="240" xr:uid="{00000000-0005-0000-0000-00009C010000}"/>
    <cellStyle name="Normal 4 2 3 5 2 2 2" xfId="519" xr:uid="{00000000-0005-0000-0000-00009D010000}"/>
    <cellStyle name="Normal 4 2 3 5 2 3" xfId="331" xr:uid="{00000000-0005-0000-0000-00009E010000}"/>
    <cellStyle name="Normal 4 2 3 5 2 3 2" xfId="610" xr:uid="{00000000-0005-0000-0000-00009F010000}"/>
    <cellStyle name="Normal 4 2 3 5 2 4" xfId="428" xr:uid="{00000000-0005-0000-0000-0000A0010000}"/>
    <cellStyle name="Normal 4 2 3 5 2 5" xfId="704" xr:uid="{00000000-0005-0000-0000-0000A1010000}"/>
    <cellStyle name="Normal 4 2 3 5 3" xfId="195" xr:uid="{00000000-0005-0000-0000-0000A2010000}"/>
    <cellStyle name="Normal 4 2 3 5 3 2" xfId="474" xr:uid="{00000000-0005-0000-0000-0000A3010000}"/>
    <cellStyle name="Normal 4 2 3 5 4" xfId="286" xr:uid="{00000000-0005-0000-0000-0000A4010000}"/>
    <cellStyle name="Normal 4 2 3 5 4 2" xfId="565" xr:uid="{00000000-0005-0000-0000-0000A5010000}"/>
    <cellStyle name="Normal 4 2 3 5 5" xfId="383" xr:uid="{00000000-0005-0000-0000-0000A6010000}"/>
    <cellStyle name="Normal 4 2 3 5 6" xfId="659" xr:uid="{00000000-0005-0000-0000-0000A7010000}"/>
    <cellStyle name="Normal 4 2 3 6" xfId="142" xr:uid="{00000000-0005-0000-0000-0000A8010000}"/>
    <cellStyle name="Normal 4 2 3 6 2" xfId="233" xr:uid="{00000000-0005-0000-0000-0000A9010000}"/>
    <cellStyle name="Normal 4 2 3 6 2 2" xfId="512" xr:uid="{00000000-0005-0000-0000-0000AA010000}"/>
    <cellStyle name="Normal 4 2 3 6 3" xfId="324" xr:uid="{00000000-0005-0000-0000-0000AB010000}"/>
    <cellStyle name="Normal 4 2 3 6 3 2" xfId="603" xr:uid="{00000000-0005-0000-0000-0000AC010000}"/>
    <cellStyle name="Normal 4 2 3 6 4" xfId="421" xr:uid="{00000000-0005-0000-0000-0000AD010000}"/>
    <cellStyle name="Normal 4 2 3 6 5" xfId="697" xr:uid="{00000000-0005-0000-0000-0000AE010000}"/>
    <cellStyle name="Normal 4 2 3 7" xfId="172" xr:uid="{00000000-0005-0000-0000-0000AF010000}"/>
    <cellStyle name="Normal 4 2 3 7 2" xfId="451" xr:uid="{00000000-0005-0000-0000-0000B0010000}"/>
    <cellStyle name="Normal 4 2 3 8" xfId="263" xr:uid="{00000000-0005-0000-0000-0000B1010000}"/>
    <cellStyle name="Normal 4 2 3 8 2" xfId="542" xr:uid="{00000000-0005-0000-0000-0000B2010000}"/>
    <cellStyle name="Normal 4 2 3 9" xfId="359" xr:uid="{00000000-0005-0000-0000-0000B3010000}"/>
    <cellStyle name="Normal 4 2 4" xfId="67" xr:uid="{00000000-0005-0000-0000-0000B4010000}"/>
    <cellStyle name="Normal 4 2 4 2" xfId="104" xr:uid="{00000000-0005-0000-0000-0000B5010000}"/>
    <cellStyle name="Normal 4 2 4 2 2" xfId="151" xr:uid="{00000000-0005-0000-0000-0000B6010000}"/>
    <cellStyle name="Normal 4 2 4 2 2 2" xfId="242" xr:uid="{00000000-0005-0000-0000-0000B7010000}"/>
    <cellStyle name="Normal 4 2 4 2 2 2 2" xfId="521" xr:uid="{00000000-0005-0000-0000-0000B8010000}"/>
    <cellStyle name="Normal 4 2 4 2 2 3" xfId="333" xr:uid="{00000000-0005-0000-0000-0000B9010000}"/>
    <cellStyle name="Normal 4 2 4 2 2 3 2" xfId="612" xr:uid="{00000000-0005-0000-0000-0000BA010000}"/>
    <cellStyle name="Normal 4 2 4 2 2 4" xfId="430" xr:uid="{00000000-0005-0000-0000-0000BB010000}"/>
    <cellStyle name="Normal 4 2 4 2 2 5" xfId="706" xr:uid="{00000000-0005-0000-0000-0000BC010000}"/>
    <cellStyle name="Normal 4 2 4 2 3" xfId="197" xr:uid="{00000000-0005-0000-0000-0000BD010000}"/>
    <cellStyle name="Normal 4 2 4 2 3 2" xfId="476" xr:uid="{00000000-0005-0000-0000-0000BE010000}"/>
    <cellStyle name="Normal 4 2 4 2 4" xfId="288" xr:uid="{00000000-0005-0000-0000-0000BF010000}"/>
    <cellStyle name="Normal 4 2 4 2 4 2" xfId="567" xr:uid="{00000000-0005-0000-0000-0000C0010000}"/>
    <cellStyle name="Normal 4 2 4 2 5" xfId="385" xr:uid="{00000000-0005-0000-0000-0000C1010000}"/>
    <cellStyle name="Normal 4 2 4 2 6" xfId="661" xr:uid="{00000000-0005-0000-0000-0000C2010000}"/>
    <cellStyle name="Normal 4 2 4 3" xfId="150" xr:uid="{00000000-0005-0000-0000-0000C3010000}"/>
    <cellStyle name="Normal 4 2 4 3 2" xfId="241" xr:uid="{00000000-0005-0000-0000-0000C4010000}"/>
    <cellStyle name="Normal 4 2 4 3 2 2" xfId="520" xr:uid="{00000000-0005-0000-0000-0000C5010000}"/>
    <cellStyle name="Normal 4 2 4 3 3" xfId="332" xr:uid="{00000000-0005-0000-0000-0000C6010000}"/>
    <cellStyle name="Normal 4 2 4 3 3 2" xfId="611" xr:uid="{00000000-0005-0000-0000-0000C7010000}"/>
    <cellStyle name="Normal 4 2 4 3 4" xfId="429" xr:uid="{00000000-0005-0000-0000-0000C8010000}"/>
    <cellStyle name="Normal 4 2 4 3 5" xfId="705" xr:uid="{00000000-0005-0000-0000-0000C9010000}"/>
    <cellStyle name="Normal 4 2 4 4" xfId="174" xr:uid="{00000000-0005-0000-0000-0000CA010000}"/>
    <cellStyle name="Normal 4 2 4 4 2" xfId="453" xr:uid="{00000000-0005-0000-0000-0000CB010000}"/>
    <cellStyle name="Normal 4 2 4 5" xfId="265" xr:uid="{00000000-0005-0000-0000-0000CC010000}"/>
    <cellStyle name="Normal 4 2 4 5 2" xfId="544" xr:uid="{00000000-0005-0000-0000-0000CD010000}"/>
    <cellStyle name="Normal 4 2 4 6" xfId="361" xr:uid="{00000000-0005-0000-0000-0000CE010000}"/>
    <cellStyle name="Normal 4 2 4 7" xfId="638" xr:uid="{00000000-0005-0000-0000-0000CF010000}"/>
    <cellStyle name="Normal 4 2 5" xfId="82" xr:uid="{00000000-0005-0000-0000-0000D0010000}"/>
    <cellStyle name="Normal 4 2 5 2" xfId="109" xr:uid="{00000000-0005-0000-0000-0000D1010000}"/>
    <cellStyle name="Normal 4 2 5 2 2" xfId="153" xr:uid="{00000000-0005-0000-0000-0000D2010000}"/>
    <cellStyle name="Normal 4 2 5 2 2 2" xfId="244" xr:uid="{00000000-0005-0000-0000-0000D3010000}"/>
    <cellStyle name="Normal 4 2 5 2 2 2 2" xfId="523" xr:uid="{00000000-0005-0000-0000-0000D4010000}"/>
    <cellStyle name="Normal 4 2 5 2 2 3" xfId="335" xr:uid="{00000000-0005-0000-0000-0000D5010000}"/>
    <cellStyle name="Normal 4 2 5 2 2 3 2" xfId="614" xr:uid="{00000000-0005-0000-0000-0000D6010000}"/>
    <cellStyle name="Normal 4 2 5 2 2 4" xfId="432" xr:uid="{00000000-0005-0000-0000-0000D7010000}"/>
    <cellStyle name="Normal 4 2 5 2 2 5" xfId="708" xr:uid="{00000000-0005-0000-0000-0000D8010000}"/>
    <cellStyle name="Normal 4 2 5 2 3" xfId="202" xr:uid="{00000000-0005-0000-0000-0000D9010000}"/>
    <cellStyle name="Normal 4 2 5 2 3 2" xfId="481" xr:uid="{00000000-0005-0000-0000-0000DA010000}"/>
    <cellStyle name="Normal 4 2 5 2 4" xfId="293" xr:uid="{00000000-0005-0000-0000-0000DB010000}"/>
    <cellStyle name="Normal 4 2 5 2 4 2" xfId="572" xr:uid="{00000000-0005-0000-0000-0000DC010000}"/>
    <cellStyle name="Normal 4 2 5 2 5" xfId="390" xr:uid="{00000000-0005-0000-0000-0000DD010000}"/>
    <cellStyle name="Normal 4 2 5 2 6" xfId="666" xr:uid="{00000000-0005-0000-0000-0000DE010000}"/>
    <cellStyle name="Normal 4 2 5 3" xfId="152" xr:uid="{00000000-0005-0000-0000-0000DF010000}"/>
    <cellStyle name="Normal 4 2 5 3 2" xfId="243" xr:uid="{00000000-0005-0000-0000-0000E0010000}"/>
    <cellStyle name="Normal 4 2 5 3 2 2" xfId="522" xr:uid="{00000000-0005-0000-0000-0000E1010000}"/>
    <cellStyle name="Normal 4 2 5 3 3" xfId="334" xr:uid="{00000000-0005-0000-0000-0000E2010000}"/>
    <cellStyle name="Normal 4 2 5 3 3 2" xfId="613" xr:uid="{00000000-0005-0000-0000-0000E3010000}"/>
    <cellStyle name="Normal 4 2 5 3 4" xfId="431" xr:uid="{00000000-0005-0000-0000-0000E4010000}"/>
    <cellStyle name="Normal 4 2 5 3 5" xfId="707" xr:uid="{00000000-0005-0000-0000-0000E5010000}"/>
    <cellStyle name="Normal 4 2 5 4" xfId="179" xr:uid="{00000000-0005-0000-0000-0000E6010000}"/>
    <cellStyle name="Normal 4 2 5 4 2" xfId="458" xr:uid="{00000000-0005-0000-0000-0000E7010000}"/>
    <cellStyle name="Normal 4 2 5 5" xfId="270" xr:uid="{00000000-0005-0000-0000-0000E8010000}"/>
    <cellStyle name="Normal 4 2 5 5 2" xfId="549" xr:uid="{00000000-0005-0000-0000-0000E9010000}"/>
    <cellStyle name="Normal 4 2 5 6" xfId="366" xr:uid="{00000000-0005-0000-0000-0000EA010000}"/>
    <cellStyle name="Normal 4 2 5 7" xfId="643" xr:uid="{00000000-0005-0000-0000-0000EB010000}"/>
    <cellStyle name="Normal 4 2 6" xfId="90" xr:uid="{00000000-0005-0000-0000-0000EC010000}"/>
    <cellStyle name="Normal 4 2 6 2" xfId="116" xr:uid="{00000000-0005-0000-0000-0000ED010000}"/>
    <cellStyle name="Normal 4 2 6 2 2" xfId="155" xr:uid="{00000000-0005-0000-0000-0000EE010000}"/>
    <cellStyle name="Normal 4 2 6 2 2 2" xfId="246" xr:uid="{00000000-0005-0000-0000-0000EF010000}"/>
    <cellStyle name="Normal 4 2 6 2 2 2 2" xfId="525" xr:uid="{00000000-0005-0000-0000-0000F0010000}"/>
    <cellStyle name="Normal 4 2 6 2 2 3" xfId="337" xr:uid="{00000000-0005-0000-0000-0000F1010000}"/>
    <cellStyle name="Normal 4 2 6 2 2 3 2" xfId="616" xr:uid="{00000000-0005-0000-0000-0000F2010000}"/>
    <cellStyle name="Normal 4 2 6 2 2 4" xfId="434" xr:uid="{00000000-0005-0000-0000-0000F3010000}"/>
    <cellStyle name="Normal 4 2 6 2 2 5" xfId="710" xr:uid="{00000000-0005-0000-0000-0000F4010000}"/>
    <cellStyle name="Normal 4 2 6 2 3" xfId="208" xr:uid="{00000000-0005-0000-0000-0000F5010000}"/>
    <cellStyle name="Normal 4 2 6 2 3 2" xfId="487" xr:uid="{00000000-0005-0000-0000-0000F6010000}"/>
    <cellStyle name="Normal 4 2 6 2 4" xfId="299" xr:uid="{00000000-0005-0000-0000-0000F7010000}"/>
    <cellStyle name="Normal 4 2 6 2 4 2" xfId="578" xr:uid="{00000000-0005-0000-0000-0000F8010000}"/>
    <cellStyle name="Normal 4 2 6 2 5" xfId="396" xr:uid="{00000000-0005-0000-0000-0000F9010000}"/>
    <cellStyle name="Normal 4 2 6 2 6" xfId="672" xr:uid="{00000000-0005-0000-0000-0000FA010000}"/>
    <cellStyle name="Normal 4 2 6 3" xfId="154" xr:uid="{00000000-0005-0000-0000-0000FB010000}"/>
    <cellStyle name="Normal 4 2 6 3 2" xfId="245" xr:uid="{00000000-0005-0000-0000-0000FC010000}"/>
    <cellStyle name="Normal 4 2 6 3 2 2" xfId="524" xr:uid="{00000000-0005-0000-0000-0000FD010000}"/>
    <cellStyle name="Normal 4 2 6 3 3" xfId="336" xr:uid="{00000000-0005-0000-0000-0000FE010000}"/>
    <cellStyle name="Normal 4 2 6 3 3 2" xfId="615" xr:uid="{00000000-0005-0000-0000-0000FF010000}"/>
    <cellStyle name="Normal 4 2 6 3 4" xfId="433" xr:uid="{00000000-0005-0000-0000-000000020000}"/>
    <cellStyle name="Normal 4 2 6 3 5" xfId="709" xr:uid="{00000000-0005-0000-0000-000001020000}"/>
    <cellStyle name="Normal 4 2 6 4" xfId="185" xr:uid="{00000000-0005-0000-0000-000002020000}"/>
    <cellStyle name="Normal 4 2 6 4 2" xfId="464" xr:uid="{00000000-0005-0000-0000-000003020000}"/>
    <cellStyle name="Normal 4 2 6 5" xfId="276" xr:uid="{00000000-0005-0000-0000-000004020000}"/>
    <cellStyle name="Normal 4 2 6 5 2" xfId="555" xr:uid="{00000000-0005-0000-0000-000005020000}"/>
    <cellStyle name="Normal 4 2 6 6" xfId="373" xr:uid="{00000000-0005-0000-0000-000006020000}"/>
    <cellStyle name="Normal 4 2 6 7" xfId="649" xr:uid="{00000000-0005-0000-0000-000007020000}"/>
    <cellStyle name="Normal 4 2 7" xfId="96" xr:uid="{00000000-0005-0000-0000-000008020000}"/>
    <cellStyle name="Normal 4 2 7 2" xfId="122" xr:uid="{00000000-0005-0000-0000-000009020000}"/>
    <cellStyle name="Normal 4 2 7 2 2" xfId="157" xr:uid="{00000000-0005-0000-0000-00000A020000}"/>
    <cellStyle name="Normal 4 2 7 2 2 2" xfId="248" xr:uid="{00000000-0005-0000-0000-00000B020000}"/>
    <cellStyle name="Normal 4 2 7 2 2 2 2" xfId="527" xr:uid="{00000000-0005-0000-0000-00000C020000}"/>
    <cellStyle name="Normal 4 2 7 2 2 3" xfId="339" xr:uid="{00000000-0005-0000-0000-00000D020000}"/>
    <cellStyle name="Normal 4 2 7 2 2 3 2" xfId="618" xr:uid="{00000000-0005-0000-0000-00000E020000}"/>
    <cellStyle name="Normal 4 2 7 2 2 4" xfId="436" xr:uid="{00000000-0005-0000-0000-00000F020000}"/>
    <cellStyle name="Normal 4 2 7 2 2 5" xfId="712" xr:uid="{00000000-0005-0000-0000-000010020000}"/>
    <cellStyle name="Normal 4 2 7 2 3" xfId="213" xr:uid="{00000000-0005-0000-0000-000011020000}"/>
    <cellStyle name="Normal 4 2 7 2 3 2" xfId="492" xr:uid="{00000000-0005-0000-0000-000012020000}"/>
    <cellStyle name="Normal 4 2 7 2 4" xfId="304" xr:uid="{00000000-0005-0000-0000-000013020000}"/>
    <cellStyle name="Normal 4 2 7 2 4 2" xfId="583" xr:uid="{00000000-0005-0000-0000-000014020000}"/>
    <cellStyle name="Normal 4 2 7 2 5" xfId="401" xr:uid="{00000000-0005-0000-0000-000015020000}"/>
    <cellStyle name="Normal 4 2 7 2 6" xfId="677" xr:uid="{00000000-0005-0000-0000-000016020000}"/>
    <cellStyle name="Normal 4 2 7 3" xfId="156" xr:uid="{00000000-0005-0000-0000-000017020000}"/>
    <cellStyle name="Normal 4 2 7 3 2" xfId="247" xr:uid="{00000000-0005-0000-0000-000018020000}"/>
    <cellStyle name="Normal 4 2 7 3 2 2" xfId="526" xr:uid="{00000000-0005-0000-0000-000019020000}"/>
    <cellStyle name="Normal 4 2 7 3 3" xfId="338" xr:uid="{00000000-0005-0000-0000-00001A020000}"/>
    <cellStyle name="Normal 4 2 7 3 3 2" xfId="617" xr:uid="{00000000-0005-0000-0000-00001B020000}"/>
    <cellStyle name="Normal 4 2 7 3 4" xfId="435" xr:uid="{00000000-0005-0000-0000-00001C020000}"/>
    <cellStyle name="Normal 4 2 7 3 5" xfId="711" xr:uid="{00000000-0005-0000-0000-00001D020000}"/>
    <cellStyle name="Normal 4 2 7 4" xfId="190" xr:uid="{00000000-0005-0000-0000-00001E020000}"/>
    <cellStyle name="Normal 4 2 7 4 2" xfId="469" xr:uid="{00000000-0005-0000-0000-00001F020000}"/>
    <cellStyle name="Normal 4 2 7 5" xfId="281" xr:uid="{00000000-0005-0000-0000-000020020000}"/>
    <cellStyle name="Normal 4 2 7 5 2" xfId="560" xr:uid="{00000000-0005-0000-0000-000021020000}"/>
    <cellStyle name="Normal 4 2 7 6" xfId="378" xr:uid="{00000000-0005-0000-0000-000022020000}"/>
    <cellStyle name="Normal 4 2 7 7" xfId="654" xr:uid="{00000000-0005-0000-0000-000023020000}"/>
    <cellStyle name="Normal 4 2 8" xfId="99" xr:uid="{00000000-0005-0000-0000-000024020000}"/>
    <cellStyle name="Normal 4 2 8 2" xfId="158" xr:uid="{00000000-0005-0000-0000-000025020000}"/>
    <cellStyle name="Normal 4 2 8 2 2" xfId="249" xr:uid="{00000000-0005-0000-0000-000026020000}"/>
    <cellStyle name="Normal 4 2 8 2 2 2" xfId="528" xr:uid="{00000000-0005-0000-0000-000027020000}"/>
    <cellStyle name="Normal 4 2 8 2 3" xfId="340" xr:uid="{00000000-0005-0000-0000-000028020000}"/>
    <cellStyle name="Normal 4 2 8 2 3 2" xfId="619" xr:uid="{00000000-0005-0000-0000-000029020000}"/>
    <cellStyle name="Normal 4 2 8 2 4" xfId="437" xr:uid="{00000000-0005-0000-0000-00002A020000}"/>
    <cellStyle name="Normal 4 2 8 2 5" xfId="713" xr:uid="{00000000-0005-0000-0000-00002B020000}"/>
    <cellStyle name="Normal 4 2 8 3" xfId="192" xr:uid="{00000000-0005-0000-0000-00002C020000}"/>
    <cellStyle name="Normal 4 2 8 3 2" xfId="471" xr:uid="{00000000-0005-0000-0000-00002D020000}"/>
    <cellStyle name="Normal 4 2 8 4" xfId="283" xr:uid="{00000000-0005-0000-0000-00002E020000}"/>
    <cellStyle name="Normal 4 2 8 4 2" xfId="562" xr:uid="{00000000-0005-0000-0000-00002F020000}"/>
    <cellStyle name="Normal 4 2 8 5" xfId="380" xr:uid="{00000000-0005-0000-0000-000030020000}"/>
    <cellStyle name="Normal 4 2 8 6" xfId="656" xr:uid="{00000000-0005-0000-0000-000031020000}"/>
    <cellStyle name="Normal 4 2 9" xfId="133" xr:uid="{00000000-0005-0000-0000-000032020000}"/>
    <cellStyle name="Normal 4 2 9 2" xfId="224" xr:uid="{00000000-0005-0000-0000-000033020000}"/>
    <cellStyle name="Normal 4 2 9 2 2" xfId="503" xr:uid="{00000000-0005-0000-0000-000034020000}"/>
    <cellStyle name="Normal 4 2 9 3" xfId="315" xr:uid="{00000000-0005-0000-0000-000035020000}"/>
    <cellStyle name="Normal 4 2 9 3 2" xfId="594" xr:uid="{00000000-0005-0000-0000-000036020000}"/>
    <cellStyle name="Normal 4 2 9 4" xfId="412" xr:uid="{00000000-0005-0000-0000-000037020000}"/>
    <cellStyle name="Normal 4 2 9 5" xfId="688" xr:uid="{00000000-0005-0000-0000-000038020000}"/>
    <cellStyle name="Normal 4 3" xfId="35" xr:uid="{00000000-0005-0000-0000-000039020000}"/>
    <cellStyle name="Normal 4 3 2" xfId="60" xr:uid="{00000000-0005-0000-0000-00003A020000}"/>
    <cellStyle name="Normal 4 3 2 2" xfId="748" xr:uid="{00000000-0005-0000-0000-00003B020000}"/>
    <cellStyle name="Normal 4 3 2 3" xfId="749" xr:uid="{00000000-0005-0000-0000-00003C020000}"/>
    <cellStyle name="Normal 4 3 3" xfId="750" xr:uid="{00000000-0005-0000-0000-00003D020000}"/>
    <cellStyle name="Normal 4 3 4" xfId="751" xr:uid="{00000000-0005-0000-0000-00003E020000}"/>
    <cellStyle name="Normal 4 4" xfId="95" xr:uid="{00000000-0005-0000-0000-00003F020000}"/>
    <cellStyle name="Normal 4 4 2" xfId="121" xr:uid="{00000000-0005-0000-0000-000040020000}"/>
    <cellStyle name="Normal 4 4 2 2" xfId="752" xr:uid="{00000000-0005-0000-0000-000041020000}"/>
    <cellStyle name="Normal 4 4 2 3" xfId="753" xr:uid="{00000000-0005-0000-0000-000042020000}"/>
    <cellStyle name="Normal 4 4 3" xfId="754" xr:uid="{00000000-0005-0000-0000-000043020000}"/>
    <cellStyle name="Normal 4 4 4" xfId="755" xr:uid="{00000000-0005-0000-0000-000044020000}"/>
    <cellStyle name="Normal 4 5" xfId="756" xr:uid="{00000000-0005-0000-0000-000045020000}"/>
    <cellStyle name="Normal 4 5 2" xfId="757" xr:uid="{00000000-0005-0000-0000-000046020000}"/>
    <cellStyle name="Normal 4 5 3" xfId="758" xr:uid="{00000000-0005-0000-0000-000047020000}"/>
    <cellStyle name="Normal 4 6" xfId="759" xr:uid="{00000000-0005-0000-0000-000048020000}"/>
    <cellStyle name="Normal 4 7" xfId="760" xr:uid="{00000000-0005-0000-0000-000049020000}"/>
    <cellStyle name="Normal 5" xfId="47" xr:uid="{00000000-0005-0000-0000-00004A020000}"/>
    <cellStyle name="Normal 5 2" xfId="77" xr:uid="{00000000-0005-0000-0000-00004B020000}"/>
    <cellStyle name="Normal 6" xfId="48" xr:uid="{00000000-0005-0000-0000-00004C020000}"/>
    <cellStyle name="Normal 6 2" xfId="49" xr:uid="{00000000-0005-0000-0000-00004D020000}"/>
    <cellStyle name="Normal 6 2 2" xfId="79" xr:uid="{00000000-0005-0000-0000-00004E020000}"/>
    <cellStyle name="Normal 6 2 2 2" xfId="761" xr:uid="{00000000-0005-0000-0000-00004F020000}"/>
    <cellStyle name="Normal 6 2 2 2 2" xfId="812" xr:uid="{00000000-0005-0000-0000-000073000000}"/>
    <cellStyle name="Normal 6 2 2 3" xfId="762" xr:uid="{00000000-0005-0000-0000-000050020000}"/>
    <cellStyle name="Normal 6 2 3" xfId="763" xr:uid="{00000000-0005-0000-0000-000051020000}"/>
    <cellStyle name="Normal 6 2 3 2" xfId="801" xr:uid="{00000000-0005-0000-0000-000075000000}"/>
    <cellStyle name="Normal 6 2 4" xfId="764" xr:uid="{00000000-0005-0000-0000-000052020000}"/>
    <cellStyle name="Normal 6 3" xfId="78" xr:uid="{00000000-0005-0000-0000-000053020000}"/>
    <cellStyle name="Normal 6 3 2" xfId="765" xr:uid="{00000000-0005-0000-0000-000054020000}"/>
    <cellStyle name="Normal 6 3 2 2" xfId="766" xr:uid="{00000000-0005-0000-0000-000055020000}"/>
    <cellStyle name="Normal 6 3 2 3" xfId="767" xr:uid="{00000000-0005-0000-0000-000056020000}"/>
    <cellStyle name="Normal 6 3 3" xfId="768" xr:uid="{00000000-0005-0000-0000-000057020000}"/>
    <cellStyle name="Normal 6 3 4" xfId="769" xr:uid="{00000000-0005-0000-0000-000058020000}"/>
    <cellStyle name="Normal 6 4" xfId="770" xr:uid="{00000000-0005-0000-0000-000059020000}"/>
    <cellStyle name="Normal 6 4 2" xfId="771" xr:uid="{00000000-0005-0000-0000-00005A020000}"/>
    <cellStyle name="Normal 6 4 3" xfId="772" xr:uid="{00000000-0005-0000-0000-00005B020000}"/>
    <cellStyle name="Normal 6 5" xfId="773" xr:uid="{00000000-0005-0000-0000-00005C020000}"/>
    <cellStyle name="Normal 6 6" xfId="774" xr:uid="{00000000-0005-0000-0000-00005D020000}"/>
    <cellStyle name="Normal 7" xfId="50" xr:uid="{00000000-0005-0000-0000-00005E020000}"/>
    <cellStyle name="Normal 7 10" xfId="637" xr:uid="{00000000-0005-0000-0000-00005F020000}"/>
    <cellStyle name="Normal 7 2" xfId="80" xr:uid="{00000000-0005-0000-0000-000060020000}"/>
    <cellStyle name="Normal 7 2 2" xfId="108" xr:uid="{00000000-0005-0000-0000-000061020000}"/>
    <cellStyle name="Normal 7 2 2 2" xfId="161" xr:uid="{00000000-0005-0000-0000-000062020000}"/>
    <cellStyle name="Normal 7 2 2 2 2" xfId="252" xr:uid="{00000000-0005-0000-0000-000063020000}"/>
    <cellStyle name="Normal 7 2 2 2 2 2" xfId="531" xr:uid="{00000000-0005-0000-0000-000064020000}"/>
    <cellStyle name="Normal 7 2 2 2 3" xfId="343" xr:uid="{00000000-0005-0000-0000-000065020000}"/>
    <cellStyle name="Normal 7 2 2 2 3 2" xfId="622" xr:uid="{00000000-0005-0000-0000-000066020000}"/>
    <cellStyle name="Normal 7 2 2 2 4" xfId="440" xr:uid="{00000000-0005-0000-0000-000067020000}"/>
    <cellStyle name="Normal 7 2 2 2 5" xfId="716" xr:uid="{00000000-0005-0000-0000-000068020000}"/>
    <cellStyle name="Normal 7 2 2 3" xfId="201" xr:uid="{00000000-0005-0000-0000-000069020000}"/>
    <cellStyle name="Normal 7 2 2 3 2" xfId="480" xr:uid="{00000000-0005-0000-0000-00006A020000}"/>
    <cellStyle name="Normal 7 2 2 4" xfId="292" xr:uid="{00000000-0005-0000-0000-00006B020000}"/>
    <cellStyle name="Normal 7 2 2 4 2" xfId="571" xr:uid="{00000000-0005-0000-0000-00006C020000}"/>
    <cellStyle name="Normal 7 2 2 5" xfId="389" xr:uid="{00000000-0005-0000-0000-00006D020000}"/>
    <cellStyle name="Normal 7 2 2 6" xfId="665" xr:uid="{00000000-0005-0000-0000-00006E020000}"/>
    <cellStyle name="Normal 7 2 3" xfId="160" xr:uid="{00000000-0005-0000-0000-00006F020000}"/>
    <cellStyle name="Normal 7 2 3 2" xfId="251" xr:uid="{00000000-0005-0000-0000-000070020000}"/>
    <cellStyle name="Normal 7 2 3 2 2" xfId="530" xr:uid="{00000000-0005-0000-0000-000071020000}"/>
    <cellStyle name="Normal 7 2 3 3" xfId="342" xr:uid="{00000000-0005-0000-0000-000072020000}"/>
    <cellStyle name="Normal 7 2 3 3 2" xfId="621" xr:uid="{00000000-0005-0000-0000-000073020000}"/>
    <cellStyle name="Normal 7 2 3 4" xfId="439" xr:uid="{00000000-0005-0000-0000-000074020000}"/>
    <cellStyle name="Normal 7 2 3 5" xfId="715" xr:uid="{00000000-0005-0000-0000-000075020000}"/>
    <cellStyle name="Normal 7 2 4" xfId="178" xr:uid="{00000000-0005-0000-0000-000076020000}"/>
    <cellStyle name="Normal 7 2 4 2" xfId="457" xr:uid="{00000000-0005-0000-0000-000077020000}"/>
    <cellStyle name="Normal 7 2 5" xfId="269" xr:uid="{00000000-0005-0000-0000-000078020000}"/>
    <cellStyle name="Normal 7 2 5 2" xfId="548" xr:uid="{00000000-0005-0000-0000-000079020000}"/>
    <cellStyle name="Normal 7 2 6" xfId="365" xr:uid="{00000000-0005-0000-0000-00007A020000}"/>
    <cellStyle name="Normal 7 2 7" xfId="642" xr:uid="{00000000-0005-0000-0000-00007B020000}"/>
    <cellStyle name="Normal 7 3" xfId="86" xr:uid="{00000000-0005-0000-0000-00007C020000}"/>
    <cellStyle name="Normal 7 3 2" xfId="113" xr:uid="{00000000-0005-0000-0000-00007D020000}"/>
    <cellStyle name="Normal 7 3 2 2" xfId="163" xr:uid="{00000000-0005-0000-0000-00007E020000}"/>
    <cellStyle name="Normal 7 3 2 2 2" xfId="254" xr:uid="{00000000-0005-0000-0000-00007F020000}"/>
    <cellStyle name="Normal 7 3 2 2 2 2" xfId="533" xr:uid="{00000000-0005-0000-0000-000080020000}"/>
    <cellStyle name="Normal 7 3 2 2 3" xfId="345" xr:uid="{00000000-0005-0000-0000-000081020000}"/>
    <cellStyle name="Normal 7 3 2 2 3 2" xfId="624" xr:uid="{00000000-0005-0000-0000-000082020000}"/>
    <cellStyle name="Normal 7 3 2 2 4" xfId="442" xr:uid="{00000000-0005-0000-0000-000083020000}"/>
    <cellStyle name="Normal 7 3 2 2 5" xfId="718" xr:uid="{00000000-0005-0000-0000-000084020000}"/>
    <cellStyle name="Normal 7 3 2 3" xfId="206" xr:uid="{00000000-0005-0000-0000-000085020000}"/>
    <cellStyle name="Normal 7 3 2 3 2" xfId="485" xr:uid="{00000000-0005-0000-0000-000086020000}"/>
    <cellStyle name="Normal 7 3 2 4" xfId="297" xr:uid="{00000000-0005-0000-0000-000087020000}"/>
    <cellStyle name="Normal 7 3 2 4 2" xfId="576" xr:uid="{00000000-0005-0000-0000-000088020000}"/>
    <cellStyle name="Normal 7 3 2 5" xfId="394" xr:uid="{00000000-0005-0000-0000-000089020000}"/>
    <cellStyle name="Normal 7 3 2 6" xfId="670" xr:uid="{00000000-0005-0000-0000-00008A020000}"/>
    <cellStyle name="Normal 7 3 3" xfId="162" xr:uid="{00000000-0005-0000-0000-00008B020000}"/>
    <cellStyle name="Normal 7 3 3 2" xfId="253" xr:uid="{00000000-0005-0000-0000-00008C020000}"/>
    <cellStyle name="Normal 7 3 3 2 2" xfId="532" xr:uid="{00000000-0005-0000-0000-00008D020000}"/>
    <cellStyle name="Normal 7 3 3 3" xfId="344" xr:uid="{00000000-0005-0000-0000-00008E020000}"/>
    <cellStyle name="Normal 7 3 3 3 2" xfId="623" xr:uid="{00000000-0005-0000-0000-00008F020000}"/>
    <cellStyle name="Normal 7 3 3 4" xfId="441" xr:uid="{00000000-0005-0000-0000-000090020000}"/>
    <cellStyle name="Normal 7 3 3 5" xfId="717" xr:uid="{00000000-0005-0000-0000-000091020000}"/>
    <cellStyle name="Normal 7 3 4" xfId="183" xr:uid="{00000000-0005-0000-0000-000092020000}"/>
    <cellStyle name="Normal 7 3 4 2" xfId="462" xr:uid="{00000000-0005-0000-0000-000093020000}"/>
    <cellStyle name="Normal 7 3 5" xfId="274" xr:uid="{00000000-0005-0000-0000-000094020000}"/>
    <cellStyle name="Normal 7 3 5 2" xfId="553" xr:uid="{00000000-0005-0000-0000-000095020000}"/>
    <cellStyle name="Normal 7 3 6" xfId="370" xr:uid="{00000000-0005-0000-0000-000096020000}"/>
    <cellStyle name="Normal 7 3 7" xfId="647" xr:uid="{00000000-0005-0000-0000-000097020000}"/>
    <cellStyle name="Normal 7 4" xfId="94" xr:uid="{00000000-0005-0000-0000-000098020000}"/>
    <cellStyle name="Normal 7 4 2" xfId="120" xr:uid="{00000000-0005-0000-0000-000099020000}"/>
    <cellStyle name="Normal 7 4 2 2" xfId="165" xr:uid="{00000000-0005-0000-0000-00009A020000}"/>
    <cellStyle name="Normal 7 4 2 2 2" xfId="256" xr:uid="{00000000-0005-0000-0000-00009B020000}"/>
    <cellStyle name="Normal 7 4 2 2 2 2" xfId="535" xr:uid="{00000000-0005-0000-0000-00009C020000}"/>
    <cellStyle name="Normal 7 4 2 2 3" xfId="347" xr:uid="{00000000-0005-0000-0000-00009D020000}"/>
    <cellStyle name="Normal 7 4 2 2 3 2" xfId="626" xr:uid="{00000000-0005-0000-0000-00009E020000}"/>
    <cellStyle name="Normal 7 4 2 2 4" xfId="444" xr:uid="{00000000-0005-0000-0000-00009F020000}"/>
    <cellStyle name="Normal 7 4 2 2 5" xfId="720" xr:uid="{00000000-0005-0000-0000-0000A0020000}"/>
    <cellStyle name="Normal 7 4 2 3" xfId="212" xr:uid="{00000000-0005-0000-0000-0000A1020000}"/>
    <cellStyle name="Normal 7 4 2 3 2" xfId="491" xr:uid="{00000000-0005-0000-0000-0000A2020000}"/>
    <cellStyle name="Normal 7 4 2 4" xfId="303" xr:uid="{00000000-0005-0000-0000-0000A3020000}"/>
    <cellStyle name="Normal 7 4 2 4 2" xfId="582" xr:uid="{00000000-0005-0000-0000-0000A4020000}"/>
    <cellStyle name="Normal 7 4 2 5" xfId="400" xr:uid="{00000000-0005-0000-0000-0000A5020000}"/>
    <cellStyle name="Normal 7 4 2 6" xfId="676" xr:uid="{00000000-0005-0000-0000-0000A6020000}"/>
    <cellStyle name="Normal 7 4 3" xfId="164" xr:uid="{00000000-0005-0000-0000-0000A7020000}"/>
    <cellStyle name="Normal 7 4 3 2" xfId="255" xr:uid="{00000000-0005-0000-0000-0000A8020000}"/>
    <cellStyle name="Normal 7 4 3 2 2" xfId="534" xr:uid="{00000000-0005-0000-0000-0000A9020000}"/>
    <cellStyle name="Normal 7 4 3 3" xfId="346" xr:uid="{00000000-0005-0000-0000-0000AA020000}"/>
    <cellStyle name="Normal 7 4 3 3 2" xfId="625" xr:uid="{00000000-0005-0000-0000-0000AB020000}"/>
    <cellStyle name="Normal 7 4 3 4" xfId="443" xr:uid="{00000000-0005-0000-0000-0000AC020000}"/>
    <cellStyle name="Normal 7 4 3 5" xfId="719" xr:uid="{00000000-0005-0000-0000-0000AD020000}"/>
    <cellStyle name="Normal 7 4 4" xfId="189" xr:uid="{00000000-0005-0000-0000-0000AE020000}"/>
    <cellStyle name="Normal 7 4 4 2" xfId="468" xr:uid="{00000000-0005-0000-0000-0000AF020000}"/>
    <cellStyle name="Normal 7 4 5" xfId="280" xr:uid="{00000000-0005-0000-0000-0000B0020000}"/>
    <cellStyle name="Normal 7 4 5 2" xfId="559" xr:uid="{00000000-0005-0000-0000-0000B1020000}"/>
    <cellStyle name="Normal 7 4 6" xfId="377" xr:uid="{00000000-0005-0000-0000-0000B2020000}"/>
    <cellStyle name="Normal 7 4 7" xfId="653" xr:uid="{00000000-0005-0000-0000-0000B3020000}"/>
    <cellStyle name="Normal 7 5" xfId="103" xr:uid="{00000000-0005-0000-0000-0000B4020000}"/>
    <cellStyle name="Normal 7 5 2" xfId="166" xr:uid="{00000000-0005-0000-0000-0000B5020000}"/>
    <cellStyle name="Normal 7 5 2 2" xfId="257" xr:uid="{00000000-0005-0000-0000-0000B6020000}"/>
    <cellStyle name="Normal 7 5 2 2 2" xfId="536" xr:uid="{00000000-0005-0000-0000-0000B7020000}"/>
    <cellStyle name="Normal 7 5 2 3" xfId="348" xr:uid="{00000000-0005-0000-0000-0000B8020000}"/>
    <cellStyle name="Normal 7 5 2 3 2" xfId="627" xr:uid="{00000000-0005-0000-0000-0000B9020000}"/>
    <cellStyle name="Normal 7 5 2 4" xfId="445" xr:uid="{00000000-0005-0000-0000-0000BA020000}"/>
    <cellStyle name="Normal 7 5 2 5" xfId="721" xr:uid="{00000000-0005-0000-0000-0000BB020000}"/>
    <cellStyle name="Normal 7 5 3" xfId="196" xr:uid="{00000000-0005-0000-0000-0000BC020000}"/>
    <cellStyle name="Normal 7 5 3 2" xfId="475" xr:uid="{00000000-0005-0000-0000-0000BD020000}"/>
    <cellStyle name="Normal 7 5 4" xfId="287" xr:uid="{00000000-0005-0000-0000-0000BE020000}"/>
    <cellStyle name="Normal 7 5 4 2" xfId="566" xr:uid="{00000000-0005-0000-0000-0000BF020000}"/>
    <cellStyle name="Normal 7 5 5" xfId="384" xr:uid="{00000000-0005-0000-0000-0000C0020000}"/>
    <cellStyle name="Normal 7 5 6" xfId="660" xr:uid="{00000000-0005-0000-0000-0000C1020000}"/>
    <cellStyle name="Normal 7 6" xfId="159" xr:uid="{00000000-0005-0000-0000-0000C2020000}"/>
    <cellStyle name="Normal 7 6 2" xfId="250" xr:uid="{00000000-0005-0000-0000-0000C3020000}"/>
    <cellStyle name="Normal 7 6 2 2" xfId="529" xr:uid="{00000000-0005-0000-0000-0000C4020000}"/>
    <cellStyle name="Normal 7 6 3" xfId="341" xr:uid="{00000000-0005-0000-0000-0000C5020000}"/>
    <cellStyle name="Normal 7 6 3 2" xfId="620" xr:uid="{00000000-0005-0000-0000-0000C6020000}"/>
    <cellStyle name="Normal 7 6 4" xfId="438" xr:uid="{00000000-0005-0000-0000-0000C7020000}"/>
    <cellStyle name="Normal 7 6 5" xfId="714" xr:uid="{00000000-0005-0000-0000-0000C8020000}"/>
    <cellStyle name="Normal 7 7" xfId="173" xr:uid="{00000000-0005-0000-0000-0000C9020000}"/>
    <cellStyle name="Normal 7 7 2" xfId="452" xr:uid="{00000000-0005-0000-0000-0000CA020000}"/>
    <cellStyle name="Normal 7 8" xfId="264" xr:uid="{00000000-0005-0000-0000-0000CB020000}"/>
    <cellStyle name="Normal 7 8 2" xfId="543" xr:uid="{00000000-0005-0000-0000-0000CC020000}"/>
    <cellStyle name="Normal 7 9" xfId="360" xr:uid="{00000000-0005-0000-0000-0000CD020000}"/>
    <cellStyle name="Normal 8" xfId="89" xr:uid="{00000000-0005-0000-0000-0000CE020000}"/>
    <cellStyle name="Normal 8 2" xfId="775" xr:uid="{00000000-0005-0000-0000-0000CF020000}"/>
    <cellStyle name="Normal 8 2 2" xfId="776" xr:uid="{00000000-0005-0000-0000-0000D0020000}"/>
    <cellStyle name="Normal 8 2 3" xfId="829" xr:uid="{4590E847-A589-49E2-9B0C-070F7E2C7692}"/>
    <cellStyle name="Normal 8 2 4" xfId="805" xr:uid="{00000000-0005-0000-0000-000085000000}"/>
    <cellStyle name="Normal 8 3" xfId="824" xr:uid="{00000000-0005-0000-0000-000087000000}"/>
    <cellStyle name="Normal 9" xfId="88" xr:uid="{00000000-0005-0000-0000-0000D1020000}"/>
    <cellStyle name="Normal 9 2" xfId="115" xr:uid="{00000000-0005-0000-0000-0000D2020000}"/>
    <cellStyle name="Normal 9 2 2" xfId="168" xr:uid="{00000000-0005-0000-0000-0000D3020000}"/>
    <cellStyle name="Normal 9 2 2 2" xfId="259" xr:uid="{00000000-0005-0000-0000-0000D4020000}"/>
    <cellStyle name="Normal 9 2 2 2 2" xfId="538" xr:uid="{00000000-0005-0000-0000-0000D5020000}"/>
    <cellStyle name="Normal 9 2 2 3" xfId="350" xr:uid="{00000000-0005-0000-0000-0000D6020000}"/>
    <cellStyle name="Normal 9 2 2 3 2" xfId="629" xr:uid="{00000000-0005-0000-0000-0000D7020000}"/>
    <cellStyle name="Normal 9 2 2 4" xfId="447" xr:uid="{00000000-0005-0000-0000-0000D8020000}"/>
    <cellStyle name="Normal 9 2 2 5" xfId="723" xr:uid="{00000000-0005-0000-0000-0000D9020000}"/>
    <cellStyle name="Normal 9 2 3" xfId="207" xr:uid="{00000000-0005-0000-0000-0000DA020000}"/>
    <cellStyle name="Normal 9 2 3 2" xfId="486" xr:uid="{00000000-0005-0000-0000-0000DB020000}"/>
    <cellStyle name="Normal 9 2 4" xfId="298" xr:uid="{00000000-0005-0000-0000-0000DC020000}"/>
    <cellStyle name="Normal 9 2 4 2" xfId="577" xr:uid="{00000000-0005-0000-0000-0000DD020000}"/>
    <cellStyle name="Normal 9 2 5" xfId="395" xr:uid="{00000000-0005-0000-0000-0000DE020000}"/>
    <cellStyle name="Normal 9 2 6" xfId="671" xr:uid="{00000000-0005-0000-0000-0000DF020000}"/>
    <cellStyle name="Normal 9 3" xfId="167" xr:uid="{00000000-0005-0000-0000-0000E0020000}"/>
    <cellStyle name="Normal 9 3 2" xfId="258" xr:uid="{00000000-0005-0000-0000-0000E1020000}"/>
    <cellStyle name="Normal 9 3 2 2" xfId="537" xr:uid="{00000000-0005-0000-0000-0000E2020000}"/>
    <cellStyle name="Normal 9 3 3" xfId="349" xr:uid="{00000000-0005-0000-0000-0000E3020000}"/>
    <cellStyle name="Normal 9 3 3 2" xfId="628" xr:uid="{00000000-0005-0000-0000-0000E4020000}"/>
    <cellStyle name="Normal 9 3 4" xfId="446" xr:uid="{00000000-0005-0000-0000-0000E5020000}"/>
    <cellStyle name="Normal 9 3 5" xfId="722" xr:uid="{00000000-0005-0000-0000-0000E6020000}"/>
    <cellStyle name="Normal 9 4" xfId="184" xr:uid="{00000000-0005-0000-0000-0000E7020000}"/>
    <cellStyle name="Normal 9 4 2" xfId="463" xr:uid="{00000000-0005-0000-0000-0000E8020000}"/>
    <cellStyle name="Normal 9 5" xfId="275" xr:uid="{00000000-0005-0000-0000-0000E9020000}"/>
    <cellStyle name="Normal 9 5 2" xfId="554" xr:uid="{00000000-0005-0000-0000-0000EA020000}"/>
    <cellStyle name="Normal 9 6" xfId="372" xr:uid="{00000000-0005-0000-0000-0000EB020000}"/>
    <cellStyle name="Normal 9 7" xfId="648" xr:uid="{00000000-0005-0000-0000-0000EC020000}"/>
    <cellStyle name="NotA" xfId="18" xr:uid="{00000000-0005-0000-0000-0000ED020000}"/>
    <cellStyle name="Note 2" xfId="51" xr:uid="{00000000-0005-0000-0000-0000EE020000}"/>
    <cellStyle name="Note 3" xfId="777" xr:uid="{00000000-0005-0000-0000-0000EF020000}"/>
    <cellStyle name="Note 4" xfId="778" xr:uid="{00000000-0005-0000-0000-0000F0020000}"/>
    <cellStyle name="Note 5" xfId="779" xr:uid="{00000000-0005-0000-0000-0000F1020000}"/>
    <cellStyle name="Percent" xfId="87" builtinId="5"/>
    <cellStyle name="Percent 2" xfId="114" xr:uid="{00000000-0005-0000-0000-0000F3020000}"/>
    <cellStyle name="Percent 2 2" xfId="806" xr:uid="{00000000-0005-0000-0000-00008D000000}"/>
    <cellStyle name="Percent 3" xfId="371" xr:uid="{00000000-0005-0000-0000-0000F4020000}"/>
    <cellStyle name="T1" xfId="19" xr:uid="{00000000-0005-0000-0000-0000F5020000}"/>
    <cellStyle name="T1 2" xfId="20" xr:uid="{00000000-0005-0000-0000-0000F6020000}"/>
    <cellStyle name="T1 2 2" xfId="780" xr:uid="{00000000-0005-0000-0000-0000F7020000}"/>
    <cellStyle name="T1 2 3" xfId="781" xr:uid="{00000000-0005-0000-0000-0000F8020000}"/>
    <cellStyle name="T1 2 3 2" xfId="782" xr:uid="{00000000-0005-0000-0000-0000F9020000}"/>
    <cellStyle name="T2" xfId="21" xr:uid="{00000000-0005-0000-0000-0000FA020000}"/>
    <cellStyle name="T2 2" xfId="22" xr:uid="{00000000-0005-0000-0000-0000FB020000}"/>
    <cellStyle name="T2 2 2" xfId="52" xr:uid="{00000000-0005-0000-0000-0000FC020000}"/>
    <cellStyle name="T2 2 2 2" xfId="81" xr:uid="{00000000-0005-0000-0000-0000FD020000}"/>
    <cellStyle name="T2 2 3" xfId="65" xr:uid="{00000000-0005-0000-0000-0000FE020000}"/>
    <cellStyle name="T2 2 3 2" xfId="783" xr:uid="{00000000-0005-0000-0000-0000FF020000}"/>
    <cellStyle name="T2 3" xfId="23" xr:uid="{00000000-0005-0000-0000-000000030000}"/>
    <cellStyle name="T2 3 2" xfId="66" xr:uid="{00000000-0005-0000-0000-000001030000}"/>
    <cellStyle name="T2 4" xfId="64" xr:uid="{00000000-0005-0000-0000-000002030000}"/>
    <cellStyle name="Title 2" xfId="820" xr:uid="{00000000-0005-0000-0000-000099000000}"/>
    <cellStyle name="Total 2" xfId="53" xr:uid="{00000000-0005-0000-0000-000003030000}"/>
    <cellStyle name="Total 3" xfId="784" xr:uid="{00000000-0005-0000-0000-000004030000}"/>
    <cellStyle name="Total 4" xfId="785" xr:uid="{00000000-0005-0000-0000-000005030000}"/>
    <cellStyle name="Total 5" xfId="786" xr:uid="{00000000-0005-0000-0000-000006030000}"/>
    <cellStyle name="Total1" xfId="24" xr:uid="{00000000-0005-0000-0000-000007030000}"/>
    <cellStyle name="Total1 2" xfId="54" xr:uid="{00000000-0005-0000-0000-000008030000}"/>
    <cellStyle name="TXT1" xfId="25" xr:uid="{00000000-0005-0000-0000-000009030000}"/>
    <cellStyle name="TXT1 2" xfId="26" xr:uid="{00000000-0005-0000-0000-00000A030000}"/>
    <cellStyle name="TXT1 2 2" xfId="55" xr:uid="{00000000-0005-0000-0000-00000B030000}"/>
    <cellStyle name="TXT1 2 3" xfId="787" xr:uid="{00000000-0005-0000-0000-00000C030000}"/>
    <cellStyle name="TXT1 2 3 2" xfId="788" xr:uid="{00000000-0005-0000-0000-00000D030000}"/>
    <cellStyle name="TXT1 3" xfId="56" xr:uid="{00000000-0005-0000-0000-00000E030000}"/>
    <cellStyle name="TXT1_ATT50328" xfId="789" xr:uid="{00000000-0005-0000-0000-00000F030000}"/>
    <cellStyle name="TXT2" xfId="27" xr:uid="{00000000-0005-0000-0000-000010030000}"/>
    <cellStyle name="TXT2 2" xfId="57" xr:uid="{00000000-0005-0000-0000-000011030000}"/>
    <cellStyle name="TXT3" xfId="28" xr:uid="{00000000-0005-0000-0000-000012030000}"/>
    <cellStyle name="TXT3 2" xfId="58" xr:uid="{00000000-0005-0000-0000-000013030000}"/>
    <cellStyle name="TXT4" xfId="29" xr:uid="{00000000-0005-0000-0000-000014030000}"/>
    <cellStyle name="TXT5" xfId="30" xr:uid="{00000000-0005-0000-0000-000015030000}"/>
  </cellStyles>
  <dxfs count="0"/>
  <tableStyles count="0" defaultTableStyle="TableStyleMedium9" defaultPivotStyle="PivotStyleLight16"/>
  <colors>
    <mruColors>
      <color rgb="FFF6F5EE"/>
      <color rgb="FF9933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9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>
                <a:cs typeface="+mn-cs"/>
              </a:defRPr>
            </a:pPr>
            <a:r>
              <a:rPr lang="ar-QA" sz="1400">
                <a:cs typeface="+mn-cs"/>
              </a:rPr>
              <a:t>خدمات الرعاية الوالدية المقدمة من مركز الاستشارات العائلية (وفاق) حسب الجنسية </a:t>
            </a:r>
            <a:endParaRPr lang="en-US" sz="1400">
              <a:cs typeface="+mn-cs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PARENTAL CARE SERVICES RENDERED BY FAMILY CONSULTING CENTER</a:t>
            </a:r>
            <a:r>
              <a:rPr lang="ar-QA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(WIFAQ)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BY NATIONALITY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>
                <a:cs typeface="+mn-cs"/>
              </a:defRPr>
            </a:pPr>
            <a:r>
              <a:rPr lang="en-US" sz="120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2019 - 2023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9281794995356355"/>
          <c:y val="1.6755413385826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81447049860433E-2"/>
          <c:y val="0.23849097769028871"/>
          <c:w val="0.87634602825839536"/>
          <c:h val="0.68620127952755905"/>
        </c:manualLayout>
      </c:layout>
      <c:lineChart>
        <c:grouping val="standard"/>
        <c:varyColors val="0"/>
        <c:ser>
          <c:idx val="0"/>
          <c:order val="0"/>
          <c:tx>
            <c:strRef>
              <c:f>'206'!$B$15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10-4F20-A484-048F1CE532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10-4F20-A484-048F1CE532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10-4F20-A484-048F1CE5329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10-4F20-A484-048F1CE532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10-4F20-A484-048F1CE53297}"/>
                </c:ext>
              </c:extLst>
            </c:dLbl>
            <c:dLbl>
              <c:idx val="6"/>
              <c:layout>
                <c:manualLayout>
                  <c:x val="-5.2433736929465395E-3"/>
                  <c:y val="-2.2395833333333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10-4F20-A484-048F1CE53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'206'!$A$16:$A$20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'206'!$B$16:$B$20</c:f>
              <c:numCache>
                <c:formatCode>#,##0</c:formatCode>
                <c:ptCount val="5"/>
                <c:pt idx="0">
                  <c:v>644</c:v>
                </c:pt>
                <c:pt idx="1">
                  <c:v>739</c:v>
                </c:pt>
                <c:pt idx="2">
                  <c:v>810</c:v>
                </c:pt>
                <c:pt idx="3">
                  <c:v>1040</c:v>
                </c:pt>
                <c:pt idx="4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10-4F20-A484-048F1CE53297}"/>
            </c:ext>
          </c:extLst>
        </c:ser>
        <c:ser>
          <c:idx val="1"/>
          <c:order val="1"/>
          <c:tx>
            <c:strRef>
              <c:f>'206'!$C$15</c:f>
              <c:strCache>
                <c:ptCount val="1"/>
                <c:pt idx="0">
                  <c:v>غير قطريين 
Non-Qataris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10-4F20-A484-048F1CE5329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10-4F20-A484-048F1CE5329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10-4F20-A484-048F1CE53297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10-4F20-A484-048F1CE532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10-4F20-A484-048F1CE53297}"/>
                </c:ext>
              </c:extLst>
            </c:dLbl>
            <c:dLbl>
              <c:idx val="6"/>
              <c:layout>
                <c:manualLayout>
                  <c:x val="-1.0705221289765853E-2"/>
                  <c:y val="-5.729166666666589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10-4F20-A484-048F1CE53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'206'!$A$16:$A$20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'206'!$C$16:$C$20</c:f>
              <c:numCache>
                <c:formatCode>#,##0</c:formatCode>
                <c:ptCount val="5"/>
                <c:pt idx="0">
                  <c:v>556</c:v>
                </c:pt>
                <c:pt idx="1">
                  <c:v>491</c:v>
                </c:pt>
                <c:pt idx="2">
                  <c:v>643</c:v>
                </c:pt>
                <c:pt idx="3">
                  <c:v>869</c:v>
                </c:pt>
                <c:pt idx="4">
                  <c:v>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10-4F20-A484-048F1CE532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201984"/>
        <c:axId val="140203520"/>
      </c:lineChart>
      <c:catAx>
        <c:axId val="14020198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203520"/>
        <c:crosses val="autoZero"/>
        <c:auto val="1"/>
        <c:lblAlgn val="ctr"/>
        <c:lblOffset val="100"/>
        <c:noMultiLvlLbl val="0"/>
      </c:catAx>
      <c:valAx>
        <c:axId val="14020352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200" b="0">
                    <a:cs typeface="+mn-cs"/>
                  </a:defRPr>
                </a:pPr>
                <a:r>
                  <a:rPr lang="ar-QA" sz="1200" b="0">
                    <a:cs typeface="+mn-cs"/>
                  </a:rPr>
                  <a:t>العدد</a:t>
                </a:r>
              </a:p>
              <a:p>
                <a:pPr>
                  <a:defRPr sz="1200" b="0">
                    <a:cs typeface="+mn-cs"/>
                  </a:defRPr>
                </a:pPr>
                <a:r>
                  <a:rPr lang="en-US" sz="1200" b="0">
                    <a:cs typeface="+mn-cs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0271342008209546E-2"/>
              <c:y val="0.1511696194225721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201984"/>
        <c:crosses val="autoZero"/>
        <c:crossBetween val="between"/>
      </c:valAx>
      <c:spPr>
        <a:solidFill>
          <a:srgbClr val="F6F5EE"/>
        </a:solidFill>
      </c:spPr>
    </c:plotArea>
    <c:legend>
      <c:legendPos val="r"/>
      <c:layout>
        <c:manualLayout>
          <c:xMode val="edge"/>
          <c:yMode val="edge"/>
          <c:x val="0.59719959891975838"/>
          <c:y val="0.1515531496062992"/>
          <c:w val="0.36319361970187336"/>
          <c:h val="8.2318733595800539E-2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200">
                <a:cs typeface="+mn-cs"/>
              </a:defRPr>
            </a:pPr>
            <a:r>
              <a:rPr lang="ar-QA" sz="1400" b="1" i="0" baseline="0"/>
              <a:t>الخدمات المقدمة من مركز الاستشارات العائلية (وفاق) للمراجعين للمركز عبر الهاتف حسب نوع الاستشارة</a:t>
            </a:r>
            <a:endParaRPr lang="en-US" sz="1400" b="1" i="0" baseline="0"/>
          </a:p>
          <a:p>
            <a:pPr algn="ctr" rtl="0">
              <a:defRPr sz="1200">
                <a:cs typeface="+mn-cs"/>
              </a:defRPr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SERVICES RENDERED BY FAMILY CONSULTING CENTRE </a:t>
            </a:r>
            <a:r>
              <a:rPr lang="en-US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(WIFAQ)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THROUGH PHONE CALLS BY TYPE OF CONSULTANCY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 rtl="0">
              <a:defRPr sz="1200">
                <a:cs typeface="+mn-cs"/>
              </a:defRPr>
            </a:pPr>
            <a:r>
              <a:rPr lang="en-US" sz="1200" b="1" i="0" baseline="0">
                <a:latin typeface="Arial" pitchFamily="34" charset="0"/>
                <a:cs typeface="Arial" pitchFamily="34" charset="0"/>
              </a:rPr>
              <a:t>2019 - 2023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209844538663471"/>
          <c:y val="2.71671205418571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009867897415424E-2"/>
          <c:y val="0.18844762862966272"/>
          <c:w val="0.88490075573874194"/>
          <c:h val="0.6297644587474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'207'!$E$26</c:f>
              <c:strCache>
                <c:ptCount val="1"/>
                <c:pt idx="0">
                  <c:v>النفسية والتربوية
Psychological and Educational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4.0963856976144845E-3"/>
                  <c:y val="2.08333333333333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2B-4799-A0EF-F1B5A29FC3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'207'!$D$27:$D$31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'207'!$E$27:$E$31</c:f>
              <c:numCache>
                <c:formatCode>#,##0</c:formatCode>
                <c:ptCount val="5"/>
                <c:pt idx="0">
                  <c:v>398</c:v>
                </c:pt>
                <c:pt idx="1">
                  <c:v>232</c:v>
                </c:pt>
                <c:pt idx="2">
                  <c:v>234</c:v>
                </c:pt>
                <c:pt idx="3">
                  <c:v>180</c:v>
                </c:pt>
                <c:pt idx="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B-4799-A0EF-F1B5A29FC302}"/>
            </c:ext>
          </c:extLst>
        </c:ser>
        <c:ser>
          <c:idx val="1"/>
          <c:order val="1"/>
          <c:tx>
            <c:strRef>
              <c:f>'207'!$F$26</c:f>
              <c:strCache>
                <c:ptCount val="1"/>
                <c:pt idx="0">
                  <c:v>الاجتماعية
Social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'207'!$D$27:$D$31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'207'!$F$27:$F$31</c:f>
              <c:numCache>
                <c:formatCode>#,##0</c:formatCode>
                <c:ptCount val="5"/>
                <c:pt idx="0">
                  <c:v>1020</c:v>
                </c:pt>
                <c:pt idx="1">
                  <c:v>1044</c:v>
                </c:pt>
                <c:pt idx="2">
                  <c:v>995</c:v>
                </c:pt>
                <c:pt idx="3">
                  <c:v>1269</c:v>
                </c:pt>
                <c:pt idx="4">
                  <c:v>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B-4799-A0EF-F1B5A29FC302}"/>
            </c:ext>
          </c:extLst>
        </c:ser>
        <c:ser>
          <c:idx val="2"/>
          <c:order val="2"/>
          <c:tx>
            <c:strRef>
              <c:f>'207'!$G$26</c:f>
              <c:strCache>
                <c:ptCount val="1"/>
                <c:pt idx="0">
                  <c:v>القانونية
Legal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'207'!$D$27:$D$31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'207'!$G$27:$G$31</c:f>
              <c:numCache>
                <c:formatCode>#,##0</c:formatCode>
                <c:ptCount val="5"/>
                <c:pt idx="0">
                  <c:v>481</c:v>
                </c:pt>
                <c:pt idx="1">
                  <c:v>408</c:v>
                </c:pt>
                <c:pt idx="2">
                  <c:v>339</c:v>
                </c:pt>
                <c:pt idx="3">
                  <c:v>352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B-4799-A0EF-F1B5A29FC302}"/>
            </c:ext>
          </c:extLst>
        </c:ser>
        <c:ser>
          <c:idx val="3"/>
          <c:order val="3"/>
          <c:tx>
            <c:strRef>
              <c:f>'207'!$H$26</c:f>
              <c:strCache>
                <c:ptCount val="1"/>
                <c:pt idx="0">
                  <c:v>الشرعية
Shariaa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'207'!$D$27:$D$31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'207'!$H$27:$H$31</c:f>
              <c:numCache>
                <c:formatCode>#,##0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12</c:v>
                </c:pt>
                <c:pt idx="3">
                  <c:v>21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B-4799-A0EF-F1B5A29FC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547584"/>
        <c:axId val="140549120"/>
      </c:barChart>
      <c:catAx>
        <c:axId val="14054758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solidFill>
          <a:srgbClr val="F6F5EE"/>
        </a:solidFill>
      </c:spPr>
    </c:plotArea>
    <c:legend>
      <c:legendPos val="r"/>
      <c:layout>
        <c:manualLayout>
          <c:xMode val="edge"/>
          <c:yMode val="edge"/>
          <c:x val="2.8573565623042849E-2"/>
          <c:y val="0.86859292196251836"/>
          <c:w val="0.93008611009292375"/>
          <c:h val="0.11193098731033459"/>
        </c:manualLayout>
      </c:layout>
      <c:overlay val="0"/>
      <c:txPr>
        <a:bodyPr/>
        <a:lstStyle/>
        <a:p>
          <a:pPr>
            <a:defRPr sz="12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&amp;C&amp;"Arial,Regular"&amp;10Graph No. (45)&amp;"-,Regular"&amp;11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&amp;CGraph No. (46)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</xdr:col>
      <xdr:colOff>0</xdr:colOff>
      <xdr:row>7</xdr:row>
      <xdr:rowOff>152399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55448000" y="19050"/>
          <a:ext cx="609600" cy="12668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)+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2800" b="1">
              <a:solidFill>
                <a:srgbClr val="0000FF"/>
              </a:solidFill>
              <a:effectLst/>
              <a:latin typeface="+mn-lt"/>
              <a:ea typeface="Calibri"/>
              <a:cs typeface="+mn-cs"/>
            </a:rPr>
            <a:t>خدمات المجتمع المدني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CHAPTER X</a:t>
          </a:r>
        </a:p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+mn-ea"/>
              <a:cs typeface="+mn-cs"/>
            </a:rPr>
            <a:t>SERVICES OF CIVIL SOCIETY</a:t>
          </a:r>
          <a:endParaRPr lang="en-US" sz="1800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66675</xdr:colOff>
      <xdr:row>0</xdr:row>
      <xdr:rowOff>57149</xdr:rowOff>
    </xdr:from>
    <xdr:to>
      <xdr:col>0</xdr:col>
      <xdr:colOff>4717433</xdr:colOff>
      <xdr:row>7</xdr:row>
      <xdr:rowOff>66673</xdr:rowOff>
    </xdr:to>
    <xdr:pic>
      <xdr:nvPicPr>
        <xdr:cNvPr id="15384" name="Picture 5" descr="ORNA430.WMF">
          <a:extLst>
            <a:ext uri="{FF2B5EF4-FFF2-40B4-BE49-F238E27FC236}">
              <a16:creationId xmlns:a16="http://schemas.microsoft.com/office/drawing/2014/main" id="{00000000-0008-0000-0000-000018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9988128034" y="-968068"/>
          <a:ext cx="2600324" cy="46507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433334</xdr:colOff>
      <xdr:row>0</xdr:row>
      <xdr:rowOff>0</xdr:rowOff>
    </xdr:from>
    <xdr:to>
      <xdr:col>6</xdr:col>
      <xdr:colOff>119544</xdr:colOff>
      <xdr:row>1</xdr:row>
      <xdr:rowOff>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280456" y="0"/>
          <a:ext cx="334381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algn="ctr" rtl="0">
            <a:defRPr sz="1000"/>
          </a:pPr>
          <a:endParaRPr lang="ar-QA" sz="2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JUDICIAL AND SECURITY SERVICES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1944525</xdr:colOff>
      <xdr:row>0</xdr:row>
      <xdr:rowOff>0</xdr:rowOff>
    </xdr:from>
    <xdr:to>
      <xdr:col>2</xdr:col>
      <xdr:colOff>1057275</xdr:colOff>
      <xdr:row>0</xdr:row>
      <xdr:rowOff>713830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8FFCBF-F74A-41F6-BEDA-0C35B33C2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5790275" y="0"/>
          <a:ext cx="2408400" cy="7138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96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0"/>
  <sheetViews>
    <sheetView rightToLeft="1" view="pageBreakPreview" zoomScaleNormal="100" zoomScaleSheetLayoutView="100" workbookViewId="0">
      <selection activeCell="A15" sqref="A15"/>
    </sheetView>
  </sheetViews>
  <sheetFormatPr defaultColWidth="9.140625" defaultRowHeight="12.75" x14ac:dyDescent="0.2"/>
  <cols>
    <col min="1" max="1" width="71.140625" style="12" customWidth="1"/>
    <col min="2" max="16384" width="9.140625" style="12"/>
  </cols>
  <sheetData>
    <row r="2" spans="1:1" ht="66" customHeight="1" x14ac:dyDescent="0.2">
      <c r="A2" s="17"/>
    </row>
    <row r="3" spans="1:1" ht="35.25" x14ac:dyDescent="0.2">
      <c r="A3" s="16" t="s">
        <v>13</v>
      </c>
    </row>
    <row r="4" spans="1:1" ht="26.25" x14ac:dyDescent="0.2">
      <c r="A4" s="15"/>
    </row>
    <row r="5" spans="1:1" ht="20.25" x14ac:dyDescent="0.2">
      <c r="A5" s="14"/>
    </row>
    <row r="7" spans="1:1" ht="30.75" customHeight="1" x14ac:dyDescent="0.2"/>
    <row r="27" spans="4:4" ht="6.75" customHeight="1" x14ac:dyDescent="0.2"/>
    <row r="30" spans="4:4" x14ac:dyDescent="0.2">
      <c r="D30" s="13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8"/>
  <sheetViews>
    <sheetView rightToLeft="1" view="pageBreakPreview" zoomScaleNormal="100" zoomScaleSheetLayoutView="100" workbookViewId="0">
      <selection activeCell="E14" sqref="E14"/>
    </sheetView>
  </sheetViews>
  <sheetFormatPr defaultColWidth="9.140625" defaultRowHeight="15" x14ac:dyDescent="0.25"/>
  <cols>
    <col min="1" max="1" width="23.140625" customWidth="1"/>
    <col min="2" max="2" width="6.85546875" bestFit="1" customWidth="1"/>
    <col min="3" max="3" width="7.140625" bestFit="1" customWidth="1"/>
    <col min="4" max="4" width="6.85546875" bestFit="1" customWidth="1"/>
    <col min="5" max="5" width="7.140625" customWidth="1"/>
    <col min="6" max="6" width="7" bestFit="1" customWidth="1"/>
    <col min="7" max="7" width="6.85546875" bestFit="1" customWidth="1"/>
    <col min="8" max="8" width="7.140625" bestFit="1" customWidth="1"/>
    <col min="9" max="9" width="6.85546875" bestFit="1" customWidth="1"/>
    <col min="10" max="10" width="7.140625" bestFit="1" customWidth="1"/>
    <col min="11" max="11" width="7" bestFit="1" customWidth="1"/>
    <col min="12" max="12" width="6.85546875" bestFit="1" customWidth="1"/>
    <col min="13" max="13" width="7.140625" bestFit="1" customWidth="1"/>
    <col min="14" max="14" width="8.140625" customWidth="1"/>
    <col min="15" max="15" width="7.140625" bestFit="1" customWidth="1"/>
    <col min="16" max="16" width="7.85546875" bestFit="1" customWidth="1"/>
    <col min="17" max="17" width="27.7109375" customWidth="1"/>
  </cols>
  <sheetData>
    <row r="1" spans="1:17" ht="41.25" customHeight="1" thickBot="1" x14ac:dyDescent="0.3">
      <c r="A1" s="442" t="s">
        <v>262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547"/>
      <c r="N1" s="547"/>
      <c r="O1" s="547"/>
      <c r="P1" s="547"/>
      <c r="Q1" s="548"/>
    </row>
    <row r="2" spans="1:17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2"/>
    </row>
    <row r="3" spans="1:17" ht="35.25" customHeight="1" x14ac:dyDescent="0.25">
      <c r="A3" s="445" t="s">
        <v>263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7"/>
    </row>
    <row r="4" spans="1:17" ht="15.75" customHeight="1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50"/>
    </row>
    <row r="5" spans="1:17" ht="15.75" customHeight="1" x14ac:dyDescent="0.25">
      <c r="A5" s="82" t="s">
        <v>151</v>
      </c>
      <c r="B5" s="83"/>
      <c r="C5" s="83"/>
      <c r="D5" s="83"/>
      <c r="E5" s="83"/>
      <c r="F5" s="83"/>
      <c r="G5" s="83"/>
      <c r="H5" s="83"/>
      <c r="I5" s="83"/>
      <c r="J5" s="83"/>
      <c r="K5" s="84"/>
      <c r="L5" s="84"/>
      <c r="M5" s="84"/>
      <c r="N5" s="84"/>
      <c r="O5" s="84"/>
      <c r="P5" s="84"/>
      <c r="Q5" s="85" t="s">
        <v>150</v>
      </c>
    </row>
    <row r="6" spans="1:17" ht="15.75" customHeight="1" thickBot="1" x14ac:dyDescent="0.3">
      <c r="A6" s="549" t="s">
        <v>392</v>
      </c>
      <c r="B6" s="553" t="s">
        <v>419</v>
      </c>
      <c r="C6" s="554"/>
      <c r="D6" s="554"/>
      <c r="E6" s="554"/>
      <c r="F6" s="554"/>
      <c r="G6" s="553" t="s">
        <v>420</v>
      </c>
      <c r="H6" s="554"/>
      <c r="I6" s="554"/>
      <c r="J6" s="554"/>
      <c r="K6" s="554"/>
      <c r="L6" s="553" t="s">
        <v>394</v>
      </c>
      <c r="M6" s="554"/>
      <c r="N6" s="554"/>
      <c r="O6" s="554"/>
      <c r="P6" s="554"/>
      <c r="Q6" s="551" t="s">
        <v>393</v>
      </c>
    </row>
    <row r="7" spans="1:17" ht="15.75" customHeight="1" x14ac:dyDescent="0.25">
      <c r="A7" s="550"/>
      <c r="B7" s="555"/>
      <c r="C7" s="555"/>
      <c r="D7" s="555"/>
      <c r="E7" s="555"/>
      <c r="F7" s="555"/>
      <c r="G7" s="555"/>
      <c r="H7" s="555"/>
      <c r="I7" s="555"/>
      <c r="J7" s="555"/>
      <c r="K7" s="555"/>
      <c r="L7" s="555"/>
      <c r="M7" s="555"/>
      <c r="N7" s="555"/>
      <c r="O7" s="555"/>
      <c r="P7" s="555"/>
      <c r="Q7" s="552"/>
    </row>
    <row r="8" spans="1:17" ht="15.75" customHeight="1" thickBot="1" x14ac:dyDescent="0.3">
      <c r="A8" s="550"/>
      <c r="B8" s="533" t="s">
        <v>395</v>
      </c>
      <c r="C8" s="534"/>
      <c r="D8" s="534"/>
      <c r="E8" s="542" t="s">
        <v>396</v>
      </c>
      <c r="F8" s="545" t="s">
        <v>397</v>
      </c>
      <c r="G8" s="536" t="s">
        <v>395</v>
      </c>
      <c r="H8" s="537"/>
      <c r="I8" s="538"/>
      <c r="J8" s="542" t="s">
        <v>396</v>
      </c>
      <c r="K8" s="545" t="s">
        <v>397</v>
      </c>
      <c r="L8" s="536" t="s">
        <v>395</v>
      </c>
      <c r="M8" s="537"/>
      <c r="N8" s="538"/>
      <c r="O8" s="542" t="s">
        <v>396</v>
      </c>
      <c r="P8" s="545" t="s">
        <v>397</v>
      </c>
      <c r="Q8" s="552"/>
    </row>
    <row r="9" spans="1:17" ht="15.75" customHeight="1" thickBot="1" x14ac:dyDescent="0.3">
      <c r="A9" s="550"/>
      <c r="B9" s="535"/>
      <c r="C9" s="535"/>
      <c r="D9" s="535"/>
      <c r="E9" s="543"/>
      <c r="F9" s="546"/>
      <c r="G9" s="539"/>
      <c r="H9" s="540"/>
      <c r="I9" s="541"/>
      <c r="J9" s="543"/>
      <c r="K9" s="546"/>
      <c r="L9" s="539"/>
      <c r="M9" s="540"/>
      <c r="N9" s="541"/>
      <c r="O9" s="543"/>
      <c r="P9" s="546"/>
      <c r="Q9" s="552"/>
    </row>
    <row r="10" spans="1:17" ht="15.75" customHeight="1" thickBot="1" x14ac:dyDescent="0.3">
      <c r="A10" s="550"/>
      <c r="B10" s="401" t="s">
        <v>4</v>
      </c>
      <c r="C10" s="401" t="s">
        <v>5</v>
      </c>
      <c r="D10" s="401" t="s">
        <v>2</v>
      </c>
      <c r="E10" s="543"/>
      <c r="F10" s="546"/>
      <c r="G10" s="401" t="s">
        <v>4</v>
      </c>
      <c r="H10" s="401" t="s">
        <v>5</v>
      </c>
      <c r="I10" s="401" t="s">
        <v>2</v>
      </c>
      <c r="J10" s="543"/>
      <c r="K10" s="546"/>
      <c r="L10" s="401" t="s">
        <v>4</v>
      </c>
      <c r="M10" s="401" t="s">
        <v>5</v>
      </c>
      <c r="N10" s="401" t="s">
        <v>2</v>
      </c>
      <c r="O10" s="543"/>
      <c r="P10" s="546"/>
      <c r="Q10" s="552"/>
    </row>
    <row r="11" spans="1:17" ht="15.75" customHeight="1" x14ac:dyDescent="0.25">
      <c r="A11" s="550"/>
      <c r="B11" s="336" t="s">
        <v>8</v>
      </c>
      <c r="C11" s="336" t="s">
        <v>9</v>
      </c>
      <c r="D11" s="336" t="s">
        <v>3</v>
      </c>
      <c r="E11" s="544"/>
      <c r="F11" s="546"/>
      <c r="G11" s="336" t="s">
        <v>8</v>
      </c>
      <c r="H11" s="336" t="s">
        <v>9</v>
      </c>
      <c r="I11" s="336" t="s">
        <v>3</v>
      </c>
      <c r="J11" s="544"/>
      <c r="K11" s="546"/>
      <c r="L11" s="336" t="s">
        <v>8</v>
      </c>
      <c r="M11" s="336" t="s">
        <v>9</v>
      </c>
      <c r="N11" s="336" t="s">
        <v>3</v>
      </c>
      <c r="O11" s="544"/>
      <c r="P11" s="546"/>
      <c r="Q11" s="552"/>
    </row>
    <row r="12" spans="1:17" ht="41.25" customHeight="1" thickBot="1" x14ac:dyDescent="0.3">
      <c r="A12" s="146" t="s">
        <v>283</v>
      </c>
      <c r="B12" s="31">
        <v>11</v>
      </c>
      <c r="C12" s="31">
        <v>8</v>
      </c>
      <c r="D12" s="32">
        <f t="shared" ref="D12:D15" si="0">SUM(B12:C12)</f>
        <v>19</v>
      </c>
      <c r="E12" s="31">
        <v>21</v>
      </c>
      <c r="F12" s="32">
        <f t="shared" ref="F12:F15" si="1">D12+E12</f>
        <v>40</v>
      </c>
      <c r="G12" s="31">
        <v>14</v>
      </c>
      <c r="H12" s="31">
        <v>13</v>
      </c>
      <c r="I12" s="32">
        <f t="shared" ref="I12:I15" si="2">SUM(G12:H12)</f>
        <v>27</v>
      </c>
      <c r="J12" s="31">
        <v>52</v>
      </c>
      <c r="K12" s="32">
        <f t="shared" ref="K12:K15" si="3">I12+J12</f>
        <v>79</v>
      </c>
      <c r="L12" s="32">
        <f t="shared" ref="L12:M15" si="4">SUM(B12,G12)</f>
        <v>25</v>
      </c>
      <c r="M12" s="32">
        <f t="shared" si="4"/>
        <v>21</v>
      </c>
      <c r="N12" s="32">
        <f t="shared" ref="N12:N15" si="5">SUM(L12:M12)</f>
        <v>46</v>
      </c>
      <c r="O12" s="32">
        <f>SUM(E12,J12)</f>
        <v>73</v>
      </c>
      <c r="P12" s="32">
        <f t="shared" ref="P12:P15" si="6">N12+O12</f>
        <v>119</v>
      </c>
      <c r="Q12" s="147" t="s">
        <v>159</v>
      </c>
    </row>
    <row r="13" spans="1:17" ht="41.25" customHeight="1" thickBot="1" x14ac:dyDescent="0.3">
      <c r="A13" s="100" t="s">
        <v>157</v>
      </c>
      <c r="B13" s="33">
        <v>423</v>
      </c>
      <c r="C13" s="33">
        <v>373</v>
      </c>
      <c r="D13" s="93">
        <f t="shared" si="0"/>
        <v>796</v>
      </c>
      <c r="E13" s="33">
        <v>370</v>
      </c>
      <c r="F13" s="93">
        <f t="shared" si="1"/>
        <v>1166</v>
      </c>
      <c r="G13" s="33">
        <v>374</v>
      </c>
      <c r="H13" s="33">
        <v>366</v>
      </c>
      <c r="I13" s="93">
        <f t="shared" si="2"/>
        <v>740</v>
      </c>
      <c r="J13" s="33">
        <v>789</v>
      </c>
      <c r="K13" s="93">
        <f t="shared" si="3"/>
        <v>1529</v>
      </c>
      <c r="L13" s="93">
        <f t="shared" si="4"/>
        <v>797</v>
      </c>
      <c r="M13" s="93">
        <f t="shared" si="4"/>
        <v>739</v>
      </c>
      <c r="N13" s="93">
        <f t="shared" si="5"/>
        <v>1536</v>
      </c>
      <c r="O13" s="93">
        <f>SUM(E13,J13)</f>
        <v>1159</v>
      </c>
      <c r="P13" s="93">
        <f t="shared" si="6"/>
        <v>2695</v>
      </c>
      <c r="Q13" s="152" t="s">
        <v>160</v>
      </c>
    </row>
    <row r="14" spans="1:17" ht="41.25" customHeight="1" thickBot="1" x14ac:dyDescent="0.3">
      <c r="A14" s="99" t="s">
        <v>284</v>
      </c>
      <c r="B14" s="47">
        <v>15</v>
      </c>
      <c r="C14" s="47">
        <v>11</v>
      </c>
      <c r="D14" s="92">
        <f t="shared" si="0"/>
        <v>26</v>
      </c>
      <c r="E14" s="47">
        <v>8</v>
      </c>
      <c r="F14" s="92">
        <f t="shared" si="1"/>
        <v>34</v>
      </c>
      <c r="G14" s="47">
        <v>12</v>
      </c>
      <c r="H14" s="47">
        <v>10</v>
      </c>
      <c r="I14" s="92">
        <f t="shared" si="2"/>
        <v>22</v>
      </c>
      <c r="J14" s="47">
        <v>8</v>
      </c>
      <c r="K14" s="92">
        <f t="shared" si="3"/>
        <v>30</v>
      </c>
      <c r="L14" s="92">
        <f>SUM(B14,G14)</f>
        <v>27</v>
      </c>
      <c r="M14" s="92">
        <f t="shared" si="4"/>
        <v>21</v>
      </c>
      <c r="N14" s="92">
        <f t="shared" si="5"/>
        <v>48</v>
      </c>
      <c r="O14" s="92">
        <f>SUM(E14,J14)</f>
        <v>16</v>
      </c>
      <c r="P14" s="92">
        <f t="shared" si="6"/>
        <v>64</v>
      </c>
      <c r="Q14" s="148" t="s">
        <v>161</v>
      </c>
    </row>
    <row r="15" spans="1:17" ht="41.25" customHeight="1" x14ac:dyDescent="0.25">
      <c r="A15" s="100" t="s">
        <v>158</v>
      </c>
      <c r="B15" s="153">
        <v>807</v>
      </c>
      <c r="C15" s="153">
        <v>539</v>
      </c>
      <c r="D15" s="154">
        <f t="shared" si="0"/>
        <v>1346</v>
      </c>
      <c r="E15" s="153">
        <v>430</v>
      </c>
      <c r="F15" s="154">
        <f t="shared" si="1"/>
        <v>1776</v>
      </c>
      <c r="G15" s="153">
        <v>341</v>
      </c>
      <c r="H15" s="153">
        <v>299</v>
      </c>
      <c r="I15" s="154">
        <f t="shared" si="2"/>
        <v>640</v>
      </c>
      <c r="J15" s="153">
        <v>541</v>
      </c>
      <c r="K15" s="154">
        <f t="shared" si="3"/>
        <v>1181</v>
      </c>
      <c r="L15" s="154">
        <f t="shared" si="4"/>
        <v>1148</v>
      </c>
      <c r="M15" s="154">
        <f t="shared" si="4"/>
        <v>838</v>
      </c>
      <c r="N15" s="154">
        <f t="shared" si="5"/>
        <v>1986</v>
      </c>
      <c r="O15" s="154">
        <f>SUM(E15,J15)</f>
        <v>971</v>
      </c>
      <c r="P15" s="154">
        <f t="shared" si="6"/>
        <v>2957</v>
      </c>
      <c r="Q15" s="101" t="s">
        <v>162</v>
      </c>
    </row>
    <row r="16" spans="1:17" ht="35.25" customHeight="1" x14ac:dyDescent="0.25">
      <c r="A16" s="149" t="s">
        <v>2</v>
      </c>
      <c r="B16" s="150">
        <f>SUM(B12:B15)</f>
        <v>1256</v>
      </c>
      <c r="C16" s="150">
        <f t="shared" ref="C16:P16" si="7">SUM(C12:C15)</f>
        <v>931</v>
      </c>
      <c r="D16" s="150">
        <f t="shared" si="7"/>
        <v>2187</v>
      </c>
      <c r="E16" s="150">
        <f t="shared" si="7"/>
        <v>829</v>
      </c>
      <c r="F16" s="150">
        <f t="shared" si="7"/>
        <v>3016</v>
      </c>
      <c r="G16" s="150">
        <f t="shared" si="7"/>
        <v>741</v>
      </c>
      <c r="H16" s="150">
        <f t="shared" si="7"/>
        <v>688</v>
      </c>
      <c r="I16" s="150">
        <f>SUM(I12:I15)</f>
        <v>1429</v>
      </c>
      <c r="J16" s="150">
        <f t="shared" si="7"/>
        <v>1390</v>
      </c>
      <c r="K16" s="150">
        <f t="shared" si="7"/>
        <v>2819</v>
      </c>
      <c r="L16" s="150">
        <f t="shared" si="7"/>
        <v>1997</v>
      </c>
      <c r="M16" s="150">
        <f t="shared" si="7"/>
        <v>1619</v>
      </c>
      <c r="N16" s="150">
        <f t="shared" si="7"/>
        <v>3616</v>
      </c>
      <c r="O16" s="150">
        <f t="shared" si="7"/>
        <v>2219</v>
      </c>
      <c r="P16" s="150">
        <f t="shared" si="7"/>
        <v>5835</v>
      </c>
      <c r="Q16" s="151" t="s">
        <v>3</v>
      </c>
    </row>
    <row r="17" spans="1:17" x14ac:dyDescent="0.25">
      <c r="A17" s="531"/>
      <c r="B17" s="531"/>
      <c r="C17" s="531"/>
      <c r="D17" s="531"/>
      <c r="E17" s="531"/>
      <c r="F17" s="531"/>
      <c r="G17" s="531"/>
      <c r="H17" s="531"/>
      <c r="I17" s="532"/>
      <c r="J17" s="532"/>
      <c r="K17" s="532"/>
      <c r="L17" s="532"/>
      <c r="M17" s="532"/>
      <c r="N17" s="532"/>
      <c r="O17" s="532"/>
      <c r="P17" s="532"/>
      <c r="Q17" s="532"/>
    </row>
    <row r="18" spans="1:17" ht="28.5" customHeight="1" x14ac:dyDescent="0.25"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</row>
  </sheetData>
  <mergeCells count="20">
    <mergeCell ref="A1:Q1"/>
    <mergeCell ref="A2:Q2"/>
    <mergeCell ref="A3:Q3"/>
    <mergeCell ref="A4:Q4"/>
    <mergeCell ref="A6:A11"/>
    <mergeCell ref="Q6:Q11"/>
    <mergeCell ref="B6:F7"/>
    <mergeCell ref="L8:N9"/>
    <mergeCell ref="G6:K7"/>
    <mergeCell ref="L6:P7"/>
    <mergeCell ref="A17:H17"/>
    <mergeCell ref="I17:Q17"/>
    <mergeCell ref="B8:D9"/>
    <mergeCell ref="G8:I9"/>
    <mergeCell ref="E8:E11"/>
    <mergeCell ref="F8:F11"/>
    <mergeCell ref="J8:J11"/>
    <mergeCell ref="K8:K11"/>
    <mergeCell ref="O8:O11"/>
    <mergeCell ref="P8:P11"/>
  </mergeCells>
  <printOptions horizontalCentered="1" verticalCentered="1"/>
  <pageMargins left="0" right="0" top="0" bottom="0" header="0" footer="0"/>
  <pageSetup paperSize="9" scale="8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1"/>
  <sheetViews>
    <sheetView rightToLeft="1" view="pageBreakPreview" zoomScaleNormal="100" zoomScaleSheetLayoutView="100" workbookViewId="0">
      <selection activeCell="G6" sqref="G6"/>
    </sheetView>
  </sheetViews>
  <sheetFormatPr defaultColWidth="9.140625" defaultRowHeight="12.75" x14ac:dyDescent="0.25"/>
  <cols>
    <col min="1" max="1" width="17.7109375" style="6" customWidth="1"/>
    <col min="2" max="6" width="13.5703125" style="6" customWidth="1"/>
    <col min="7" max="7" width="17.7109375" style="6" customWidth="1"/>
    <col min="8" max="8" width="6.5703125" style="6" bestFit="1" customWidth="1"/>
    <col min="9" max="9" width="14.85546875" style="6" customWidth="1"/>
    <col min="10" max="10" width="19.7109375" style="6" customWidth="1"/>
    <col min="11" max="16384" width="9.140625" style="6"/>
  </cols>
  <sheetData>
    <row r="1" spans="1:10" ht="18" x14ac:dyDescent="0.25">
      <c r="A1" s="556" t="s">
        <v>264</v>
      </c>
      <c r="B1" s="556"/>
      <c r="C1" s="556"/>
      <c r="D1" s="556"/>
      <c r="E1" s="556"/>
      <c r="F1" s="556"/>
      <c r="G1" s="556"/>
      <c r="H1" s="102"/>
      <c r="I1" s="102"/>
      <c r="J1" s="102"/>
    </row>
    <row r="2" spans="1:10" ht="20.25" x14ac:dyDescent="0.25">
      <c r="A2" s="557" t="s">
        <v>365</v>
      </c>
      <c r="B2" s="557"/>
      <c r="C2" s="557"/>
      <c r="D2" s="557"/>
      <c r="E2" s="557"/>
      <c r="F2" s="557"/>
      <c r="G2" s="557"/>
      <c r="H2" s="103"/>
      <c r="I2" s="103"/>
      <c r="J2" s="103"/>
    </row>
    <row r="3" spans="1:10" ht="15.75" x14ac:dyDescent="0.25">
      <c r="A3" s="558" t="s">
        <v>184</v>
      </c>
      <c r="B3" s="558"/>
      <c r="C3" s="558"/>
      <c r="D3" s="558"/>
      <c r="E3" s="558"/>
      <c r="F3" s="558"/>
      <c r="G3" s="558"/>
      <c r="H3" s="104"/>
      <c r="I3" s="104"/>
      <c r="J3" s="104"/>
    </row>
    <row r="4" spans="1:10" ht="15.75" x14ac:dyDescent="0.25">
      <c r="A4" s="559" t="s">
        <v>365</v>
      </c>
      <c r="B4" s="559"/>
      <c r="C4" s="559"/>
      <c r="D4" s="559"/>
      <c r="E4" s="559"/>
      <c r="F4" s="559"/>
      <c r="G4" s="559"/>
      <c r="H4" s="105"/>
      <c r="I4" s="105"/>
      <c r="J4" s="105"/>
    </row>
    <row r="5" spans="1:10" ht="15.75" x14ac:dyDescent="0.25">
      <c r="A5" s="35" t="s">
        <v>189</v>
      </c>
      <c r="B5" s="118"/>
      <c r="C5" s="118"/>
      <c r="D5" s="118"/>
      <c r="E5" s="118"/>
      <c r="F5" s="118"/>
      <c r="G5" s="51" t="s">
        <v>152</v>
      </c>
    </row>
    <row r="6" spans="1:10" ht="54.95" customHeight="1" x14ac:dyDescent="0.25">
      <c r="A6" s="163" t="s">
        <v>428</v>
      </c>
      <c r="B6" s="131">
        <v>2019</v>
      </c>
      <c r="C6" s="131">
        <v>2020</v>
      </c>
      <c r="D6" s="131">
        <v>2021</v>
      </c>
      <c r="E6" s="131">
        <v>2022</v>
      </c>
      <c r="F6" s="131">
        <v>2023</v>
      </c>
      <c r="G6" s="431" t="s">
        <v>429</v>
      </c>
    </row>
    <row r="7" spans="1:10" ht="25.5" customHeight="1" thickBot="1" x14ac:dyDescent="0.3">
      <c r="A7" s="109" t="s">
        <v>14</v>
      </c>
      <c r="B7" s="132">
        <v>2427</v>
      </c>
      <c r="C7" s="132">
        <v>2250</v>
      </c>
      <c r="D7" s="132">
        <v>2214</v>
      </c>
      <c r="E7" s="132">
        <v>2243</v>
      </c>
      <c r="F7" s="132">
        <v>2159</v>
      </c>
      <c r="G7" s="112" t="s">
        <v>31</v>
      </c>
    </row>
    <row r="8" spans="1:10" ht="25.5" customHeight="1" thickBot="1" x14ac:dyDescent="0.3">
      <c r="A8" s="110" t="s">
        <v>15</v>
      </c>
      <c r="B8" s="133">
        <v>9775</v>
      </c>
      <c r="C8" s="133">
        <v>8676</v>
      </c>
      <c r="D8" s="133">
        <v>8424</v>
      </c>
      <c r="E8" s="133">
        <v>8534</v>
      </c>
      <c r="F8" s="133">
        <v>8356</v>
      </c>
      <c r="G8" s="113" t="s">
        <v>32</v>
      </c>
    </row>
    <row r="9" spans="1:10" ht="25.5" customHeight="1" thickBot="1" x14ac:dyDescent="0.3">
      <c r="A9" s="111" t="s">
        <v>16</v>
      </c>
      <c r="B9" s="134">
        <v>373</v>
      </c>
      <c r="C9" s="134">
        <v>348</v>
      </c>
      <c r="D9" s="134">
        <v>335</v>
      </c>
      <c r="E9" s="134">
        <v>333</v>
      </c>
      <c r="F9" s="134">
        <v>339</v>
      </c>
      <c r="G9" s="114" t="s">
        <v>33</v>
      </c>
    </row>
    <row r="10" spans="1:10" ht="25.5" customHeight="1" thickBot="1" x14ac:dyDescent="0.3">
      <c r="A10" s="110" t="s">
        <v>285</v>
      </c>
      <c r="B10" s="133">
        <v>1253</v>
      </c>
      <c r="C10" s="133">
        <v>1147</v>
      </c>
      <c r="D10" s="133">
        <v>1152</v>
      </c>
      <c r="E10" s="133">
        <v>1144</v>
      </c>
      <c r="F10" s="133">
        <v>1127</v>
      </c>
      <c r="G10" s="115" t="s">
        <v>105</v>
      </c>
    </row>
    <row r="11" spans="1:10" ht="25.5" customHeight="1" thickBot="1" x14ac:dyDescent="0.3">
      <c r="A11" s="111" t="s">
        <v>106</v>
      </c>
      <c r="B11" s="134">
        <v>808</v>
      </c>
      <c r="C11" s="134">
        <v>759</v>
      </c>
      <c r="D11" s="134">
        <v>753</v>
      </c>
      <c r="E11" s="134">
        <v>803</v>
      </c>
      <c r="F11" s="134">
        <v>831</v>
      </c>
      <c r="G11" s="116" t="s">
        <v>107</v>
      </c>
    </row>
    <row r="12" spans="1:10" ht="25.5" customHeight="1" thickBot="1" x14ac:dyDescent="0.3">
      <c r="A12" s="110" t="s">
        <v>17</v>
      </c>
      <c r="B12" s="133">
        <v>92</v>
      </c>
      <c r="C12" s="133">
        <v>84</v>
      </c>
      <c r="D12" s="133">
        <v>76</v>
      </c>
      <c r="E12" s="133">
        <v>79</v>
      </c>
      <c r="F12" s="133">
        <v>74</v>
      </c>
      <c r="G12" s="113" t="s">
        <v>34</v>
      </c>
    </row>
    <row r="13" spans="1:10" ht="25.5" customHeight="1" thickBot="1" x14ac:dyDescent="0.3">
      <c r="A13" s="111" t="s">
        <v>108</v>
      </c>
      <c r="B13" s="134">
        <v>7</v>
      </c>
      <c r="C13" s="134">
        <v>3</v>
      </c>
      <c r="D13" s="134">
        <v>3</v>
      </c>
      <c r="E13" s="134">
        <v>2</v>
      </c>
      <c r="F13" s="134">
        <v>3</v>
      </c>
      <c r="G13" s="116" t="s">
        <v>109</v>
      </c>
    </row>
    <row r="14" spans="1:10" ht="25.5" customHeight="1" thickBot="1" x14ac:dyDescent="0.3">
      <c r="A14" s="110" t="s">
        <v>110</v>
      </c>
      <c r="B14" s="133">
        <v>2</v>
      </c>
      <c r="C14" s="133">
        <v>1</v>
      </c>
      <c r="D14" s="133">
        <v>1</v>
      </c>
      <c r="E14" s="133">
        <v>2</v>
      </c>
      <c r="F14" s="133">
        <v>3</v>
      </c>
      <c r="G14" s="115" t="s">
        <v>111</v>
      </c>
    </row>
    <row r="15" spans="1:10" ht="25.5" customHeight="1" thickBot="1" x14ac:dyDescent="0.3">
      <c r="A15" s="111" t="s">
        <v>112</v>
      </c>
      <c r="B15" s="134">
        <v>0</v>
      </c>
      <c r="C15" s="134">
        <v>0</v>
      </c>
      <c r="D15" s="134">
        <v>0</v>
      </c>
      <c r="E15" s="134">
        <v>0</v>
      </c>
      <c r="F15" s="134">
        <v>0</v>
      </c>
      <c r="G15" s="116" t="s">
        <v>113</v>
      </c>
    </row>
    <row r="16" spans="1:10" ht="25.5" customHeight="1" thickBot="1" x14ac:dyDescent="0.3">
      <c r="A16" s="110" t="s">
        <v>187</v>
      </c>
      <c r="B16" s="133">
        <v>0</v>
      </c>
      <c r="C16" s="133">
        <v>0</v>
      </c>
      <c r="D16" s="133">
        <v>0</v>
      </c>
      <c r="E16" s="133">
        <v>0</v>
      </c>
      <c r="F16" s="133">
        <v>0</v>
      </c>
      <c r="G16" s="115" t="s">
        <v>114</v>
      </c>
    </row>
    <row r="17" spans="1:7" ht="25.5" customHeight="1" thickBot="1" x14ac:dyDescent="0.3">
      <c r="A17" s="139" t="s">
        <v>173</v>
      </c>
      <c r="B17" s="138">
        <v>468</v>
      </c>
      <c r="C17" s="138">
        <v>449</v>
      </c>
      <c r="D17" s="138">
        <v>472</v>
      </c>
      <c r="E17" s="138">
        <v>524</v>
      </c>
      <c r="F17" s="138">
        <v>572</v>
      </c>
      <c r="G17" s="137" t="s">
        <v>175</v>
      </c>
    </row>
    <row r="18" spans="1:7" ht="25.5" customHeight="1" thickBot="1" x14ac:dyDescent="0.3">
      <c r="A18" s="140" t="s">
        <v>174</v>
      </c>
      <c r="B18" s="142">
        <v>401</v>
      </c>
      <c r="C18" s="142">
        <v>345</v>
      </c>
      <c r="D18" s="142">
        <v>335</v>
      </c>
      <c r="E18" s="142">
        <v>346</v>
      </c>
      <c r="F18" s="142">
        <v>338</v>
      </c>
      <c r="G18" s="141" t="s">
        <v>176</v>
      </c>
    </row>
    <row r="19" spans="1:7" ht="25.5" customHeight="1" x14ac:dyDescent="0.25">
      <c r="A19" s="143" t="s">
        <v>286</v>
      </c>
      <c r="B19" s="135">
        <v>321</v>
      </c>
      <c r="C19" s="135">
        <v>305</v>
      </c>
      <c r="D19" s="135">
        <v>306</v>
      </c>
      <c r="E19" s="135">
        <v>325</v>
      </c>
      <c r="F19" s="135">
        <v>322</v>
      </c>
      <c r="G19" s="117" t="s">
        <v>115</v>
      </c>
    </row>
    <row r="20" spans="1:7" ht="25.5" customHeight="1" x14ac:dyDescent="0.25">
      <c r="A20" s="108" t="s">
        <v>2</v>
      </c>
      <c r="B20" s="107">
        <f>SUM(B7:B19)</f>
        <v>15927</v>
      </c>
      <c r="C20" s="107">
        <f>SUM(C7:C19)</f>
        <v>14367</v>
      </c>
      <c r="D20" s="107">
        <f t="shared" ref="D20" si="0">SUM(D7:D19)</f>
        <v>14071</v>
      </c>
      <c r="E20" s="107">
        <f t="shared" ref="E20:F20" si="1">SUM(E7:E19)</f>
        <v>14335</v>
      </c>
      <c r="F20" s="107">
        <f t="shared" si="1"/>
        <v>14124</v>
      </c>
      <c r="G20" s="106" t="s">
        <v>3</v>
      </c>
    </row>
    <row r="21" spans="1:7" ht="51.75" customHeight="1" x14ac:dyDescent="0.25">
      <c r="A21" s="560" t="s">
        <v>403</v>
      </c>
      <c r="B21" s="560"/>
      <c r="C21" s="560"/>
      <c r="D21" s="561" t="s">
        <v>313</v>
      </c>
      <c r="E21" s="561"/>
      <c r="F21" s="561"/>
      <c r="G21" s="561"/>
    </row>
  </sheetData>
  <mergeCells count="6">
    <mergeCell ref="A1:G1"/>
    <mergeCell ref="A2:G2"/>
    <mergeCell ref="A3:G3"/>
    <mergeCell ref="A4:G4"/>
    <mergeCell ref="A21:C21"/>
    <mergeCell ref="D21:G21"/>
  </mergeCells>
  <printOptions horizontalCentered="1" verticalCentered="1"/>
  <pageMargins left="0" right="0" top="0" bottom="0" header="0" footer="0"/>
  <pageSetup paperSize="9"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3"/>
  <sheetViews>
    <sheetView rightToLeft="1" view="pageBreakPreview" topLeftCell="A3" zoomScaleNormal="100" zoomScaleSheetLayoutView="100" workbookViewId="0">
      <selection activeCell="U16" sqref="U16"/>
    </sheetView>
  </sheetViews>
  <sheetFormatPr defaultColWidth="9.140625" defaultRowHeight="15" x14ac:dyDescent="0.25"/>
  <cols>
    <col min="1" max="1" width="20.7109375" customWidth="1"/>
    <col min="2" max="16" width="7.7109375" customWidth="1"/>
    <col min="17" max="17" width="23.7109375" customWidth="1"/>
  </cols>
  <sheetData>
    <row r="1" spans="1:17" ht="18" x14ac:dyDescent="0.25">
      <c r="A1" s="556" t="s">
        <v>265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  <c r="O1" s="556"/>
      <c r="P1" s="556"/>
      <c r="Q1" s="556"/>
    </row>
    <row r="2" spans="1:17" ht="18" x14ac:dyDescent="0.25">
      <c r="A2" s="557" t="s">
        <v>365</v>
      </c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</row>
    <row r="3" spans="1:17" ht="35.25" customHeight="1" x14ac:dyDescent="0.25">
      <c r="A3" s="562" t="s">
        <v>188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</row>
    <row r="4" spans="1:17" ht="15.75" x14ac:dyDescent="0.25">
      <c r="A4" s="559" t="s">
        <v>365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</row>
    <row r="5" spans="1:17" ht="15.75" x14ac:dyDescent="0.25">
      <c r="A5" s="35" t="s">
        <v>190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125" t="s">
        <v>153</v>
      </c>
    </row>
    <row r="6" spans="1:17" ht="24.95" customHeight="1" x14ac:dyDescent="0.25">
      <c r="A6" s="564" t="s">
        <v>404</v>
      </c>
      <c r="B6" s="570" t="s">
        <v>296</v>
      </c>
      <c r="C6" s="571"/>
      <c r="D6" s="572"/>
      <c r="E6" s="570" t="s">
        <v>318</v>
      </c>
      <c r="F6" s="571"/>
      <c r="G6" s="572"/>
      <c r="H6" s="570" t="s">
        <v>338</v>
      </c>
      <c r="I6" s="571"/>
      <c r="J6" s="572"/>
      <c r="K6" s="570" t="s">
        <v>351</v>
      </c>
      <c r="L6" s="571"/>
      <c r="M6" s="572"/>
      <c r="N6" s="570" t="s">
        <v>366</v>
      </c>
      <c r="O6" s="571"/>
      <c r="P6" s="572"/>
      <c r="Q6" s="567" t="s">
        <v>405</v>
      </c>
    </row>
    <row r="7" spans="1:17" ht="18" customHeight="1" x14ac:dyDescent="0.25">
      <c r="A7" s="565"/>
      <c r="B7" s="119" t="s">
        <v>4</v>
      </c>
      <c r="C7" s="119" t="s">
        <v>5</v>
      </c>
      <c r="D7" s="119" t="s">
        <v>2</v>
      </c>
      <c r="E7" s="119" t="s">
        <v>4</v>
      </c>
      <c r="F7" s="119" t="s">
        <v>5</v>
      </c>
      <c r="G7" s="119" t="s">
        <v>2</v>
      </c>
      <c r="H7" s="119" t="s">
        <v>4</v>
      </c>
      <c r="I7" s="119" t="s">
        <v>5</v>
      </c>
      <c r="J7" s="119" t="s">
        <v>2</v>
      </c>
      <c r="K7" s="119" t="s">
        <v>4</v>
      </c>
      <c r="L7" s="119" t="s">
        <v>5</v>
      </c>
      <c r="M7" s="119" t="s">
        <v>2</v>
      </c>
      <c r="N7" s="119" t="s">
        <v>4</v>
      </c>
      <c r="O7" s="119" t="s">
        <v>5</v>
      </c>
      <c r="P7" s="119" t="s">
        <v>2</v>
      </c>
      <c r="Q7" s="568"/>
    </row>
    <row r="8" spans="1:17" ht="18" customHeight="1" x14ac:dyDescent="0.25">
      <c r="A8" s="566"/>
      <c r="B8" s="159" t="s">
        <v>8</v>
      </c>
      <c r="C8" s="159" t="s">
        <v>9</v>
      </c>
      <c r="D8" s="159" t="s">
        <v>3</v>
      </c>
      <c r="E8" s="159" t="s">
        <v>8</v>
      </c>
      <c r="F8" s="159" t="s">
        <v>9</v>
      </c>
      <c r="G8" s="159" t="s">
        <v>3</v>
      </c>
      <c r="H8" s="159" t="s">
        <v>8</v>
      </c>
      <c r="I8" s="159" t="s">
        <v>9</v>
      </c>
      <c r="J8" s="159" t="s">
        <v>3</v>
      </c>
      <c r="K8" s="159" t="s">
        <v>8</v>
      </c>
      <c r="L8" s="159" t="s">
        <v>9</v>
      </c>
      <c r="M8" s="159" t="s">
        <v>3</v>
      </c>
      <c r="N8" s="159" t="s">
        <v>8</v>
      </c>
      <c r="O8" s="159" t="s">
        <v>9</v>
      </c>
      <c r="P8" s="159" t="s">
        <v>3</v>
      </c>
      <c r="Q8" s="569"/>
    </row>
    <row r="9" spans="1:17" ht="29.1" customHeight="1" thickBot="1" x14ac:dyDescent="0.3">
      <c r="A9" s="120" t="s">
        <v>99</v>
      </c>
      <c r="B9" s="191">
        <v>0</v>
      </c>
      <c r="C9" s="191">
        <v>263</v>
      </c>
      <c r="D9" s="172">
        <f>SUM(B9:C9)</f>
        <v>263</v>
      </c>
      <c r="E9" s="191">
        <v>0</v>
      </c>
      <c r="F9" s="191">
        <v>253</v>
      </c>
      <c r="G9" s="172">
        <f>SUM(E9:F9)</f>
        <v>253</v>
      </c>
      <c r="H9" s="191">
        <v>0</v>
      </c>
      <c r="I9" s="191">
        <v>204</v>
      </c>
      <c r="J9" s="172">
        <f>SUM(H9:I9)</f>
        <v>204</v>
      </c>
      <c r="K9" s="191">
        <v>0</v>
      </c>
      <c r="L9" s="191">
        <v>166</v>
      </c>
      <c r="M9" s="172">
        <f>SUM(K9:L9)</f>
        <v>166</v>
      </c>
      <c r="N9" s="191">
        <v>0</v>
      </c>
      <c r="O9" s="191">
        <v>118</v>
      </c>
      <c r="P9" s="172">
        <f>SUM(N9:O9)</f>
        <v>118</v>
      </c>
      <c r="Q9" s="158" t="s">
        <v>116</v>
      </c>
    </row>
    <row r="10" spans="1:17" ht="29.1" customHeight="1" thickBot="1" x14ac:dyDescent="0.3">
      <c r="A10" s="121" t="s">
        <v>100</v>
      </c>
      <c r="B10" s="229">
        <v>0</v>
      </c>
      <c r="C10" s="229">
        <v>1109</v>
      </c>
      <c r="D10" s="173">
        <f>SUM(B10:C10)</f>
        <v>1109</v>
      </c>
      <c r="E10" s="229">
        <v>0</v>
      </c>
      <c r="F10" s="229">
        <v>1133</v>
      </c>
      <c r="G10" s="173">
        <f t="shared" ref="G10:G21" si="0">SUM(E10:F10)</f>
        <v>1133</v>
      </c>
      <c r="H10" s="229">
        <v>0</v>
      </c>
      <c r="I10" s="229">
        <v>1155</v>
      </c>
      <c r="J10" s="173">
        <f t="shared" ref="J10:J21" si="1">SUM(H10:I10)</f>
        <v>1155</v>
      </c>
      <c r="K10" s="229">
        <v>0</v>
      </c>
      <c r="L10" s="229">
        <v>1208</v>
      </c>
      <c r="M10" s="173">
        <f t="shared" ref="M10:M21" si="2">SUM(K10:L10)</f>
        <v>1208</v>
      </c>
      <c r="N10" s="229">
        <v>0</v>
      </c>
      <c r="O10" s="229">
        <v>1221</v>
      </c>
      <c r="P10" s="173">
        <f t="shared" ref="P10:P21" si="3">SUM(N10:O10)</f>
        <v>1221</v>
      </c>
      <c r="Q10" s="160" t="s">
        <v>123</v>
      </c>
    </row>
    <row r="11" spans="1:17" ht="29.1" customHeight="1" thickBot="1" x14ac:dyDescent="0.3">
      <c r="A11" s="122" t="s">
        <v>101</v>
      </c>
      <c r="B11" s="191">
        <v>830</v>
      </c>
      <c r="C11" s="191">
        <v>41</v>
      </c>
      <c r="D11" s="172">
        <f t="shared" ref="D11:D21" si="4">SUM(B11:C11)</f>
        <v>871</v>
      </c>
      <c r="E11" s="191">
        <v>822</v>
      </c>
      <c r="F11" s="191">
        <v>44</v>
      </c>
      <c r="G11" s="172">
        <f t="shared" si="0"/>
        <v>866</v>
      </c>
      <c r="H11" s="191">
        <v>750</v>
      </c>
      <c r="I11" s="191">
        <v>44</v>
      </c>
      <c r="J11" s="172">
        <f t="shared" si="1"/>
        <v>794</v>
      </c>
      <c r="K11" s="191">
        <v>763</v>
      </c>
      <c r="L11" s="191">
        <v>54</v>
      </c>
      <c r="M11" s="172">
        <f t="shared" si="2"/>
        <v>817</v>
      </c>
      <c r="N11" s="191">
        <v>769</v>
      </c>
      <c r="O11" s="191">
        <v>70</v>
      </c>
      <c r="P11" s="172">
        <f t="shared" si="3"/>
        <v>839</v>
      </c>
      <c r="Q11" s="161" t="s">
        <v>124</v>
      </c>
    </row>
    <row r="12" spans="1:17" ht="29.1" customHeight="1" thickBot="1" x14ac:dyDescent="0.3">
      <c r="A12" s="121" t="s">
        <v>287</v>
      </c>
      <c r="B12" s="229">
        <v>1174</v>
      </c>
      <c r="C12" s="229">
        <v>887</v>
      </c>
      <c r="D12" s="173">
        <f t="shared" si="4"/>
        <v>2061</v>
      </c>
      <c r="E12" s="229">
        <v>1200</v>
      </c>
      <c r="F12" s="229">
        <v>900</v>
      </c>
      <c r="G12" s="173">
        <f t="shared" si="0"/>
        <v>2100</v>
      </c>
      <c r="H12" s="229">
        <v>1271</v>
      </c>
      <c r="I12" s="229">
        <v>923</v>
      </c>
      <c r="J12" s="173">
        <f t="shared" si="1"/>
        <v>2194</v>
      </c>
      <c r="K12" s="229">
        <v>1374</v>
      </c>
      <c r="L12" s="229">
        <v>960</v>
      </c>
      <c r="M12" s="173">
        <f t="shared" si="2"/>
        <v>2334</v>
      </c>
      <c r="N12" s="229">
        <v>1536</v>
      </c>
      <c r="O12" s="229">
        <v>1026</v>
      </c>
      <c r="P12" s="173">
        <f t="shared" si="3"/>
        <v>2562</v>
      </c>
      <c r="Q12" s="160" t="s">
        <v>125</v>
      </c>
    </row>
    <row r="13" spans="1:17" ht="29.1" customHeight="1" thickBot="1" x14ac:dyDescent="0.3">
      <c r="A13" s="122" t="s">
        <v>102</v>
      </c>
      <c r="B13" s="191">
        <v>833</v>
      </c>
      <c r="C13" s="191">
        <v>1032</v>
      </c>
      <c r="D13" s="172">
        <f t="shared" si="4"/>
        <v>1865</v>
      </c>
      <c r="E13" s="191">
        <v>799</v>
      </c>
      <c r="F13" s="191">
        <v>990</v>
      </c>
      <c r="G13" s="172">
        <f t="shared" si="0"/>
        <v>1789</v>
      </c>
      <c r="H13" s="191">
        <v>709</v>
      </c>
      <c r="I13" s="191">
        <v>960</v>
      </c>
      <c r="J13" s="172">
        <f t="shared" si="1"/>
        <v>1669</v>
      </c>
      <c r="K13" s="191">
        <v>726</v>
      </c>
      <c r="L13" s="191">
        <v>961</v>
      </c>
      <c r="M13" s="172">
        <f t="shared" si="2"/>
        <v>1687</v>
      </c>
      <c r="N13" s="191">
        <v>700</v>
      </c>
      <c r="O13" s="191">
        <v>923</v>
      </c>
      <c r="P13" s="172">
        <f t="shared" si="3"/>
        <v>1623</v>
      </c>
      <c r="Q13" s="161" t="s">
        <v>117</v>
      </c>
    </row>
    <row r="14" spans="1:17" ht="29.1" customHeight="1" thickBot="1" x14ac:dyDescent="0.3">
      <c r="A14" s="121" t="s">
        <v>118</v>
      </c>
      <c r="B14" s="229">
        <v>786</v>
      </c>
      <c r="C14" s="229">
        <v>3203</v>
      </c>
      <c r="D14" s="173">
        <f t="shared" si="4"/>
        <v>3989</v>
      </c>
      <c r="E14" s="229">
        <v>814</v>
      </c>
      <c r="F14" s="229">
        <v>1975</v>
      </c>
      <c r="G14" s="173">
        <f t="shared" si="0"/>
        <v>2789</v>
      </c>
      <c r="H14" s="229">
        <v>827</v>
      </c>
      <c r="I14" s="229">
        <v>1827</v>
      </c>
      <c r="J14" s="173">
        <f t="shared" si="1"/>
        <v>2654</v>
      </c>
      <c r="K14" s="229">
        <v>846</v>
      </c>
      <c r="L14" s="229">
        <v>1749</v>
      </c>
      <c r="M14" s="173">
        <f t="shared" si="2"/>
        <v>2595</v>
      </c>
      <c r="N14" s="229">
        <v>858</v>
      </c>
      <c r="O14" s="229">
        <v>1639</v>
      </c>
      <c r="P14" s="173">
        <f t="shared" si="3"/>
        <v>2497</v>
      </c>
      <c r="Q14" s="160" t="s">
        <v>126</v>
      </c>
    </row>
    <row r="15" spans="1:17" ht="29.1" customHeight="1" thickBot="1" x14ac:dyDescent="0.3">
      <c r="A15" s="122" t="s">
        <v>103</v>
      </c>
      <c r="B15" s="191">
        <v>461</v>
      </c>
      <c r="C15" s="191">
        <v>3030</v>
      </c>
      <c r="D15" s="172">
        <f t="shared" si="4"/>
        <v>3491</v>
      </c>
      <c r="E15" s="191">
        <v>464</v>
      </c>
      <c r="F15" s="191">
        <v>3042</v>
      </c>
      <c r="G15" s="172">
        <f t="shared" si="0"/>
        <v>3506</v>
      </c>
      <c r="H15" s="191">
        <v>463</v>
      </c>
      <c r="I15" s="191">
        <v>3024</v>
      </c>
      <c r="J15" s="172">
        <f t="shared" si="1"/>
        <v>3487</v>
      </c>
      <c r="K15" s="191">
        <v>450</v>
      </c>
      <c r="L15" s="191">
        <v>3037</v>
      </c>
      <c r="M15" s="172">
        <f t="shared" si="2"/>
        <v>3487</v>
      </c>
      <c r="N15" s="191">
        <v>447</v>
      </c>
      <c r="O15" s="191">
        <v>2915</v>
      </c>
      <c r="P15" s="172">
        <f t="shared" si="3"/>
        <v>3362</v>
      </c>
      <c r="Q15" s="161" t="s">
        <v>127</v>
      </c>
    </row>
    <row r="16" spans="1:17" ht="29.1" customHeight="1" thickBot="1" x14ac:dyDescent="0.3">
      <c r="A16" s="121" t="s">
        <v>104</v>
      </c>
      <c r="B16" s="229">
        <v>28</v>
      </c>
      <c r="C16" s="229">
        <v>49</v>
      </c>
      <c r="D16" s="173">
        <f t="shared" si="4"/>
        <v>77</v>
      </c>
      <c r="E16" s="229">
        <v>27</v>
      </c>
      <c r="F16" s="229">
        <v>40</v>
      </c>
      <c r="G16" s="173">
        <f t="shared" si="0"/>
        <v>67</v>
      </c>
      <c r="H16" s="229">
        <v>23</v>
      </c>
      <c r="I16" s="229">
        <v>29</v>
      </c>
      <c r="J16" s="173">
        <f t="shared" si="1"/>
        <v>52</v>
      </c>
      <c r="K16" s="229">
        <v>21</v>
      </c>
      <c r="L16" s="229">
        <v>31</v>
      </c>
      <c r="M16" s="173">
        <f t="shared" si="2"/>
        <v>52</v>
      </c>
      <c r="N16" s="229">
        <v>16</v>
      </c>
      <c r="O16" s="229">
        <v>32</v>
      </c>
      <c r="P16" s="173">
        <f t="shared" si="3"/>
        <v>48</v>
      </c>
      <c r="Q16" s="160" t="s">
        <v>128</v>
      </c>
    </row>
    <row r="17" spans="1:17" ht="29.1" customHeight="1" thickBot="1" x14ac:dyDescent="0.3">
      <c r="A17" s="122" t="s">
        <v>119</v>
      </c>
      <c r="B17" s="191">
        <v>0</v>
      </c>
      <c r="C17" s="191">
        <v>3</v>
      </c>
      <c r="D17" s="172">
        <f t="shared" si="4"/>
        <v>3</v>
      </c>
      <c r="E17" s="191">
        <v>0</v>
      </c>
      <c r="F17" s="191">
        <v>4</v>
      </c>
      <c r="G17" s="172">
        <f t="shared" si="0"/>
        <v>4</v>
      </c>
      <c r="H17" s="191">
        <v>0</v>
      </c>
      <c r="I17" s="191">
        <v>3</v>
      </c>
      <c r="J17" s="172">
        <f t="shared" si="1"/>
        <v>3</v>
      </c>
      <c r="K17" s="191">
        <v>0</v>
      </c>
      <c r="L17" s="191">
        <v>3</v>
      </c>
      <c r="M17" s="172">
        <f t="shared" si="2"/>
        <v>3</v>
      </c>
      <c r="N17" s="191">
        <v>0</v>
      </c>
      <c r="O17" s="191">
        <v>0</v>
      </c>
      <c r="P17" s="172">
        <f t="shared" si="3"/>
        <v>0</v>
      </c>
      <c r="Q17" s="161" t="s">
        <v>129</v>
      </c>
    </row>
    <row r="18" spans="1:17" ht="29.1" customHeight="1" thickBot="1" x14ac:dyDescent="0.3">
      <c r="A18" s="121" t="s">
        <v>185</v>
      </c>
      <c r="B18" s="229">
        <v>4</v>
      </c>
      <c r="C18" s="229">
        <v>3</v>
      </c>
      <c r="D18" s="173">
        <f t="shared" si="4"/>
        <v>7</v>
      </c>
      <c r="E18" s="229">
        <v>1</v>
      </c>
      <c r="F18" s="229">
        <v>1</v>
      </c>
      <c r="G18" s="173">
        <f t="shared" si="0"/>
        <v>2</v>
      </c>
      <c r="H18" s="229">
        <v>0</v>
      </c>
      <c r="I18" s="229">
        <v>1</v>
      </c>
      <c r="J18" s="173">
        <f t="shared" si="1"/>
        <v>1</v>
      </c>
      <c r="K18" s="229">
        <v>0</v>
      </c>
      <c r="L18" s="229">
        <v>0</v>
      </c>
      <c r="M18" s="173">
        <f t="shared" si="2"/>
        <v>0</v>
      </c>
      <c r="N18" s="229">
        <v>0</v>
      </c>
      <c r="O18" s="229">
        <v>0</v>
      </c>
      <c r="P18" s="173">
        <f t="shared" si="3"/>
        <v>0</v>
      </c>
      <c r="Q18" s="160" t="s">
        <v>130</v>
      </c>
    </row>
    <row r="19" spans="1:17" ht="29.1" customHeight="1" thickBot="1" x14ac:dyDescent="0.3">
      <c r="A19" s="122" t="s">
        <v>120</v>
      </c>
      <c r="B19" s="191">
        <v>2659</v>
      </c>
      <c r="C19" s="191">
        <v>5125</v>
      </c>
      <c r="D19" s="172">
        <f t="shared" si="4"/>
        <v>7784</v>
      </c>
      <c r="E19" s="191">
        <v>2421</v>
      </c>
      <c r="F19" s="191">
        <v>4720</v>
      </c>
      <c r="G19" s="172">
        <f t="shared" si="0"/>
        <v>7141</v>
      </c>
      <c r="H19" s="191">
        <v>2462</v>
      </c>
      <c r="I19" s="191">
        <v>4694</v>
      </c>
      <c r="J19" s="172">
        <f t="shared" si="1"/>
        <v>7156</v>
      </c>
      <c r="K19" s="191">
        <v>2532</v>
      </c>
      <c r="L19" s="191">
        <v>4647</v>
      </c>
      <c r="M19" s="172">
        <f t="shared" si="2"/>
        <v>7179</v>
      </c>
      <c r="N19" s="191">
        <v>2639</v>
      </c>
      <c r="O19" s="191">
        <v>4653</v>
      </c>
      <c r="P19" s="172">
        <f t="shared" si="3"/>
        <v>7292</v>
      </c>
      <c r="Q19" s="161" t="s">
        <v>132</v>
      </c>
    </row>
    <row r="20" spans="1:17" ht="29.1" customHeight="1" thickBot="1" x14ac:dyDescent="0.3">
      <c r="A20" s="123" t="s">
        <v>288</v>
      </c>
      <c r="B20" s="192">
        <v>46</v>
      </c>
      <c r="C20" s="230">
        <v>49</v>
      </c>
      <c r="D20" s="124">
        <f t="shared" si="4"/>
        <v>95</v>
      </c>
      <c r="E20" s="192">
        <v>39</v>
      </c>
      <c r="F20" s="230">
        <v>39</v>
      </c>
      <c r="G20" s="124">
        <f t="shared" si="0"/>
        <v>78</v>
      </c>
      <c r="H20" s="192">
        <v>41</v>
      </c>
      <c r="I20" s="230">
        <v>39</v>
      </c>
      <c r="J20" s="124">
        <f t="shared" si="1"/>
        <v>80</v>
      </c>
      <c r="K20" s="192">
        <v>37</v>
      </c>
      <c r="L20" s="192">
        <v>40</v>
      </c>
      <c r="M20" s="173">
        <f t="shared" si="2"/>
        <v>77</v>
      </c>
      <c r="N20" s="192">
        <v>33</v>
      </c>
      <c r="O20" s="192">
        <v>37</v>
      </c>
      <c r="P20" s="173">
        <f t="shared" si="3"/>
        <v>70</v>
      </c>
      <c r="Q20" s="162" t="s">
        <v>131</v>
      </c>
    </row>
    <row r="21" spans="1:17" ht="29.1" customHeight="1" x14ac:dyDescent="0.25">
      <c r="A21" s="218" t="s">
        <v>297</v>
      </c>
      <c r="B21" s="231">
        <v>1</v>
      </c>
      <c r="C21" s="231">
        <v>5</v>
      </c>
      <c r="D21" s="219">
        <f t="shared" si="4"/>
        <v>6</v>
      </c>
      <c r="E21" s="231">
        <v>0</v>
      </c>
      <c r="F21" s="231">
        <v>0</v>
      </c>
      <c r="G21" s="219">
        <f t="shared" si="0"/>
        <v>0</v>
      </c>
      <c r="H21" s="231">
        <v>1</v>
      </c>
      <c r="I21" s="231">
        <v>0</v>
      </c>
      <c r="J21" s="219">
        <f t="shared" si="1"/>
        <v>1</v>
      </c>
      <c r="K21" s="253">
        <v>0</v>
      </c>
      <c r="L21" s="253">
        <v>1</v>
      </c>
      <c r="M21" s="252">
        <f t="shared" si="2"/>
        <v>1</v>
      </c>
      <c r="N21" s="253">
        <v>0</v>
      </c>
      <c r="O21" s="253">
        <v>0</v>
      </c>
      <c r="P21" s="252">
        <f t="shared" si="3"/>
        <v>0</v>
      </c>
      <c r="Q21" s="220" t="s">
        <v>300</v>
      </c>
    </row>
    <row r="22" spans="1:17" ht="27" customHeight="1" x14ac:dyDescent="0.25">
      <c r="A22" s="242" t="s">
        <v>2</v>
      </c>
      <c r="B22" s="243">
        <f>SUM(B9:B21)</f>
        <v>6822</v>
      </c>
      <c r="C22" s="243">
        <f t="shared" ref="C22:J22" si="5">SUM(C9:C21)</f>
        <v>14799</v>
      </c>
      <c r="D22" s="244">
        <f t="shared" si="5"/>
        <v>21621</v>
      </c>
      <c r="E22" s="244">
        <f t="shared" si="5"/>
        <v>6587</v>
      </c>
      <c r="F22" s="244">
        <f t="shared" si="5"/>
        <v>13141</v>
      </c>
      <c r="G22" s="244">
        <f t="shared" si="5"/>
        <v>19728</v>
      </c>
      <c r="H22" s="244">
        <f t="shared" si="5"/>
        <v>6547</v>
      </c>
      <c r="I22" s="244">
        <f t="shared" si="5"/>
        <v>12903</v>
      </c>
      <c r="J22" s="244">
        <f t="shared" si="5"/>
        <v>19450</v>
      </c>
      <c r="K22" s="251">
        <f t="shared" ref="K22:P22" si="6">SUM(K9:K21)</f>
        <v>6749</v>
      </c>
      <c r="L22" s="251">
        <f t="shared" si="6"/>
        <v>12857</v>
      </c>
      <c r="M22" s="251">
        <f t="shared" si="6"/>
        <v>19606</v>
      </c>
      <c r="N22" s="251">
        <f t="shared" si="6"/>
        <v>6998</v>
      </c>
      <c r="O22" s="251">
        <f t="shared" si="6"/>
        <v>12634</v>
      </c>
      <c r="P22" s="251">
        <f t="shared" si="6"/>
        <v>19632</v>
      </c>
      <c r="Q22" s="245" t="s">
        <v>3</v>
      </c>
    </row>
    <row r="23" spans="1:17" ht="13.5" customHeight="1" x14ac:dyDescent="0.25">
      <c r="A23" s="249" t="s">
        <v>335</v>
      </c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402" t="s">
        <v>430</v>
      </c>
    </row>
  </sheetData>
  <mergeCells count="11">
    <mergeCell ref="A1:Q1"/>
    <mergeCell ref="A2:Q2"/>
    <mergeCell ref="A3:Q3"/>
    <mergeCell ref="A4:Q4"/>
    <mergeCell ref="A6:A8"/>
    <mergeCell ref="Q6:Q8"/>
    <mergeCell ref="B6:D6"/>
    <mergeCell ref="E6:G6"/>
    <mergeCell ref="H6:J6"/>
    <mergeCell ref="K6:M6"/>
    <mergeCell ref="N6:P6"/>
  </mergeCells>
  <printOptions horizontalCentered="1" verticalCentered="1"/>
  <pageMargins left="0" right="0" top="0" bottom="0" header="0" footer="0"/>
  <pageSetup paperSize="9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9"/>
  <sheetViews>
    <sheetView rightToLeft="1" view="pageBreakPreview" zoomScale="98" zoomScaleNormal="100" zoomScaleSheetLayoutView="98" workbookViewId="0">
      <selection activeCell="S13" sqref="S13"/>
    </sheetView>
  </sheetViews>
  <sheetFormatPr defaultColWidth="9.140625" defaultRowHeight="12.75" x14ac:dyDescent="0.25"/>
  <cols>
    <col min="1" max="1" width="22.28515625" style="25" customWidth="1"/>
    <col min="2" max="3" width="7.7109375" style="25" customWidth="1"/>
    <col min="4" max="4" width="7.7109375" style="29" customWidth="1"/>
    <col min="5" max="6" width="7.7109375" style="25" customWidth="1"/>
    <col min="7" max="7" width="7.7109375" style="29" customWidth="1"/>
    <col min="8" max="9" width="7.7109375" style="25" customWidth="1"/>
    <col min="10" max="10" width="7.7109375" style="29" customWidth="1"/>
    <col min="11" max="12" width="7.7109375" style="25" customWidth="1"/>
    <col min="13" max="13" width="7.7109375" style="29" customWidth="1"/>
    <col min="14" max="14" width="22.28515625" style="25" customWidth="1"/>
    <col min="15" max="16384" width="9.140625" style="25"/>
  </cols>
  <sheetData>
    <row r="1" spans="1:14" ht="18" x14ac:dyDescent="0.25">
      <c r="A1" s="556" t="s">
        <v>266</v>
      </c>
      <c r="B1" s="556"/>
      <c r="C1" s="556"/>
      <c r="D1" s="556"/>
      <c r="E1" s="556"/>
      <c r="F1" s="556"/>
      <c r="G1" s="556"/>
      <c r="H1" s="556"/>
      <c r="I1" s="556"/>
      <c r="J1" s="556"/>
      <c r="K1" s="556"/>
      <c r="L1" s="556"/>
      <c r="M1" s="556"/>
      <c r="N1" s="556"/>
    </row>
    <row r="2" spans="1:14" ht="18" x14ac:dyDescent="0.25">
      <c r="A2" s="557" t="s">
        <v>365</v>
      </c>
      <c r="B2" s="557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7"/>
    </row>
    <row r="3" spans="1:14" ht="36" customHeight="1" x14ac:dyDescent="0.25">
      <c r="A3" s="562" t="s">
        <v>186</v>
      </c>
      <c r="B3" s="563"/>
      <c r="C3" s="563"/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</row>
    <row r="4" spans="1:14" ht="15.75" x14ac:dyDescent="0.25">
      <c r="A4" s="559" t="s">
        <v>365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</row>
    <row r="5" spans="1:14" s="26" customFormat="1" ht="15.75" x14ac:dyDescent="0.25">
      <c r="A5" s="35" t="s">
        <v>191</v>
      </c>
      <c r="B5" s="36"/>
      <c r="C5" s="36"/>
      <c r="D5" s="37"/>
      <c r="E5" s="34"/>
      <c r="F5" s="34"/>
      <c r="G5" s="37"/>
      <c r="H5" s="34"/>
      <c r="I5" s="34"/>
      <c r="J5" s="37"/>
      <c r="K5" s="34"/>
      <c r="L5" s="34"/>
      <c r="M5" s="37"/>
      <c r="N5" s="38" t="s">
        <v>154</v>
      </c>
    </row>
    <row r="6" spans="1:14" s="27" customFormat="1" ht="21.75" customHeight="1" x14ac:dyDescent="0.25">
      <c r="A6" s="577" t="s">
        <v>414</v>
      </c>
      <c r="B6" s="579" t="s">
        <v>289</v>
      </c>
      <c r="C6" s="580"/>
      <c r="D6" s="581"/>
      <c r="E6" s="579" t="s">
        <v>134</v>
      </c>
      <c r="F6" s="580"/>
      <c r="G6" s="581"/>
      <c r="H6" s="579" t="s">
        <v>135</v>
      </c>
      <c r="I6" s="580"/>
      <c r="J6" s="581"/>
      <c r="K6" s="579" t="s">
        <v>2</v>
      </c>
      <c r="L6" s="580"/>
      <c r="M6" s="581"/>
      <c r="N6" s="582" t="s">
        <v>436</v>
      </c>
    </row>
    <row r="7" spans="1:14" ht="33.75" customHeight="1" x14ac:dyDescent="0.25">
      <c r="A7" s="578"/>
      <c r="B7" s="584" t="s">
        <v>136</v>
      </c>
      <c r="C7" s="585"/>
      <c r="D7" s="586"/>
      <c r="E7" s="584" t="s">
        <v>137</v>
      </c>
      <c r="F7" s="585"/>
      <c r="G7" s="586"/>
      <c r="H7" s="584" t="s">
        <v>138</v>
      </c>
      <c r="I7" s="585"/>
      <c r="J7" s="586"/>
      <c r="K7" s="584" t="s">
        <v>3</v>
      </c>
      <c r="L7" s="585"/>
      <c r="M7" s="586"/>
      <c r="N7" s="583"/>
    </row>
    <row r="8" spans="1:14" s="27" customFormat="1" ht="15" customHeight="1" x14ac:dyDescent="0.25">
      <c r="A8" s="578"/>
      <c r="B8" s="575" t="s">
        <v>178</v>
      </c>
      <c r="C8" s="575" t="s">
        <v>177</v>
      </c>
      <c r="D8" s="574" t="s">
        <v>139</v>
      </c>
      <c r="E8" s="573" t="s">
        <v>178</v>
      </c>
      <c r="F8" s="573" t="s">
        <v>177</v>
      </c>
      <c r="G8" s="574" t="s">
        <v>139</v>
      </c>
      <c r="H8" s="573" t="s">
        <v>178</v>
      </c>
      <c r="I8" s="573" t="s">
        <v>177</v>
      </c>
      <c r="J8" s="574" t="s">
        <v>139</v>
      </c>
      <c r="K8" s="573" t="s">
        <v>178</v>
      </c>
      <c r="L8" s="573" t="s">
        <v>177</v>
      </c>
      <c r="M8" s="574" t="s">
        <v>139</v>
      </c>
      <c r="N8" s="583"/>
    </row>
    <row r="9" spans="1:14" ht="15" customHeight="1" x14ac:dyDescent="0.25">
      <c r="A9" s="578"/>
      <c r="B9" s="576"/>
      <c r="C9" s="576"/>
      <c r="D9" s="574"/>
      <c r="E9" s="573"/>
      <c r="F9" s="573"/>
      <c r="G9" s="574"/>
      <c r="H9" s="573"/>
      <c r="I9" s="573"/>
      <c r="J9" s="574"/>
      <c r="K9" s="573"/>
      <c r="L9" s="573"/>
      <c r="M9" s="574"/>
      <c r="N9" s="583"/>
    </row>
    <row r="10" spans="1:14" ht="30" customHeight="1" thickBot="1" x14ac:dyDescent="0.3">
      <c r="A10" s="315">
        <v>2019</v>
      </c>
      <c r="B10" s="355">
        <v>959</v>
      </c>
      <c r="C10" s="355">
        <v>664</v>
      </c>
      <c r="D10" s="317">
        <f>SUM(B10:C10)</f>
        <v>1623</v>
      </c>
      <c r="E10" s="316">
        <v>874</v>
      </c>
      <c r="F10" s="316">
        <v>3127</v>
      </c>
      <c r="G10" s="317">
        <f t="shared" ref="G10:G13" si="0">SUM(E10:F10)</f>
        <v>4001</v>
      </c>
      <c r="H10" s="316">
        <v>826</v>
      </c>
      <c r="I10" s="316">
        <v>1334</v>
      </c>
      <c r="J10" s="317">
        <f t="shared" ref="J10:J13" si="1">SUM(H10:I10)</f>
        <v>2160</v>
      </c>
      <c r="K10" s="317">
        <f>SUM(B10,E10,H10)</f>
        <v>2659</v>
      </c>
      <c r="L10" s="317">
        <f t="shared" ref="L10:L11" si="2">SUM(C10,F10,I10)</f>
        <v>5125</v>
      </c>
      <c r="M10" s="317">
        <f>SUM(K10:L10)</f>
        <v>7784</v>
      </c>
      <c r="N10" s="318">
        <v>2019</v>
      </c>
    </row>
    <row r="11" spans="1:14" ht="29.25" customHeight="1" thickBot="1" x14ac:dyDescent="0.3">
      <c r="A11" s="298">
        <v>2020</v>
      </c>
      <c r="B11" s="319">
        <v>961</v>
      </c>
      <c r="C11" s="319">
        <v>656</v>
      </c>
      <c r="D11" s="282">
        <f>SUM(B11:C11)</f>
        <v>1617</v>
      </c>
      <c r="E11" s="319">
        <v>833</v>
      </c>
      <c r="F11" s="319">
        <v>3159</v>
      </c>
      <c r="G11" s="282">
        <f t="shared" si="0"/>
        <v>3992</v>
      </c>
      <c r="H11" s="319">
        <v>627</v>
      </c>
      <c r="I11" s="319">
        <v>905</v>
      </c>
      <c r="J11" s="282">
        <f t="shared" si="1"/>
        <v>1532</v>
      </c>
      <c r="K11" s="282">
        <f>SUM(B11,E11,H11)</f>
        <v>2421</v>
      </c>
      <c r="L11" s="282">
        <f t="shared" si="2"/>
        <v>4720</v>
      </c>
      <c r="M11" s="282">
        <f t="shared" ref="M11:M13" si="3">SUM(K11:L11)</f>
        <v>7141</v>
      </c>
      <c r="N11" s="320">
        <v>2020</v>
      </c>
    </row>
    <row r="12" spans="1:14" ht="30" customHeight="1" thickBot="1" x14ac:dyDescent="0.3">
      <c r="A12" s="299">
        <v>2021</v>
      </c>
      <c r="B12" s="321">
        <v>916</v>
      </c>
      <c r="C12" s="321">
        <v>581</v>
      </c>
      <c r="D12" s="280">
        <f>SUM(B12:C12)</f>
        <v>1497</v>
      </c>
      <c r="E12" s="321">
        <v>894</v>
      </c>
      <c r="F12" s="321">
        <v>3286</v>
      </c>
      <c r="G12" s="280">
        <f t="shared" si="0"/>
        <v>4180</v>
      </c>
      <c r="H12" s="321">
        <v>652</v>
      </c>
      <c r="I12" s="321">
        <v>827</v>
      </c>
      <c r="J12" s="280">
        <f t="shared" si="1"/>
        <v>1479</v>
      </c>
      <c r="K12" s="280">
        <f t="shared" ref="K12" si="4">SUM(B12,E12,H12)</f>
        <v>2462</v>
      </c>
      <c r="L12" s="280">
        <f>SUM(C12,F12,I12)</f>
        <v>4694</v>
      </c>
      <c r="M12" s="280">
        <f>SUM(K12:L12)</f>
        <v>7156</v>
      </c>
      <c r="N12" s="322">
        <v>2021</v>
      </c>
    </row>
    <row r="13" spans="1:14" ht="29.25" customHeight="1" thickBot="1" x14ac:dyDescent="0.3">
      <c r="A13" s="298">
        <v>2022</v>
      </c>
      <c r="B13" s="354">
        <v>1045</v>
      </c>
      <c r="C13" s="354">
        <v>645</v>
      </c>
      <c r="D13" s="282">
        <f>SUM(B13:C13)</f>
        <v>1690</v>
      </c>
      <c r="E13" s="319">
        <v>787</v>
      </c>
      <c r="F13" s="319">
        <v>3205</v>
      </c>
      <c r="G13" s="282">
        <f t="shared" si="0"/>
        <v>3992</v>
      </c>
      <c r="H13" s="319">
        <v>700</v>
      </c>
      <c r="I13" s="319">
        <v>797</v>
      </c>
      <c r="J13" s="282">
        <f t="shared" si="1"/>
        <v>1497</v>
      </c>
      <c r="K13" s="282">
        <f>SUM(B13,E13,H13)</f>
        <v>2532</v>
      </c>
      <c r="L13" s="282">
        <f>SUM(C13,F13,I13)</f>
        <v>4647</v>
      </c>
      <c r="M13" s="282">
        <f t="shared" si="3"/>
        <v>7179</v>
      </c>
      <c r="N13" s="320">
        <v>2022</v>
      </c>
    </row>
    <row r="14" spans="1:14" ht="30" customHeight="1" x14ac:dyDescent="0.25">
      <c r="A14" s="300">
        <v>2023</v>
      </c>
      <c r="B14" s="323">
        <v>1244</v>
      </c>
      <c r="C14" s="323">
        <v>749</v>
      </c>
      <c r="D14" s="285">
        <f t="shared" ref="D14" si="5">SUM(B14:C14)</f>
        <v>1993</v>
      </c>
      <c r="E14" s="323">
        <v>755</v>
      </c>
      <c r="F14" s="323">
        <v>3135</v>
      </c>
      <c r="G14" s="285">
        <f t="shared" ref="G14" si="6">SUM(E14:F14)</f>
        <v>3890</v>
      </c>
      <c r="H14" s="323">
        <v>640</v>
      </c>
      <c r="I14" s="323">
        <v>769</v>
      </c>
      <c r="J14" s="285">
        <f t="shared" ref="J14" si="7">SUM(H14:I14)</f>
        <v>1409</v>
      </c>
      <c r="K14" s="285">
        <f>SUM(B14,E14,H14)</f>
        <v>2639</v>
      </c>
      <c r="L14" s="285">
        <f>SUM(C14,F14,I14)</f>
        <v>4653</v>
      </c>
      <c r="M14" s="285">
        <f t="shared" ref="M14" si="8">SUM(K14:L14)</f>
        <v>7292</v>
      </c>
      <c r="N14" s="324">
        <v>2023</v>
      </c>
    </row>
    <row r="17" spans="6:6" x14ac:dyDescent="0.25">
      <c r="F17" s="129"/>
    </row>
    <row r="18" spans="6:6" x14ac:dyDescent="0.25">
      <c r="F18" s="129"/>
    </row>
    <row r="19" spans="6:6" x14ac:dyDescent="0.25">
      <c r="F19" s="129"/>
    </row>
  </sheetData>
  <mergeCells count="26">
    <mergeCell ref="A1:N1"/>
    <mergeCell ref="A2:N2"/>
    <mergeCell ref="A3:N3"/>
    <mergeCell ref="A4:N4"/>
    <mergeCell ref="A6:A9"/>
    <mergeCell ref="B6:D6"/>
    <mergeCell ref="E6:G6"/>
    <mergeCell ref="H6:J6"/>
    <mergeCell ref="K6:M6"/>
    <mergeCell ref="N6:N9"/>
    <mergeCell ref="M8:M9"/>
    <mergeCell ref="B7:D7"/>
    <mergeCell ref="E7:G7"/>
    <mergeCell ref="H7:J7"/>
    <mergeCell ref="K7:M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rightToLeft="1" view="pageBreakPreview" zoomScale="98" zoomScaleNormal="100" zoomScaleSheetLayoutView="98" workbookViewId="0">
      <selection activeCell="H12" sqref="H12"/>
    </sheetView>
  </sheetViews>
  <sheetFormatPr defaultColWidth="9.140625" defaultRowHeight="12.75" x14ac:dyDescent="0.25"/>
  <cols>
    <col min="1" max="1" width="19.28515625" style="25" customWidth="1"/>
    <col min="2" max="3" width="12.28515625" style="25" customWidth="1"/>
    <col min="4" max="4" width="12.28515625" style="29" customWidth="1"/>
    <col min="5" max="7" width="12.28515625" style="25" customWidth="1"/>
    <col min="8" max="8" width="21.140625" style="25" customWidth="1"/>
    <col min="9" max="16384" width="9.140625" style="25"/>
  </cols>
  <sheetData>
    <row r="1" spans="1:8" ht="18" x14ac:dyDescent="0.25">
      <c r="A1" s="556" t="s">
        <v>27</v>
      </c>
      <c r="B1" s="556"/>
      <c r="C1" s="556"/>
      <c r="D1" s="556"/>
      <c r="E1" s="556"/>
      <c r="F1" s="556"/>
      <c r="G1" s="556"/>
      <c r="H1" s="556"/>
    </row>
    <row r="2" spans="1:8" ht="18" x14ac:dyDescent="0.25">
      <c r="A2" s="557" t="s">
        <v>365</v>
      </c>
      <c r="B2" s="557"/>
      <c r="C2" s="557"/>
      <c r="D2" s="557"/>
      <c r="E2" s="557"/>
      <c r="F2" s="557"/>
      <c r="G2" s="557"/>
      <c r="H2" s="557"/>
    </row>
    <row r="3" spans="1:8" ht="15.75" x14ac:dyDescent="0.25">
      <c r="A3" s="563" t="s">
        <v>133</v>
      </c>
      <c r="B3" s="563"/>
      <c r="C3" s="563"/>
      <c r="D3" s="563"/>
      <c r="E3" s="563"/>
      <c r="F3" s="563"/>
      <c r="G3" s="563"/>
      <c r="H3" s="563"/>
    </row>
    <row r="4" spans="1:8" ht="15.75" x14ac:dyDescent="0.25">
      <c r="A4" s="559" t="s">
        <v>365</v>
      </c>
      <c r="B4" s="559"/>
      <c r="C4" s="559"/>
      <c r="D4" s="559"/>
      <c r="E4" s="559"/>
      <c r="F4" s="559"/>
      <c r="G4" s="559"/>
      <c r="H4" s="559"/>
    </row>
    <row r="5" spans="1:8" s="26" customFormat="1" ht="15.75" x14ac:dyDescent="0.25">
      <c r="A5" s="35" t="s">
        <v>192</v>
      </c>
      <c r="B5" s="36"/>
      <c r="C5" s="36"/>
      <c r="D5" s="37"/>
      <c r="E5" s="34"/>
      <c r="F5" s="34"/>
      <c r="G5" s="34"/>
      <c r="H5" s="38" t="s">
        <v>155</v>
      </c>
    </row>
    <row r="6" spans="1:8" s="27" customFormat="1" ht="26.25" customHeight="1" x14ac:dyDescent="0.25">
      <c r="A6" s="577" t="s">
        <v>407</v>
      </c>
      <c r="B6" s="128" t="s">
        <v>18</v>
      </c>
      <c r="C6" s="128" t="s">
        <v>19</v>
      </c>
      <c r="D6" s="128" t="s">
        <v>20</v>
      </c>
      <c r="E6" s="128" t="s">
        <v>21</v>
      </c>
      <c r="F6" s="128" t="s">
        <v>22</v>
      </c>
      <c r="G6" s="128" t="s">
        <v>2</v>
      </c>
      <c r="H6" s="582" t="s">
        <v>406</v>
      </c>
    </row>
    <row r="7" spans="1:8" ht="41.25" customHeight="1" x14ac:dyDescent="0.25">
      <c r="A7" s="578"/>
      <c r="B7" s="221" t="s">
        <v>417</v>
      </c>
      <c r="C7" s="221" t="s">
        <v>23</v>
      </c>
      <c r="D7" s="221" t="s">
        <v>24</v>
      </c>
      <c r="E7" s="221" t="s">
        <v>418</v>
      </c>
      <c r="F7" s="221" t="s">
        <v>25</v>
      </c>
      <c r="G7" s="221" t="s">
        <v>26</v>
      </c>
      <c r="H7" s="583"/>
    </row>
    <row r="8" spans="1:8" ht="30" customHeight="1" thickBot="1" x14ac:dyDescent="0.3">
      <c r="A8" s="315">
        <v>2019</v>
      </c>
      <c r="B8" s="380">
        <v>14</v>
      </c>
      <c r="C8" s="380">
        <v>1</v>
      </c>
      <c r="D8" s="380">
        <v>4</v>
      </c>
      <c r="E8" s="380">
        <v>10</v>
      </c>
      <c r="F8" s="380">
        <v>6</v>
      </c>
      <c r="G8" s="317">
        <f>SUM(B8:F8)</f>
        <v>35</v>
      </c>
      <c r="H8" s="318">
        <v>2019</v>
      </c>
    </row>
    <row r="9" spans="1:8" ht="30" customHeight="1" thickBot="1" x14ac:dyDescent="0.3">
      <c r="A9" s="298">
        <v>2020</v>
      </c>
      <c r="B9" s="281">
        <v>14</v>
      </c>
      <c r="C9" s="281">
        <v>1</v>
      </c>
      <c r="D9" s="281">
        <v>3</v>
      </c>
      <c r="E9" s="281">
        <v>10</v>
      </c>
      <c r="F9" s="281">
        <v>6</v>
      </c>
      <c r="G9" s="282">
        <f t="shared" ref="G9:G10" si="0">SUM(B9:F9)</f>
        <v>34</v>
      </c>
      <c r="H9" s="320">
        <v>2020</v>
      </c>
    </row>
    <row r="10" spans="1:8" ht="30" customHeight="1" thickBot="1" x14ac:dyDescent="0.3">
      <c r="A10" s="299">
        <v>2021</v>
      </c>
      <c r="B10" s="352">
        <v>14</v>
      </c>
      <c r="C10" s="352">
        <v>1</v>
      </c>
      <c r="D10" s="352">
        <v>3</v>
      </c>
      <c r="E10" s="352">
        <v>10</v>
      </c>
      <c r="F10" s="352">
        <v>6</v>
      </c>
      <c r="G10" s="280">
        <f t="shared" si="0"/>
        <v>34</v>
      </c>
      <c r="H10" s="322">
        <v>2021</v>
      </c>
    </row>
    <row r="11" spans="1:8" ht="30" customHeight="1" thickBot="1" x14ac:dyDescent="0.3">
      <c r="A11" s="349">
        <v>2022</v>
      </c>
      <c r="B11" s="350">
        <v>14</v>
      </c>
      <c r="C11" s="350">
        <v>1</v>
      </c>
      <c r="D11" s="350">
        <v>3</v>
      </c>
      <c r="E11" s="350">
        <v>11</v>
      </c>
      <c r="F11" s="350">
        <v>6</v>
      </c>
      <c r="G11" s="348">
        <f t="shared" ref="G11" si="1">SUM(B11:F11)</f>
        <v>35</v>
      </c>
      <c r="H11" s="351">
        <v>2022</v>
      </c>
    </row>
    <row r="12" spans="1:8" ht="30" customHeight="1" x14ac:dyDescent="0.25">
      <c r="A12" s="300">
        <v>2023</v>
      </c>
      <c r="B12" s="353">
        <v>13</v>
      </c>
      <c r="C12" s="353">
        <v>1</v>
      </c>
      <c r="D12" s="353">
        <v>2</v>
      </c>
      <c r="E12" s="353">
        <v>12</v>
      </c>
      <c r="F12" s="353">
        <v>5</v>
      </c>
      <c r="G12" s="285">
        <f t="shared" ref="G12" si="2">SUM(B12:F12)</f>
        <v>33</v>
      </c>
      <c r="H12" s="324">
        <v>2023</v>
      </c>
    </row>
    <row r="20" spans="5:9" x14ac:dyDescent="0.25">
      <c r="E20" s="136"/>
      <c r="F20" s="136"/>
      <c r="G20" s="136"/>
      <c r="H20" s="136"/>
      <c r="I20" s="136"/>
    </row>
  </sheetData>
  <mergeCells count="6">
    <mergeCell ref="A1:H1"/>
    <mergeCell ref="A2:H2"/>
    <mergeCell ref="A3:H3"/>
    <mergeCell ref="A4:H4"/>
    <mergeCell ref="A6:A7"/>
    <mergeCell ref="H6:H7"/>
  </mergeCells>
  <printOptions horizontalCentered="1" verticalCentered="1"/>
  <pageMargins left="0" right="0" top="0" bottom="0" header="0" footer="0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6"/>
  <sheetViews>
    <sheetView rightToLeft="1" view="pageBreakPreview" zoomScale="98" zoomScaleNormal="100" zoomScaleSheetLayoutView="98" workbookViewId="0">
      <selection activeCell="H18" sqref="H18"/>
    </sheetView>
  </sheetViews>
  <sheetFormatPr defaultColWidth="9.140625" defaultRowHeight="15" x14ac:dyDescent="0.25"/>
  <cols>
    <col min="1" max="1" width="25.7109375" style="3" customWidth="1"/>
    <col min="2" max="10" width="9.28515625" style="3" customWidth="1"/>
    <col min="11" max="11" width="25.7109375" style="3" customWidth="1"/>
    <col min="12" max="16384" width="9.140625" style="2"/>
  </cols>
  <sheetData>
    <row r="1" spans="1:11" ht="18.75" thickBot="1" x14ac:dyDescent="0.3">
      <c r="A1" s="442" t="s">
        <v>360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5.25" customHeight="1" x14ac:dyDescent="0.25">
      <c r="A3" s="445" t="s">
        <v>361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193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156</v>
      </c>
    </row>
    <row r="6" spans="1:11" ht="20.100000000000001" customHeight="1" thickBot="1" x14ac:dyDescent="0.3">
      <c r="A6" s="451" t="s">
        <v>431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398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31.5" customHeight="1" thickBot="1" x14ac:dyDescent="0.3">
      <c r="A10" s="155" t="s">
        <v>95</v>
      </c>
      <c r="B10" s="290">
        <v>3</v>
      </c>
      <c r="C10" s="290">
        <v>5</v>
      </c>
      <c r="D10" s="32">
        <f>SUM(B10:C10)</f>
        <v>8</v>
      </c>
      <c r="E10" s="290">
        <v>1</v>
      </c>
      <c r="F10" s="290">
        <v>0</v>
      </c>
      <c r="G10" s="32">
        <f>SUM(E10:F10)</f>
        <v>1</v>
      </c>
      <c r="H10" s="32">
        <f>SUM(B10,E10)</f>
        <v>4</v>
      </c>
      <c r="I10" s="32">
        <f>SUM(C10,F10)</f>
        <v>5</v>
      </c>
      <c r="J10" s="32">
        <f>SUM(H10:I10)</f>
        <v>9</v>
      </c>
      <c r="K10" s="156" t="s">
        <v>96</v>
      </c>
    </row>
    <row r="11" spans="1:11" ht="31.5" customHeight="1" thickBot="1" x14ac:dyDescent="0.3">
      <c r="A11" s="22" t="s">
        <v>35</v>
      </c>
      <c r="B11" s="291">
        <v>96</v>
      </c>
      <c r="C11" s="291">
        <v>101</v>
      </c>
      <c r="D11" s="46">
        <f>SUM(B11:C11)</f>
        <v>197</v>
      </c>
      <c r="E11" s="291">
        <v>283</v>
      </c>
      <c r="F11" s="291">
        <v>322</v>
      </c>
      <c r="G11" s="46">
        <f t="shared" ref="G11:G14" si="0">SUM(E11:F11)</f>
        <v>605</v>
      </c>
      <c r="H11" s="46">
        <f t="shared" ref="H11:I14" si="1">SUM(B11,E11)</f>
        <v>379</v>
      </c>
      <c r="I11" s="46">
        <f t="shared" si="1"/>
        <v>423</v>
      </c>
      <c r="J11" s="46">
        <f t="shared" ref="J11:J14" si="2">SUM(H11:I11)</f>
        <v>802</v>
      </c>
      <c r="K11" s="28" t="s">
        <v>35</v>
      </c>
    </row>
    <row r="12" spans="1:11" ht="31.5" customHeight="1" thickBot="1" x14ac:dyDescent="0.3">
      <c r="A12" s="44" t="s">
        <v>36</v>
      </c>
      <c r="B12" s="292">
        <v>79</v>
      </c>
      <c r="C12" s="292">
        <v>401</v>
      </c>
      <c r="D12" s="32">
        <f t="shared" ref="D12:D14" si="3">SUM(B12:C12)</f>
        <v>480</v>
      </c>
      <c r="E12" s="292">
        <v>578</v>
      </c>
      <c r="F12" s="292">
        <v>656</v>
      </c>
      <c r="G12" s="32">
        <f t="shared" si="0"/>
        <v>1234</v>
      </c>
      <c r="H12" s="32">
        <f t="shared" si="1"/>
        <v>657</v>
      </c>
      <c r="I12" s="32">
        <f t="shared" si="1"/>
        <v>1057</v>
      </c>
      <c r="J12" s="32">
        <f t="shared" si="2"/>
        <v>1714</v>
      </c>
      <c r="K12" s="39" t="s">
        <v>36</v>
      </c>
    </row>
    <row r="13" spans="1:11" ht="31.5" customHeight="1" thickBot="1" x14ac:dyDescent="0.3">
      <c r="A13" s="22" t="s">
        <v>37</v>
      </c>
      <c r="B13" s="291">
        <v>23</v>
      </c>
      <c r="C13" s="291">
        <v>183</v>
      </c>
      <c r="D13" s="46">
        <f t="shared" si="3"/>
        <v>206</v>
      </c>
      <c r="E13" s="291">
        <v>745</v>
      </c>
      <c r="F13" s="291">
        <v>490</v>
      </c>
      <c r="G13" s="46">
        <f t="shared" si="0"/>
        <v>1235</v>
      </c>
      <c r="H13" s="46">
        <f t="shared" si="1"/>
        <v>768</v>
      </c>
      <c r="I13" s="46">
        <f>SUM(C13,F13)</f>
        <v>673</v>
      </c>
      <c r="J13" s="46">
        <f t="shared" si="2"/>
        <v>1441</v>
      </c>
      <c r="K13" s="28" t="s">
        <v>38</v>
      </c>
    </row>
    <row r="14" spans="1:11" ht="31.5" customHeight="1" x14ac:dyDescent="0.25">
      <c r="A14" s="45" t="s">
        <v>63</v>
      </c>
      <c r="B14" s="293">
        <v>41</v>
      </c>
      <c r="C14" s="293">
        <v>149</v>
      </c>
      <c r="D14" s="43">
        <f t="shared" si="3"/>
        <v>190</v>
      </c>
      <c r="E14" s="293">
        <v>808</v>
      </c>
      <c r="F14" s="293">
        <v>442</v>
      </c>
      <c r="G14" s="43">
        <f t="shared" si="0"/>
        <v>1250</v>
      </c>
      <c r="H14" s="43">
        <f t="shared" si="1"/>
        <v>849</v>
      </c>
      <c r="I14" s="43">
        <f t="shared" si="1"/>
        <v>591</v>
      </c>
      <c r="J14" s="43">
        <f t="shared" si="2"/>
        <v>1440</v>
      </c>
      <c r="K14" s="40" t="s">
        <v>63</v>
      </c>
    </row>
    <row r="15" spans="1:11" ht="31.5" customHeight="1" x14ac:dyDescent="0.25">
      <c r="A15" s="41" t="s">
        <v>2</v>
      </c>
      <c r="B15" s="48">
        <f>SUM(B10:B14)</f>
        <v>242</v>
      </c>
      <c r="C15" s="48">
        <f t="shared" ref="C15:I15" si="4">SUM(C10:C14)</f>
        <v>839</v>
      </c>
      <c r="D15" s="48">
        <f t="shared" si="4"/>
        <v>1081</v>
      </c>
      <c r="E15" s="48">
        <f t="shared" si="4"/>
        <v>2415</v>
      </c>
      <c r="F15" s="48">
        <f t="shared" si="4"/>
        <v>1910</v>
      </c>
      <c r="G15" s="48">
        <f t="shared" si="4"/>
        <v>4325</v>
      </c>
      <c r="H15" s="48">
        <f>SUM(H10:H14)</f>
        <v>2657</v>
      </c>
      <c r="I15" s="48">
        <f t="shared" si="4"/>
        <v>2749</v>
      </c>
      <c r="J15" s="48">
        <f>SUM(J10:J14)</f>
        <v>5406</v>
      </c>
      <c r="K15" s="42" t="s">
        <v>3</v>
      </c>
    </row>
    <row r="16" spans="1:11" x14ac:dyDescent="0.25">
      <c r="A16" s="23"/>
      <c r="B16" s="180"/>
      <c r="C16" s="180"/>
      <c r="D16" s="180"/>
      <c r="E16" s="180"/>
      <c r="F16" s="180"/>
      <c r="G16" s="180"/>
      <c r="H16" s="180"/>
      <c r="I16" s="180"/>
      <c r="J16" s="180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3"/>
  <sheetViews>
    <sheetView rightToLeft="1" view="pageBreakPreview" zoomScaleNormal="100" zoomScaleSheetLayoutView="100" workbookViewId="0">
      <selection activeCell="E19" sqref="E19"/>
    </sheetView>
  </sheetViews>
  <sheetFormatPr defaultColWidth="9.140625" defaultRowHeight="14.25" x14ac:dyDescent="0.2"/>
  <cols>
    <col min="1" max="1" width="22.7109375" style="59" customWidth="1"/>
    <col min="2" max="4" width="8.7109375" style="59" customWidth="1"/>
    <col min="5" max="5" width="11.7109375" style="59" customWidth="1"/>
    <col min="6" max="6" width="16.28515625" style="59" customWidth="1"/>
    <col min="7" max="7" width="22.7109375" style="59" customWidth="1"/>
    <col min="8" max="16384" width="9.140625" style="59"/>
  </cols>
  <sheetData>
    <row r="1" spans="1:7" ht="37.5" customHeight="1" x14ac:dyDescent="0.2">
      <c r="A1" s="587" t="s">
        <v>163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168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323</v>
      </c>
      <c r="B5" s="61"/>
      <c r="C5" s="61"/>
      <c r="D5" s="61"/>
      <c r="E5" s="61"/>
      <c r="F5" s="61"/>
      <c r="G5" s="30" t="s">
        <v>194</v>
      </c>
    </row>
    <row r="6" spans="1:7" ht="28.5" customHeight="1" thickBot="1" x14ac:dyDescent="0.25">
      <c r="A6" s="590" t="s">
        <v>45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2" t="s">
        <v>51</v>
      </c>
    </row>
    <row r="7" spans="1:7" ht="24.75" customHeight="1" x14ac:dyDescent="0.2">
      <c r="A7" s="591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3"/>
    </row>
    <row r="8" spans="1:7" ht="27.75" customHeight="1" thickBot="1" x14ac:dyDescent="0.25">
      <c r="A8" s="195" t="s">
        <v>46</v>
      </c>
      <c r="B8" s="403">
        <v>4267</v>
      </c>
      <c r="C8" s="403">
        <v>931</v>
      </c>
      <c r="D8" s="404">
        <f>SUM(B8:C8)</f>
        <v>5198</v>
      </c>
      <c r="E8" s="68">
        <f>D8/$D$13%</f>
        <v>19.749990501158859</v>
      </c>
      <c r="F8" s="65">
        <v>61</v>
      </c>
      <c r="G8" s="198" t="s">
        <v>52</v>
      </c>
    </row>
    <row r="9" spans="1:7" ht="27.75" customHeight="1" thickBot="1" x14ac:dyDescent="0.25">
      <c r="A9" s="196" t="s">
        <v>47</v>
      </c>
      <c r="B9" s="153">
        <v>4119</v>
      </c>
      <c r="C9" s="153">
        <v>4295</v>
      </c>
      <c r="D9" s="405">
        <f t="shared" ref="D9:D12" si="0">SUM(B9:C9)</f>
        <v>8414</v>
      </c>
      <c r="E9" s="70">
        <f>D9/$D$13%</f>
        <v>31.969299745431059</v>
      </c>
      <c r="F9" s="66">
        <v>48</v>
      </c>
      <c r="G9" s="199" t="s">
        <v>53</v>
      </c>
    </row>
    <row r="10" spans="1:7" ht="27.75" customHeight="1" thickBot="1" x14ac:dyDescent="0.25">
      <c r="A10" s="195" t="s">
        <v>48</v>
      </c>
      <c r="B10" s="403">
        <v>2452</v>
      </c>
      <c r="C10" s="403">
        <v>364</v>
      </c>
      <c r="D10" s="404">
        <f t="shared" si="0"/>
        <v>2816</v>
      </c>
      <c r="E10" s="68">
        <f>D10/$D$13%</f>
        <v>10.699494661651279</v>
      </c>
      <c r="F10" s="65">
        <v>49</v>
      </c>
      <c r="G10" s="198" t="s">
        <v>54</v>
      </c>
    </row>
    <row r="11" spans="1:7" ht="27.75" customHeight="1" thickBot="1" x14ac:dyDescent="0.25">
      <c r="A11" s="196" t="s">
        <v>49</v>
      </c>
      <c r="B11" s="153">
        <v>864</v>
      </c>
      <c r="C11" s="153">
        <v>719</v>
      </c>
      <c r="D11" s="405">
        <f t="shared" si="0"/>
        <v>1583</v>
      </c>
      <c r="E11" s="70">
        <f>D11/$D$13%</f>
        <v>6.0146662107222921</v>
      </c>
      <c r="F11" s="66">
        <v>42</v>
      </c>
      <c r="G11" s="199" t="s">
        <v>55</v>
      </c>
    </row>
    <row r="12" spans="1:7" ht="27.75" customHeight="1" x14ac:dyDescent="0.2">
      <c r="A12" s="197" t="s">
        <v>50</v>
      </c>
      <c r="B12" s="406">
        <v>5322</v>
      </c>
      <c r="C12" s="406">
        <v>2986</v>
      </c>
      <c r="D12" s="407">
        <f t="shared" si="0"/>
        <v>8308</v>
      </c>
      <c r="E12" s="72">
        <f>D12/$D$13%</f>
        <v>31.566548881036514</v>
      </c>
      <c r="F12" s="71">
        <v>48</v>
      </c>
      <c r="G12" s="200" t="s">
        <v>56</v>
      </c>
    </row>
    <row r="13" spans="1:7" ht="27.75" customHeight="1" x14ac:dyDescent="0.2">
      <c r="A13" s="193" t="s">
        <v>2</v>
      </c>
      <c r="B13" s="48">
        <f>SUM(B8:B12)</f>
        <v>17024</v>
      </c>
      <c r="C13" s="48">
        <f t="shared" ref="C13:E13" si="1">SUM(C8:C12)</f>
        <v>9295</v>
      </c>
      <c r="D13" s="48">
        <f t="shared" si="1"/>
        <v>26319</v>
      </c>
      <c r="E13" s="130">
        <f t="shared" si="1"/>
        <v>100</v>
      </c>
      <c r="F13" s="77">
        <v>51</v>
      </c>
      <c r="G13" s="194" t="s">
        <v>3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1"/>
  <sheetViews>
    <sheetView rightToLeft="1" view="pageBreakPreview" zoomScaleNormal="100" zoomScaleSheetLayoutView="100" workbookViewId="0">
      <selection activeCell="I18" sqref="I18"/>
    </sheetView>
  </sheetViews>
  <sheetFormatPr defaultColWidth="9.140625" defaultRowHeight="14.25" x14ac:dyDescent="0.2"/>
  <cols>
    <col min="1" max="1" width="21.7109375" style="59" customWidth="1"/>
    <col min="2" max="4" width="8.7109375" style="59" customWidth="1"/>
    <col min="5" max="5" width="11.7109375" style="59" customWidth="1"/>
    <col min="6" max="6" width="16.7109375" style="59" customWidth="1"/>
    <col min="7" max="7" width="21.7109375" style="59" customWidth="1"/>
    <col min="8" max="16384" width="9.140625" style="59"/>
  </cols>
  <sheetData>
    <row r="1" spans="1:7" ht="38.25" customHeight="1" x14ac:dyDescent="0.2">
      <c r="A1" s="587" t="s">
        <v>164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169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324</v>
      </c>
      <c r="B5" s="61"/>
      <c r="C5" s="61"/>
      <c r="D5" s="61"/>
      <c r="E5" s="61"/>
      <c r="F5" s="61"/>
      <c r="G5" s="30" t="s">
        <v>195</v>
      </c>
    </row>
    <row r="6" spans="1:7" ht="28.5" customHeight="1" thickBot="1" x14ac:dyDescent="0.25">
      <c r="A6" s="590" t="s">
        <v>39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2" t="s">
        <v>43</v>
      </c>
    </row>
    <row r="7" spans="1:7" ht="24.75" customHeight="1" x14ac:dyDescent="0.2">
      <c r="A7" s="591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3"/>
    </row>
    <row r="8" spans="1:7" ht="39" customHeight="1" thickBot="1" x14ac:dyDescent="0.25">
      <c r="A8" s="195" t="s">
        <v>41</v>
      </c>
      <c r="B8" s="403">
        <v>9001</v>
      </c>
      <c r="C8" s="403">
        <v>9092</v>
      </c>
      <c r="D8" s="404">
        <f>B8+C8</f>
        <v>18093</v>
      </c>
      <c r="E8" s="68">
        <f>D8/$D$10%</f>
        <v>68.745013108400769</v>
      </c>
      <c r="F8" s="65">
        <v>51</v>
      </c>
      <c r="G8" s="198" t="s">
        <v>268</v>
      </c>
    </row>
    <row r="9" spans="1:7" ht="30.75" customHeight="1" x14ac:dyDescent="0.2">
      <c r="A9" s="196" t="s">
        <v>42</v>
      </c>
      <c r="B9" s="153">
        <v>8023</v>
      </c>
      <c r="C9" s="153">
        <v>203</v>
      </c>
      <c r="D9" s="269">
        <f t="shared" ref="D9" si="0">B9+C9</f>
        <v>8226</v>
      </c>
      <c r="E9" s="70">
        <f>D9/$D$10%</f>
        <v>31.254986891599223</v>
      </c>
      <c r="F9" s="66">
        <v>50</v>
      </c>
      <c r="G9" s="199" t="s">
        <v>44</v>
      </c>
    </row>
    <row r="10" spans="1:7" ht="27.75" customHeight="1" x14ac:dyDescent="0.2">
      <c r="A10" s="201" t="s">
        <v>2</v>
      </c>
      <c r="B10" s="236">
        <f>B8+B9</f>
        <v>17024</v>
      </c>
      <c r="C10" s="236">
        <f t="shared" ref="C10:E10" si="1">C8+C9</f>
        <v>9295</v>
      </c>
      <c r="D10" s="236">
        <f t="shared" si="1"/>
        <v>26319</v>
      </c>
      <c r="E10" s="69">
        <f t="shared" si="1"/>
        <v>100</v>
      </c>
      <c r="F10" s="67">
        <v>51</v>
      </c>
      <c r="G10" s="64" t="s">
        <v>3</v>
      </c>
    </row>
    <row r="11" spans="1:7" ht="30" customHeight="1" x14ac:dyDescent="0.2">
      <c r="A11" s="595" t="s">
        <v>432</v>
      </c>
      <c r="B11" s="595"/>
      <c r="C11" s="595"/>
      <c r="D11" s="63"/>
      <c r="E11" s="594" t="s">
        <v>433</v>
      </c>
      <c r="F11" s="594"/>
      <c r="G11" s="594"/>
    </row>
  </sheetData>
  <mergeCells count="8">
    <mergeCell ref="A1:G1"/>
    <mergeCell ref="A3:G3"/>
    <mergeCell ref="E11:G11"/>
    <mergeCell ref="A11:C11"/>
    <mergeCell ref="A2:G2"/>
    <mergeCell ref="A4:G4"/>
    <mergeCell ref="A6:A7"/>
    <mergeCell ref="G6:G7"/>
  </mergeCells>
  <printOptions horizontalCentered="1" verticalCentered="1"/>
  <pageMargins left="0" right="0" top="0" bottom="0" header="0" footer="0"/>
  <pageSetup paperSize="9" scale="9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3"/>
  <sheetViews>
    <sheetView rightToLeft="1" view="pageBreakPreview" zoomScaleNormal="100" zoomScaleSheetLayoutView="100" workbookViewId="0">
      <selection activeCell="I17" sqref="I17"/>
    </sheetView>
  </sheetViews>
  <sheetFormatPr defaultColWidth="9.140625" defaultRowHeight="14.25" x14ac:dyDescent="0.2"/>
  <cols>
    <col min="1" max="1" width="18.7109375" style="59" customWidth="1"/>
    <col min="2" max="4" width="8.7109375" style="59" customWidth="1"/>
    <col min="5" max="5" width="11.7109375" style="59" customWidth="1"/>
    <col min="6" max="6" width="16.7109375" style="59" customWidth="1"/>
    <col min="7" max="7" width="18.7109375" style="59" customWidth="1"/>
    <col min="8" max="16384" width="9.140625" style="59"/>
  </cols>
  <sheetData>
    <row r="1" spans="1:7" ht="37.5" customHeight="1" x14ac:dyDescent="0.2">
      <c r="A1" s="587" t="s">
        <v>165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170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325</v>
      </c>
      <c r="B5" s="61"/>
      <c r="C5" s="61"/>
      <c r="D5" s="61"/>
      <c r="E5" s="61"/>
      <c r="F5" s="61"/>
      <c r="G5" s="30" t="s">
        <v>196</v>
      </c>
    </row>
    <row r="6" spans="1:7" ht="28.5" customHeight="1" x14ac:dyDescent="0.2">
      <c r="A6" s="596" t="s">
        <v>64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8" t="s">
        <v>57</v>
      </c>
    </row>
    <row r="7" spans="1:7" ht="24.75" customHeight="1" x14ac:dyDescent="0.2">
      <c r="A7" s="597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9"/>
    </row>
    <row r="8" spans="1:7" ht="27.75" customHeight="1" thickBot="1" x14ac:dyDescent="0.25">
      <c r="A8" s="58" t="s">
        <v>95</v>
      </c>
      <c r="B8" s="403">
        <v>221</v>
      </c>
      <c r="C8" s="403">
        <v>4</v>
      </c>
      <c r="D8" s="404">
        <f>B8+C8</f>
        <v>225</v>
      </c>
      <c r="E8" s="68">
        <f>D8/$D$13%</f>
        <v>0.85489570272426763</v>
      </c>
      <c r="F8" s="65">
        <v>70</v>
      </c>
      <c r="G8" s="73" t="s">
        <v>96</v>
      </c>
    </row>
    <row r="9" spans="1:7" ht="27.75" customHeight="1" thickBot="1" x14ac:dyDescent="0.25">
      <c r="A9" s="56" t="s">
        <v>35</v>
      </c>
      <c r="B9" s="153">
        <v>3828</v>
      </c>
      <c r="C9" s="153">
        <v>3323</v>
      </c>
      <c r="D9" s="405">
        <f t="shared" ref="D9:D12" si="0">B9+C9</f>
        <v>7151</v>
      </c>
      <c r="E9" s="70">
        <f>D9/$D$13%</f>
        <v>27.170485200805501</v>
      </c>
      <c r="F9" s="66">
        <v>42</v>
      </c>
      <c r="G9" s="74" t="s">
        <v>35</v>
      </c>
    </row>
    <row r="10" spans="1:7" ht="27.75" customHeight="1" thickBot="1" x14ac:dyDescent="0.25">
      <c r="A10" s="58" t="s">
        <v>36</v>
      </c>
      <c r="B10" s="403">
        <v>2943</v>
      </c>
      <c r="C10" s="403">
        <v>3024</v>
      </c>
      <c r="D10" s="404">
        <f t="shared" si="0"/>
        <v>5967</v>
      </c>
      <c r="E10" s="68">
        <f>D10/$D$13%</f>
        <v>22.671834036247578</v>
      </c>
      <c r="F10" s="65">
        <v>48</v>
      </c>
      <c r="G10" s="73" t="s">
        <v>36</v>
      </c>
    </row>
    <row r="11" spans="1:7" ht="27.75" customHeight="1" thickBot="1" x14ac:dyDescent="0.25">
      <c r="A11" s="56" t="s">
        <v>37</v>
      </c>
      <c r="B11" s="153">
        <v>2390</v>
      </c>
      <c r="C11" s="153">
        <v>1605</v>
      </c>
      <c r="D11" s="405">
        <f t="shared" si="0"/>
        <v>3995</v>
      </c>
      <c r="E11" s="70">
        <f>D11/$D$13%</f>
        <v>15.179148143926442</v>
      </c>
      <c r="F11" s="66">
        <v>52</v>
      </c>
      <c r="G11" s="74" t="s">
        <v>37</v>
      </c>
    </row>
    <row r="12" spans="1:7" ht="27.75" customHeight="1" x14ac:dyDescent="0.2">
      <c r="A12" s="57" t="s">
        <v>63</v>
      </c>
      <c r="B12" s="406">
        <v>7642</v>
      </c>
      <c r="C12" s="406">
        <v>1339</v>
      </c>
      <c r="D12" s="407">
        <f t="shared" si="0"/>
        <v>8981</v>
      </c>
      <c r="E12" s="72">
        <f>D12/$D$13%</f>
        <v>34.123636916296213</v>
      </c>
      <c r="F12" s="71">
        <v>58</v>
      </c>
      <c r="G12" s="75" t="s">
        <v>63</v>
      </c>
    </row>
    <row r="13" spans="1:7" ht="27.75" customHeight="1" x14ac:dyDescent="0.2">
      <c r="A13" s="202" t="s">
        <v>2</v>
      </c>
      <c r="B13" s="48">
        <f>SUM(B8:B12)</f>
        <v>17024</v>
      </c>
      <c r="C13" s="48">
        <f t="shared" ref="C13:D13" si="1">SUM(C8:C12)</f>
        <v>9295</v>
      </c>
      <c r="D13" s="48">
        <f t="shared" si="1"/>
        <v>26319</v>
      </c>
      <c r="E13" s="130">
        <f>SUM(E8:E12)</f>
        <v>100</v>
      </c>
      <c r="F13" s="77">
        <v>51</v>
      </c>
      <c r="G13" s="76" t="s">
        <v>3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7"/>
  <sheetViews>
    <sheetView rightToLeft="1" view="pageBreakPreview" zoomScaleNormal="100" zoomScaleSheetLayoutView="100" workbookViewId="0">
      <selection activeCell="K14" sqref="K14"/>
    </sheetView>
  </sheetViews>
  <sheetFormatPr defaultColWidth="9.140625" defaultRowHeight="14.25" x14ac:dyDescent="0.2"/>
  <cols>
    <col min="1" max="1" width="17" style="59" customWidth="1"/>
    <col min="2" max="4" width="8.7109375" style="59" customWidth="1"/>
    <col min="5" max="5" width="11.7109375" style="59" customWidth="1"/>
    <col min="6" max="6" width="16.7109375" style="59" customWidth="1"/>
    <col min="7" max="7" width="23.140625" style="59" customWidth="1"/>
    <col min="8" max="16384" width="9.140625" style="59"/>
  </cols>
  <sheetData>
    <row r="1" spans="1:7" ht="37.5" customHeight="1" x14ac:dyDescent="0.2">
      <c r="A1" s="587" t="s">
        <v>166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171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291</v>
      </c>
      <c r="B5" s="61"/>
      <c r="C5" s="61"/>
      <c r="D5" s="61"/>
      <c r="E5" s="61"/>
      <c r="F5" s="61"/>
      <c r="G5" s="30" t="s">
        <v>197</v>
      </c>
    </row>
    <row r="6" spans="1:7" ht="28.5" customHeight="1" x14ac:dyDescent="0.2">
      <c r="A6" s="596" t="s">
        <v>65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8" t="s">
        <v>303</v>
      </c>
    </row>
    <row r="7" spans="1:7" ht="24.75" customHeight="1" x14ac:dyDescent="0.2">
      <c r="A7" s="597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9"/>
    </row>
    <row r="8" spans="1:7" ht="27.75" customHeight="1" thickBot="1" x14ac:dyDescent="0.25">
      <c r="A8" s="58" t="s">
        <v>98</v>
      </c>
      <c r="B8" s="403">
        <v>860</v>
      </c>
      <c r="C8" s="403">
        <v>87</v>
      </c>
      <c r="D8" s="407">
        <f t="shared" ref="D8:D11" si="0">B8+C8</f>
        <v>947</v>
      </c>
      <c r="E8" s="68">
        <f t="shared" ref="E8:E16" si="1">D8/$D$17%</f>
        <v>3.5981610243550288</v>
      </c>
      <c r="F8" s="65">
        <v>24</v>
      </c>
      <c r="G8" s="73" t="s">
        <v>97</v>
      </c>
    </row>
    <row r="9" spans="1:7" ht="27.75" customHeight="1" x14ac:dyDescent="0.2">
      <c r="A9" s="56" t="s">
        <v>67</v>
      </c>
      <c r="B9" s="153">
        <v>604</v>
      </c>
      <c r="C9" s="153">
        <v>188</v>
      </c>
      <c r="D9" s="269">
        <f t="shared" si="0"/>
        <v>792</v>
      </c>
      <c r="E9" s="70">
        <f t="shared" si="1"/>
        <v>3.009232873589422</v>
      </c>
      <c r="F9" s="66">
        <v>32</v>
      </c>
      <c r="G9" s="74" t="s">
        <v>67</v>
      </c>
    </row>
    <row r="10" spans="1:7" ht="27.75" customHeight="1" thickBot="1" x14ac:dyDescent="0.25">
      <c r="A10" s="58" t="s">
        <v>68</v>
      </c>
      <c r="B10" s="403">
        <v>1241</v>
      </c>
      <c r="C10" s="403">
        <v>443</v>
      </c>
      <c r="D10" s="407">
        <f t="shared" si="0"/>
        <v>1684</v>
      </c>
      <c r="E10" s="68">
        <f t="shared" si="1"/>
        <v>6.3984193928340742</v>
      </c>
      <c r="F10" s="65">
        <v>37</v>
      </c>
      <c r="G10" s="73" t="s">
        <v>68</v>
      </c>
    </row>
    <row r="11" spans="1:7" ht="27.75" customHeight="1" x14ac:dyDescent="0.2">
      <c r="A11" s="56" t="s">
        <v>69</v>
      </c>
      <c r="B11" s="153">
        <v>2029</v>
      </c>
      <c r="C11" s="153">
        <v>1931</v>
      </c>
      <c r="D11" s="269">
        <f t="shared" si="0"/>
        <v>3960</v>
      </c>
      <c r="E11" s="70">
        <f t="shared" si="1"/>
        <v>15.04616436794711</v>
      </c>
      <c r="F11" s="66">
        <v>42</v>
      </c>
      <c r="G11" s="74" t="s">
        <v>74</v>
      </c>
    </row>
    <row r="12" spans="1:7" ht="27.75" customHeight="1" thickBot="1" x14ac:dyDescent="0.25">
      <c r="A12" s="57" t="s">
        <v>70</v>
      </c>
      <c r="B12" s="406">
        <v>2222</v>
      </c>
      <c r="C12" s="406">
        <v>2309</v>
      </c>
      <c r="D12" s="407">
        <f t="shared" ref="D12:D16" si="2">B12+C12</f>
        <v>4531</v>
      </c>
      <c r="E12" s="72">
        <f t="shared" si="1"/>
        <v>17.215699684638473</v>
      </c>
      <c r="F12" s="71">
        <v>47</v>
      </c>
      <c r="G12" s="75" t="s">
        <v>70</v>
      </c>
    </row>
    <row r="13" spans="1:7" ht="27.75" customHeight="1" x14ac:dyDescent="0.2">
      <c r="A13" s="56" t="s">
        <v>71</v>
      </c>
      <c r="B13" s="153">
        <v>2529</v>
      </c>
      <c r="C13" s="153">
        <v>2119</v>
      </c>
      <c r="D13" s="269">
        <f t="shared" si="2"/>
        <v>4648</v>
      </c>
      <c r="E13" s="70">
        <f t="shared" si="1"/>
        <v>17.660245450055093</v>
      </c>
      <c r="F13" s="66">
        <v>52</v>
      </c>
      <c r="G13" s="74" t="s">
        <v>71</v>
      </c>
    </row>
    <row r="14" spans="1:7" ht="27.75" customHeight="1" thickBot="1" x14ac:dyDescent="0.25">
      <c r="A14" s="58" t="s">
        <v>72</v>
      </c>
      <c r="B14" s="403">
        <v>2739</v>
      </c>
      <c r="C14" s="403">
        <v>1311</v>
      </c>
      <c r="D14" s="274">
        <f t="shared" si="2"/>
        <v>4050</v>
      </c>
      <c r="E14" s="68">
        <f t="shared" si="1"/>
        <v>15.388122649036818</v>
      </c>
      <c r="F14" s="65">
        <v>57</v>
      </c>
      <c r="G14" s="73" t="s">
        <v>72</v>
      </c>
    </row>
    <row r="15" spans="1:7" ht="27.75" customHeight="1" x14ac:dyDescent="0.2">
      <c r="A15" s="56" t="s">
        <v>73</v>
      </c>
      <c r="B15" s="153">
        <v>3241</v>
      </c>
      <c r="C15" s="153">
        <v>789</v>
      </c>
      <c r="D15" s="269">
        <f t="shared" si="2"/>
        <v>4030</v>
      </c>
      <c r="E15" s="70">
        <f t="shared" si="1"/>
        <v>15.312131919905772</v>
      </c>
      <c r="F15" s="66">
        <v>61</v>
      </c>
      <c r="G15" s="74" t="s">
        <v>73</v>
      </c>
    </row>
    <row r="16" spans="1:7" ht="27.75" customHeight="1" x14ac:dyDescent="0.2">
      <c r="A16" s="57" t="s">
        <v>66</v>
      </c>
      <c r="B16" s="406">
        <v>1559</v>
      </c>
      <c r="C16" s="406">
        <v>118</v>
      </c>
      <c r="D16" s="274">
        <f t="shared" si="2"/>
        <v>1677</v>
      </c>
      <c r="E16" s="72">
        <f t="shared" si="1"/>
        <v>6.3718226376382079</v>
      </c>
      <c r="F16" s="71">
        <v>72</v>
      </c>
      <c r="G16" s="75" t="s">
        <v>66</v>
      </c>
    </row>
    <row r="17" spans="1:7" ht="27.75" customHeight="1" x14ac:dyDescent="0.2">
      <c r="A17" s="202" t="s">
        <v>2</v>
      </c>
      <c r="B17" s="48">
        <f>SUM(B8:B16)</f>
        <v>17024</v>
      </c>
      <c r="C17" s="48">
        <f t="shared" ref="C17:D17" si="3">SUM(C8:C16)</f>
        <v>9295</v>
      </c>
      <c r="D17" s="48">
        <f t="shared" si="3"/>
        <v>26319</v>
      </c>
      <c r="E17" s="130">
        <f>SUM(E8:E16)</f>
        <v>100</v>
      </c>
      <c r="F17" s="77">
        <v>51</v>
      </c>
      <c r="G17" s="76" t="s">
        <v>3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rightToLeft="1" view="pageBreakPreview" zoomScaleNormal="100" zoomScaleSheetLayoutView="100" workbookViewId="0">
      <selection activeCell="C10" sqref="C10"/>
    </sheetView>
  </sheetViews>
  <sheetFormatPr defaultColWidth="8.85546875" defaultRowHeight="15.75" x14ac:dyDescent="0.25"/>
  <cols>
    <col min="1" max="1" width="45.7109375" style="8" customWidth="1"/>
    <col min="2" max="2" width="3.7109375" style="8" customWidth="1"/>
    <col min="3" max="3" width="45.7109375" style="9" customWidth="1"/>
    <col min="4" max="16384" width="8.85546875" style="8"/>
  </cols>
  <sheetData>
    <row r="1" spans="1:8" ht="90" customHeight="1" x14ac:dyDescent="0.25">
      <c r="A1" s="86"/>
      <c r="B1" s="86"/>
      <c r="C1" s="87"/>
    </row>
    <row r="2" spans="1:8" s="10" customFormat="1" ht="58.5" customHeight="1" x14ac:dyDescent="0.25">
      <c r="A2" s="164" t="s">
        <v>12</v>
      </c>
      <c r="B2" s="88"/>
      <c r="C2" s="359" t="s">
        <v>94</v>
      </c>
      <c r="D2" s="11"/>
      <c r="E2" s="11"/>
      <c r="F2" s="11"/>
      <c r="G2" s="11"/>
      <c r="H2" s="11"/>
    </row>
    <row r="3" spans="1:8" ht="9.75" customHeight="1" x14ac:dyDescent="0.25">
      <c r="A3" s="89"/>
      <c r="B3" s="86"/>
      <c r="C3" s="90"/>
    </row>
    <row r="4" spans="1:8" ht="75" customHeight="1" x14ac:dyDescent="0.25">
      <c r="A4" s="165" t="s">
        <v>256</v>
      </c>
      <c r="B4" s="86"/>
      <c r="C4" s="167" t="s">
        <v>377</v>
      </c>
    </row>
    <row r="5" spans="1:8" ht="29.25" customHeight="1" x14ac:dyDescent="0.5">
      <c r="A5" s="169" t="s">
        <v>11</v>
      </c>
      <c r="B5" s="86"/>
      <c r="C5" s="168" t="s">
        <v>122</v>
      </c>
    </row>
    <row r="6" spans="1:8" ht="18.75" customHeight="1" x14ac:dyDescent="0.25">
      <c r="A6" s="166" t="s">
        <v>344</v>
      </c>
      <c r="B6" s="86"/>
      <c r="C6" s="126" t="s">
        <v>345</v>
      </c>
    </row>
    <row r="7" spans="1:8" ht="18.75" x14ac:dyDescent="0.25">
      <c r="A7" s="166" t="s">
        <v>207</v>
      </c>
      <c r="B7" s="86"/>
      <c r="C7" s="126" t="s">
        <v>210</v>
      </c>
    </row>
    <row r="8" spans="1:8" ht="18.75" x14ac:dyDescent="0.25">
      <c r="A8" s="166" t="s">
        <v>314</v>
      </c>
      <c r="B8" s="86"/>
      <c r="C8" s="126" t="s">
        <v>315</v>
      </c>
    </row>
    <row r="9" spans="1:8" ht="18.75" customHeight="1" x14ac:dyDescent="0.25">
      <c r="A9" s="166" t="s">
        <v>257</v>
      </c>
      <c r="B9" s="86"/>
      <c r="C9" s="126" t="s">
        <v>346</v>
      </c>
    </row>
    <row r="10" spans="1:8" ht="18.75" x14ac:dyDescent="0.25">
      <c r="A10" s="166" t="s">
        <v>352</v>
      </c>
      <c r="B10" s="86"/>
      <c r="C10" s="126" t="s">
        <v>353</v>
      </c>
    </row>
    <row r="11" spans="1:8" ht="18.75" customHeight="1" x14ac:dyDescent="0.25">
      <c r="A11" s="166" t="s">
        <v>204</v>
      </c>
      <c r="B11" s="86"/>
      <c r="C11" s="126" t="s">
        <v>121</v>
      </c>
    </row>
    <row r="12" spans="1:8" ht="18.75" x14ac:dyDescent="0.25">
      <c r="A12" s="166" t="s">
        <v>205</v>
      </c>
      <c r="C12" s="126" t="s">
        <v>206</v>
      </c>
    </row>
    <row r="13" spans="1:8" ht="30" customHeight="1" x14ac:dyDescent="0.25">
      <c r="A13" s="357" t="s">
        <v>258</v>
      </c>
      <c r="C13" s="126" t="s">
        <v>259</v>
      </c>
    </row>
  </sheetData>
  <printOptions horizontalCentered="1"/>
  <pageMargins left="0" right="0" top="2.3622047244094491" bottom="0" header="0" footer="0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8"/>
  <sheetViews>
    <sheetView rightToLeft="1" view="pageBreakPreview" zoomScaleNormal="100" zoomScaleSheetLayoutView="100" workbookViewId="0">
      <selection activeCell="N10" sqref="N10"/>
    </sheetView>
  </sheetViews>
  <sheetFormatPr defaultColWidth="9.140625" defaultRowHeight="14.25" x14ac:dyDescent="0.2"/>
  <cols>
    <col min="1" max="1" width="23.7109375" style="59" customWidth="1"/>
    <col min="2" max="4" width="8.28515625" style="59" customWidth="1"/>
    <col min="5" max="5" width="11.7109375" style="59" customWidth="1"/>
    <col min="6" max="6" width="16.7109375" style="59" customWidth="1"/>
    <col min="7" max="7" width="23.7109375" style="59" customWidth="1"/>
    <col min="8" max="16384" width="9.140625" style="59"/>
  </cols>
  <sheetData>
    <row r="1" spans="1:7" ht="37.5" customHeight="1" x14ac:dyDescent="0.2">
      <c r="A1" s="587" t="s">
        <v>167</v>
      </c>
      <c r="B1" s="587"/>
      <c r="C1" s="587"/>
      <c r="D1" s="587"/>
      <c r="E1" s="587"/>
      <c r="F1" s="587"/>
      <c r="G1" s="587"/>
    </row>
    <row r="2" spans="1:7" ht="18" x14ac:dyDescent="0.2">
      <c r="A2" s="588">
        <v>2023</v>
      </c>
      <c r="B2" s="588"/>
      <c r="C2" s="588"/>
      <c r="D2" s="588"/>
      <c r="E2" s="588"/>
      <c r="F2" s="588"/>
      <c r="G2" s="588"/>
    </row>
    <row r="3" spans="1:7" ht="32.25" customHeight="1" x14ac:dyDescent="0.2">
      <c r="A3" s="589" t="s">
        <v>172</v>
      </c>
      <c r="B3" s="449"/>
      <c r="C3" s="449"/>
      <c r="D3" s="449"/>
      <c r="E3" s="449"/>
      <c r="F3" s="449"/>
      <c r="G3" s="449"/>
    </row>
    <row r="4" spans="1:7" ht="15.75" x14ac:dyDescent="0.2">
      <c r="A4" s="589">
        <v>2023</v>
      </c>
      <c r="B4" s="449"/>
      <c r="C4" s="449"/>
      <c r="D4" s="449"/>
      <c r="E4" s="449"/>
      <c r="F4" s="449"/>
      <c r="G4" s="449"/>
    </row>
    <row r="5" spans="1:7" ht="15.75" x14ac:dyDescent="0.2">
      <c r="A5" s="60" t="s">
        <v>198</v>
      </c>
      <c r="B5" s="61"/>
      <c r="C5" s="61"/>
      <c r="D5" s="61"/>
      <c r="E5" s="61"/>
      <c r="F5" s="61"/>
      <c r="G5" s="30" t="s">
        <v>199</v>
      </c>
    </row>
    <row r="6" spans="1:7" ht="28.5" customHeight="1" x14ac:dyDescent="0.2">
      <c r="A6" s="596" t="s">
        <v>58</v>
      </c>
      <c r="B6" s="21" t="s">
        <v>4</v>
      </c>
      <c r="C6" s="21" t="s">
        <v>5</v>
      </c>
      <c r="D6" s="21" t="s">
        <v>2</v>
      </c>
      <c r="E6" s="21" t="s">
        <v>267</v>
      </c>
      <c r="F6" s="21" t="s">
        <v>40</v>
      </c>
      <c r="G6" s="598" t="s">
        <v>59</v>
      </c>
    </row>
    <row r="7" spans="1:7" ht="24.75" customHeight="1" x14ac:dyDescent="0.2">
      <c r="A7" s="597"/>
      <c r="B7" s="62" t="s">
        <v>8</v>
      </c>
      <c r="C7" s="62" t="s">
        <v>9</v>
      </c>
      <c r="D7" s="62" t="s">
        <v>3</v>
      </c>
      <c r="E7" s="62" t="s">
        <v>61</v>
      </c>
      <c r="F7" s="62" t="s">
        <v>62</v>
      </c>
      <c r="G7" s="599"/>
    </row>
    <row r="8" spans="1:7" ht="27.75" customHeight="1" thickBot="1" x14ac:dyDescent="0.25">
      <c r="A8" s="79" t="s">
        <v>84</v>
      </c>
      <c r="B8" s="403">
        <v>119</v>
      </c>
      <c r="C8" s="403">
        <v>49</v>
      </c>
      <c r="D8" s="404">
        <f>B8+C8</f>
        <v>168</v>
      </c>
      <c r="E8" s="68">
        <f>D8/$D$18%</f>
        <v>0.63832212470078653</v>
      </c>
      <c r="F8" s="65">
        <v>57</v>
      </c>
      <c r="G8" s="73" t="s">
        <v>60</v>
      </c>
    </row>
    <row r="9" spans="1:7" ht="27.75" customHeight="1" x14ac:dyDescent="0.2">
      <c r="A9" s="80" t="s">
        <v>75</v>
      </c>
      <c r="B9" s="153">
        <v>252</v>
      </c>
      <c r="C9" s="153">
        <v>113</v>
      </c>
      <c r="D9" s="269">
        <f t="shared" ref="D9:D10" si="0">B9+C9</f>
        <v>365</v>
      </c>
      <c r="E9" s="70">
        <f t="shared" ref="E9:E17" si="1">D9/$D$18%</f>
        <v>1.3868308066415898</v>
      </c>
      <c r="F9" s="66">
        <v>47</v>
      </c>
      <c r="G9" s="74" t="s">
        <v>85</v>
      </c>
    </row>
    <row r="10" spans="1:7" ht="27.75" customHeight="1" thickBot="1" x14ac:dyDescent="0.25">
      <c r="A10" s="79" t="s">
        <v>76</v>
      </c>
      <c r="B10" s="403">
        <v>5350</v>
      </c>
      <c r="C10" s="403">
        <v>2662</v>
      </c>
      <c r="D10" s="274">
        <f t="shared" si="0"/>
        <v>8012</v>
      </c>
      <c r="E10" s="68">
        <f t="shared" si="1"/>
        <v>30.441886089897032</v>
      </c>
      <c r="F10" s="65">
        <v>46</v>
      </c>
      <c r="G10" s="73" t="s">
        <v>86</v>
      </c>
    </row>
    <row r="11" spans="1:7" ht="27.75" customHeight="1" x14ac:dyDescent="0.2">
      <c r="A11" s="80" t="s">
        <v>77</v>
      </c>
      <c r="B11" s="153">
        <v>2249</v>
      </c>
      <c r="C11" s="153">
        <v>1253</v>
      </c>
      <c r="D11" s="269">
        <f>B11+C11</f>
        <v>3502</v>
      </c>
      <c r="E11" s="70">
        <f t="shared" si="1"/>
        <v>13.305976670846157</v>
      </c>
      <c r="F11" s="66">
        <v>49</v>
      </c>
      <c r="G11" s="74" t="s">
        <v>87</v>
      </c>
    </row>
    <row r="12" spans="1:7" ht="27.75" customHeight="1" thickBot="1" x14ac:dyDescent="0.25">
      <c r="A12" s="81" t="s">
        <v>78</v>
      </c>
      <c r="B12" s="406">
        <v>1042</v>
      </c>
      <c r="C12" s="406">
        <v>1740</v>
      </c>
      <c r="D12" s="407">
        <f t="shared" ref="D12:D14" si="2">B12+C12</f>
        <v>2782</v>
      </c>
      <c r="E12" s="72">
        <f t="shared" si="1"/>
        <v>10.5703104221285</v>
      </c>
      <c r="F12" s="71">
        <v>49</v>
      </c>
      <c r="G12" s="75" t="s">
        <v>88</v>
      </c>
    </row>
    <row r="13" spans="1:7" ht="27.75" customHeight="1" x14ac:dyDescent="0.2">
      <c r="A13" s="80" t="s">
        <v>79</v>
      </c>
      <c r="B13" s="153">
        <v>1024</v>
      </c>
      <c r="C13" s="153">
        <v>778</v>
      </c>
      <c r="D13" s="269">
        <f t="shared" si="2"/>
        <v>1802</v>
      </c>
      <c r="E13" s="70">
        <f t="shared" si="1"/>
        <v>6.8467646947072458</v>
      </c>
      <c r="F13" s="66">
        <v>52</v>
      </c>
      <c r="G13" s="74" t="s">
        <v>89</v>
      </c>
    </row>
    <row r="14" spans="1:7" ht="27.75" customHeight="1" thickBot="1" x14ac:dyDescent="0.25">
      <c r="A14" s="79" t="s">
        <v>80</v>
      </c>
      <c r="B14" s="403">
        <v>1046</v>
      </c>
      <c r="C14" s="403">
        <v>558</v>
      </c>
      <c r="D14" s="404">
        <f t="shared" si="2"/>
        <v>1604</v>
      </c>
      <c r="E14" s="68">
        <f t="shared" si="1"/>
        <v>6.0944564763098903</v>
      </c>
      <c r="F14" s="65">
        <v>53</v>
      </c>
      <c r="G14" s="73" t="s">
        <v>90</v>
      </c>
    </row>
    <row r="15" spans="1:7" ht="27.75" customHeight="1" x14ac:dyDescent="0.2">
      <c r="A15" s="80" t="s">
        <v>81</v>
      </c>
      <c r="B15" s="153">
        <v>1023</v>
      </c>
      <c r="C15" s="153">
        <v>447</v>
      </c>
      <c r="D15" s="269">
        <f>B15+C15</f>
        <v>1470</v>
      </c>
      <c r="E15" s="70">
        <f t="shared" si="1"/>
        <v>5.5853185911318821</v>
      </c>
      <c r="F15" s="66">
        <v>53</v>
      </c>
      <c r="G15" s="74" t="s">
        <v>91</v>
      </c>
    </row>
    <row r="16" spans="1:7" ht="27.75" customHeight="1" thickBot="1" x14ac:dyDescent="0.25">
      <c r="A16" s="81" t="s">
        <v>82</v>
      </c>
      <c r="B16" s="406">
        <v>869</v>
      </c>
      <c r="C16" s="406">
        <v>402</v>
      </c>
      <c r="D16" s="274">
        <f>B16+C16</f>
        <v>1271</v>
      </c>
      <c r="E16" s="72">
        <f t="shared" si="1"/>
        <v>4.8292108362779738</v>
      </c>
      <c r="F16" s="71">
        <v>53</v>
      </c>
      <c r="G16" s="75" t="s">
        <v>92</v>
      </c>
    </row>
    <row r="17" spans="1:7" ht="27.75" customHeight="1" x14ac:dyDescent="0.2">
      <c r="A17" s="80" t="s">
        <v>83</v>
      </c>
      <c r="B17" s="153">
        <v>4050</v>
      </c>
      <c r="C17" s="153">
        <v>1293</v>
      </c>
      <c r="D17" s="269">
        <f>B17+C17</f>
        <v>5343</v>
      </c>
      <c r="E17" s="70">
        <f t="shared" si="1"/>
        <v>20.300923287358941</v>
      </c>
      <c r="F17" s="66">
        <v>56</v>
      </c>
      <c r="G17" s="74" t="s">
        <v>93</v>
      </c>
    </row>
    <row r="18" spans="1:7" ht="27.75" customHeight="1" x14ac:dyDescent="0.2">
      <c r="A18" s="203" t="s">
        <v>2</v>
      </c>
      <c r="B18" s="236">
        <f>SUM(B8:B17)</f>
        <v>17024</v>
      </c>
      <c r="C18" s="236">
        <f t="shared" ref="C18:E18" si="3">SUM(C8:C17)</f>
        <v>9295</v>
      </c>
      <c r="D18" s="236">
        <f t="shared" si="3"/>
        <v>26319</v>
      </c>
      <c r="E18" s="69">
        <f t="shared" si="3"/>
        <v>100</v>
      </c>
      <c r="F18" s="67">
        <v>51</v>
      </c>
      <c r="G18" s="78" t="s">
        <v>3</v>
      </c>
    </row>
  </sheetData>
  <mergeCells count="6">
    <mergeCell ref="A1:G1"/>
    <mergeCell ref="A2:G2"/>
    <mergeCell ref="A3:G3"/>
    <mergeCell ref="A4:G4"/>
    <mergeCell ref="A6:A7"/>
    <mergeCell ref="G6:G7"/>
  </mergeCells>
  <printOptions horizontalCentered="1" verticalCentered="1"/>
  <pageMargins left="0" right="0" top="0" bottom="0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34"/>
  <sheetViews>
    <sheetView rightToLeft="1" view="pageBreakPreview" topLeftCell="A5" zoomScaleNormal="100" zoomScaleSheetLayoutView="100" workbookViewId="0">
      <selection activeCell="I30" sqref="I30"/>
    </sheetView>
  </sheetViews>
  <sheetFormatPr defaultColWidth="9.140625" defaultRowHeight="15" x14ac:dyDescent="0.25"/>
  <cols>
    <col min="1" max="1" width="24.7109375" style="3" customWidth="1"/>
    <col min="2" max="19" width="7.85546875" style="3" customWidth="1"/>
    <col min="20" max="20" width="24.7109375" style="3" customWidth="1"/>
    <col min="21" max="16384" width="9.140625" style="2"/>
  </cols>
  <sheetData>
    <row r="1" spans="1:20" ht="18.75" thickBot="1" x14ac:dyDescent="0.3">
      <c r="A1" s="442" t="s">
        <v>269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  <c r="S1" s="443"/>
      <c r="T1" s="444"/>
    </row>
    <row r="2" spans="1:20" ht="18.75" thickBot="1" x14ac:dyDescent="0.3">
      <c r="A2" s="460" t="s">
        <v>376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2"/>
    </row>
    <row r="3" spans="1:20" ht="35.25" customHeight="1" x14ac:dyDescent="0.25">
      <c r="A3" s="445" t="s">
        <v>282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7"/>
    </row>
    <row r="4" spans="1:20" ht="15.75" x14ac:dyDescent="0.25">
      <c r="A4" s="448" t="s">
        <v>376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50"/>
    </row>
    <row r="5" spans="1:20" s="7" customFormat="1" ht="16.899999999999999" customHeight="1" x14ac:dyDescent="0.25">
      <c r="A5" s="35" t="s">
        <v>326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1" t="s">
        <v>200</v>
      </c>
    </row>
    <row r="6" spans="1:20" ht="24.75" customHeight="1" thickBot="1" x14ac:dyDescent="0.3">
      <c r="A6" s="451" t="s">
        <v>399</v>
      </c>
      <c r="B6" s="530">
        <v>2022</v>
      </c>
      <c r="C6" s="530"/>
      <c r="D6" s="530"/>
      <c r="E6" s="530"/>
      <c r="F6" s="530"/>
      <c r="G6" s="530"/>
      <c r="H6" s="530"/>
      <c r="I6" s="530"/>
      <c r="J6" s="530"/>
      <c r="K6" s="530">
        <v>2023</v>
      </c>
      <c r="L6" s="530"/>
      <c r="M6" s="530"/>
      <c r="N6" s="530"/>
      <c r="O6" s="530"/>
      <c r="P6" s="530"/>
      <c r="Q6" s="530"/>
      <c r="R6" s="530"/>
      <c r="S6" s="530"/>
      <c r="T6" s="456" t="s">
        <v>408</v>
      </c>
    </row>
    <row r="7" spans="1:20" ht="20.100000000000001" customHeight="1" thickBot="1" x14ac:dyDescent="0.3">
      <c r="A7" s="600"/>
      <c r="B7" s="454" t="s">
        <v>1</v>
      </c>
      <c r="C7" s="454"/>
      <c r="D7" s="454"/>
      <c r="E7" s="454" t="s">
        <v>10</v>
      </c>
      <c r="F7" s="454"/>
      <c r="G7" s="454"/>
      <c r="H7" s="454" t="s">
        <v>2</v>
      </c>
      <c r="I7" s="454"/>
      <c r="J7" s="454"/>
      <c r="K7" s="454" t="s">
        <v>1</v>
      </c>
      <c r="L7" s="454"/>
      <c r="M7" s="454"/>
      <c r="N7" s="454" t="s">
        <v>10</v>
      </c>
      <c r="O7" s="454"/>
      <c r="P7" s="454"/>
      <c r="Q7" s="454" t="s">
        <v>2</v>
      </c>
      <c r="R7" s="454"/>
      <c r="S7" s="454"/>
      <c r="T7" s="602"/>
    </row>
    <row r="8" spans="1:20" ht="20.100000000000001" customHeight="1" thickBot="1" x14ac:dyDescent="0.3">
      <c r="A8" s="452"/>
      <c r="B8" s="459" t="s">
        <v>28</v>
      </c>
      <c r="C8" s="459"/>
      <c r="D8" s="459"/>
      <c r="E8" s="459" t="s">
        <v>29</v>
      </c>
      <c r="F8" s="459"/>
      <c r="G8" s="459"/>
      <c r="H8" s="459" t="s">
        <v>3</v>
      </c>
      <c r="I8" s="459"/>
      <c r="J8" s="459"/>
      <c r="K8" s="459" t="s">
        <v>28</v>
      </c>
      <c r="L8" s="459"/>
      <c r="M8" s="459"/>
      <c r="N8" s="459" t="s">
        <v>29</v>
      </c>
      <c r="O8" s="459"/>
      <c r="P8" s="459"/>
      <c r="Q8" s="459" t="s">
        <v>3</v>
      </c>
      <c r="R8" s="459"/>
      <c r="S8" s="459"/>
      <c r="T8" s="457"/>
    </row>
    <row r="9" spans="1:20" ht="15" customHeight="1" thickBot="1" x14ac:dyDescent="0.3">
      <c r="A9" s="452"/>
      <c r="B9" s="181" t="s">
        <v>4</v>
      </c>
      <c r="C9" s="181" t="s">
        <v>5</v>
      </c>
      <c r="D9" s="181" t="s">
        <v>2</v>
      </c>
      <c r="E9" s="181" t="s">
        <v>4</v>
      </c>
      <c r="F9" s="181" t="s">
        <v>5</v>
      </c>
      <c r="G9" s="181" t="s">
        <v>2</v>
      </c>
      <c r="H9" s="181" t="s">
        <v>4</v>
      </c>
      <c r="I9" s="181" t="s">
        <v>5</v>
      </c>
      <c r="J9" s="181" t="s">
        <v>2</v>
      </c>
      <c r="K9" s="181" t="s">
        <v>4</v>
      </c>
      <c r="L9" s="181" t="s">
        <v>5</v>
      </c>
      <c r="M9" s="181" t="s">
        <v>2</v>
      </c>
      <c r="N9" s="181" t="s">
        <v>4</v>
      </c>
      <c r="O9" s="181" t="s">
        <v>5</v>
      </c>
      <c r="P9" s="181" t="s">
        <v>2</v>
      </c>
      <c r="Q9" s="181" t="s">
        <v>4</v>
      </c>
      <c r="R9" s="181" t="s">
        <v>5</v>
      </c>
      <c r="S9" s="181" t="s">
        <v>2</v>
      </c>
      <c r="T9" s="457"/>
    </row>
    <row r="10" spans="1:20" ht="15" customHeight="1" x14ac:dyDescent="0.25">
      <c r="A10" s="601"/>
      <c r="B10" s="182" t="s">
        <v>8</v>
      </c>
      <c r="C10" s="182" t="s">
        <v>9</v>
      </c>
      <c r="D10" s="182" t="s">
        <v>3</v>
      </c>
      <c r="E10" s="182" t="s">
        <v>8</v>
      </c>
      <c r="F10" s="182" t="s">
        <v>9</v>
      </c>
      <c r="G10" s="182" t="s">
        <v>3</v>
      </c>
      <c r="H10" s="182" t="s">
        <v>8</v>
      </c>
      <c r="I10" s="182" t="s">
        <v>9</v>
      </c>
      <c r="J10" s="182" t="s">
        <v>3</v>
      </c>
      <c r="K10" s="182" t="s">
        <v>8</v>
      </c>
      <c r="L10" s="182" t="s">
        <v>9</v>
      </c>
      <c r="M10" s="182" t="s">
        <v>3</v>
      </c>
      <c r="N10" s="182" t="s">
        <v>8</v>
      </c>
      <c r="O10" s="182" t="s">
        <v>9</v>
      </c>
      <c r="P10" s="182" t="s">
        <v>3</v>
      </c>
      <c r="Q10" s="182" t="s">
        <v>8</v>
      </c>
      <c r="R10" s="182" t="s">
        <v>9</v>
      </c>
      <c r="S10" s="182" t="s">
        <v>3</v>
      </c>
      <c r="T10" s="603"/>
    </row>
    <row r="11" spans="1:20" ht="19.5" customHeight="1" thickBot="1" x14ac:dyDescent="0.3">
      <c r="A11" s="276" t="s">
        <v>363</v>
      </c>
      <c r="B11" s="327">
        <v>0</v>
      </c>
      <c r="C11" s="327">
        <v>0</v>
      </c>
      <c r="D11" s="328">
        <f>SUM(B11:C11)</f>
        <v>0</v>
      </c>
      <c r="E11" s="327">
        <v>0</v>
      </c>
      <c r="F11" s="327">
        <v>0</v>
      </c>
      <c r="G11" s="328">
        <f>SUM(E11:F11)</f>
        <v>0</v>
      </c>
      <c r="H11" s="327">
        <f>SUM(B11,E11)</f>
        <v>0</v>
      </c>
      <c r="I11" s="327">
        <f>SUM(C11,F11)</f>
        <v>0</v>
      </c>
      <c r="J11" s="328">
        <f>SUM(H11:I11)</f>
        <v>0</v>
      </c>
      <c r="K11" s="327">
        <v>0</v>
      </c>
      <c r="L11" s="327">
        <v>0</v>
      </c>
      <c r="M11" s="328">
        <f>SUM(K11:L11)</f>
        <v>0</v>
      </c>
      <c r="N11" s="327">
        <v>0</v>
      </c>
      <c r="O11" s="327">
        <v>0</v>
      </c>
      <c r="P11" s="328">
        <f>SUM(N11:O11)</f>
        <v>0</v>
      </c>
      <c r="Q11" s="327">
        <f>SUM(K11,N11)</f>
        <v>0</v>
      </c>
      <c r="R11" s="327">
        <f>SUM(L11,O11)</f>
        <v>0</v>
      </c>
      <c r="S11" s="328">
        <f>SUM(Q11:R11)</f>
        <v>0</v>
      </c>
      <c r="T11" s="259" t="s">
        <v>364</v>
      </c>
    </row>
    <row r="12" spans="1:20" ht="19.5" customHeight="1" thickBot="1" x14ac:dyDescent="0.3">
      <c r="A12" s="277" t="s">
        <v>213</v>
      </c>
      <c r="B12" s="239">
        <v>8</v>
      </c>
      <c r="C12" s="239">
        <v>174</v>
      </c>
      <c r="D12" s="240">
        <f t="shared" ref="D12:D25" si="0">SUM(B12:C12)</f>
        <v>182</v>
      </c>
      <c r="E12" s="239">
        <v>50</v>
      </c>
      <c r="F12" s="239">
        <v>75</v>
      </c>
      <c r="G12" s="240">
        <f t="shared" ref="G12:G25" si="1">SUM(E12:F12)</f>
        <v>125</v>
      </c>
      <c r="H12" s="239">
        <f t="shared" ref="H12:H25" si="2">SUM(B12,E12)</f>
        <v>58</v>
      </c>
      <c r="I12" s="239">
        <f t="shared" ref="I12:I25" si="3">SUM(C12,F12)</f>
        <v>249</v>
      </c>
      <c r="J12" s="240">
        <f t="shared" ref="J12:J13" si="4">SUM(H12:I12)</f>
        <v>307</v>
      </c>
      <c r="K12" s="408">
        <v>6</v>
      </c>
      <c r="L12" s="408">
        <v>153</v>
      </c>
      <c r="M12" s="240">
        <f t="shared" ref="M12:M25" si="5">SUM(K12:L12)</f>
        <v>159</v>
      </c>
      <c r="N12" s="408">
        <v>39</v>
      </c>
      <c r="O12" s="408">
        <v>63</v>
      </c>
      <c r="P12" s="240">
        <f t="shared" ref="P12:P24" si="6">SUM(N12:O12)</f>
        <v>102</v>
      </c>
      <c r="Q12" s="239">
        <f t="shared" ref="Q12:Q24" si="7">SUM(K12,N12)</f>
        <v>45</v>
      </c>
      <c r="R12" s="239">
        <f t="shared" ref="R12:R24" si="8">SUM(L12,O12)</f>
        <v>216</v>
      </c>
      <c r="S12" s="240">
        <f t="shared" ref="S12:S13" si="9">SUM(Q12:R12)</f>
        <v>261</v>
      </c>
      <c r="T12" s="260" t="s">
        <v>214</v>
      </c>
    </row>
    <row r="13" spans="1:20" ht="19.5" customHeight="1" thickBot="1" x14ac:dyDescent="0.3">
      <c r="A13" s="278" t="s">
        <v>215</v>
      </c>
      <c r="B13" s="288">
        <v>5</v>
      </c>
      <c r="C13" s="288">
        <v>3</v>
      </c>
      <c r="D13" s="296">
        <f t="shared" si="0"/>
        <v>8</v>
      </c>
      <c r="E13" s="288">
        <v>2</v>
      </c>
      <c r="F13" s="288">
        <v>2</v>
      </c>
      <c r="G13" s="296">
        <f t="shared" si="1"/>
        <v>4</v>
      </c>
      <c r="H13" s="288">
        <f t="shared" si="2"/>
        <v>7</v>
      </c>
      <c r="I13" s="288">
        <f t="shared" si="3"/>
        <v>5</v>
      </c>
      <c r="J13" s="296">
        <f t="shared" si="4"/>
        <v>12</v>
      </c>
      <c r="K13" s="288">
        <v>0</v>
      </c>
      <c r="L13" s="288">
        <v>0</v>
      </c>
      <c r="M13" s="296">
        <f t="shared" si="5"/>
        <v>0</v>
      </c>
      <c r="N13" s="288">
        <v>0</v>
      </c>
      <c r="O13" s="288">
        <v>0</v>
      </c>
      <c r="P13" s="296">
        <f t="shared" si="6"/>
        <v>0</v>
      </c>
      <c r="Q13" s="288">
        <f t="shared" si="7"/>
        <v>0</v>
      </c>
      <c r="R13" s="288">
        <f t="shared" si="8"/>
        <v>0</v>
      </c>
      <c r="S13" s="296">
        <f t="shared" si="9"/>
        <v>0</v>
      </c>
      <c r="T13" s="261" t="s">
        <v>216</v>
      </c>
    </row>
    <row r="14" spans="1:20" ht="19.5" customHeight="1" thickBot="1" x14ac:dyDescent="0.3">
      <c r="A14" s="279" t="s">
        <v>217</v>
      </c>
      <c r="B14" s="239">
        <v>0</v>
      </c>
      <c r="C14" s="239">
        <v>0</v>
      </c>
      <c r="D14" s="240">
        <f t="shared" si="0"/>
        <v>0</v>
      </c>
      <c r="E14" s="239">
        <v>0</v>
      </c>
      <c r="F14" s="239">
        <v>0</v>
      </c>
      <c r="G14" s="240">
        <f t="shared" si="1"/>
        <v>0</v>
      </c>
      <c r="H14" s="239">
        <f t="shared" si="2"/>
        <v>0</v>
      </c>
      <c r="I14" s="239">
        <f t="shared" si="3"/>
        <v>0</v>
      </c>
      <c r="J14" s="240">
        <f>SUM(H14:I14)</f>
        <v>0</v>
      </c>
      <c r="K14" s="239">
        <v>0</v>
      </c>
      <c r="L14" s="239">
        <v>0</v>
      </c>
      <c r="M14" s="240">
        <f t="shared" si="5"/>
        <v>0</v>
      </c>
      <c r="N14" s="239">
        <v>0</v>
      </c>
      <c r="O14" s="239">
        <v>0</v>
      </c>
      <c r="P14" s="240">
        <f t="shared" si="6"/>
        <v>0</v>
      </c>
      <c r="Q14" s="239">
        <f t="shared" si="7"/>
        <v>0</v>
      </c>
      <c r="R14" s="239">
        <f t="shared" si="8"/>
        <v>0</v>
      </c>
      <c r="S14" s="240">
        <f>SUM(Q14:R14)</f>
        <v>0</v>
      </c>
      <c r="T14" s="260" t="s">
        <v>218</v>
      </c>
    </row>
    <row r="15" spans="1:20" ht="19.5" customHeight="1" thickBot="1" x14ac:dyDescent="0.3">
      <c r="A15" s="278" t="s">
        <v>219</v>
      </c>
      <c r="B15" s="288">
        <v>0</v>
      </c>
      <c r="C15" s="288">
        <v>0</v>
      </c>
      <c r="D15" s="296">
        <f t="shared" si="0"/>
        <v>0</v>
      </c>
      <c r="E15" s="288">
        <v>0</v>
      </c>
      <c r="F15" s="288">
        <v>0</v>
      </c>
      <c r="G15" s="296">
        <f t="shared" si="1"/>
        <v>0</v>
      </c>
      <c r="H15" s="288">
        <f t="shared" si="2"/>
        <v>0</v>
      </c>
      <c r="I15" s="288">
        <f t="shared" si="3"/>
        <v>0</v>
      </c>
      <c r="J15" s="296">
        <f t="shared" ref="J15:J21" si="10">SUM(H15:I15)</f>
        <v>0</v>
      </c>
      <c r="K15" s="288">
        <v>0</v>
      </c>
      <c r="L15" s="288">
        <v>0</v>
      </c>
      <c r="M15" s="296">
        <f t="shared" si="5"/>
        <v>0</v>
      </c>
      <c r="N15" s="288">
        <v>0</v>
      </c>
      <c r="O15" s="288">
        <v>0</v>
      </c>
      <c r="P15" s="296">
        <f t="shared" si="6"/>
        <v>0</v>
      </c>
      <c r="Q15" s="288">
        <f t="shared" si="7"/>
        <v>0</v>
      </c>
      <c r="R15" s="288">
        <f t="shared" si="8"/>
        <v>0</v>
      </c>
      <c r="S15" s="296">
        <f t="shared" ref="S15:S21" si="11">SUM(Q15:R15)</f>
        <v>0</v>
      </c>
      <c r="T15" s="261" t="s">
        <v>220</v>
      </c>
    </row>
    <row r="16" spans="1:20" ht="24.75" thickBot="1" x14ac:dyDescent="0.3">
      <c r="A16" s="279" t="s">
        <v>221</v>
      </c>
      <c r="B16" s="239">
        <v>0</v>
      </c>
      <c r="C16" s="239">
        <v>0</v>
      </c>
      <c r="D16" s="240">
        <f t="shared" si="0"/>
        <v>0</v>
      </c>
      <c r="E16" s="239">
        <v>0</v>
      </c>
      <c r="F16" s="239">
        <v>0</v>
      </c>
      <c r="G16" s="240">
        <f t="shared" si="1"/>
        <v>0</v>
      </c>
      <c r="H16" s="239">
        <f t="shared" si="2"/>
        <v>0</v>
      </c>
      <c r="I16" s="239">
        <f t="shared" si="3"/>
        <v>0</v>
      </c>
      <c r="J16" s="240">
        <f t="shared" si="10"/>
        <v>0</v>
      </c>
      <c r="K16" s="239">
        <v>0</v>
      </c>
      <c r="L16" s="239">
        <v>0</v>
      </c>
      <c r="M16" s="240">
        <f t="shared" si="5"/>
        <v>0</v>
      </c>
      <c r="N16" s="239">
        <v>0</v>
      </c>
      <c r="O16" s="239">
        <v>0</v>
      </c>
      <c r="P16" s="240">
        <f t="shared" si="6"/>
        <v>0</v>
      </c>
      <c r="Q16" s="239">
        <f t="shared" si="7"/>
        <v>0</v>
      </c>
      <c r="R16" s="239">
        <f t="shared" si="8"/>
        <v>0</v>
      </c>
      <c r="S16" s="240">
        <f t="shared" si="11"/>
        <v>0</v>
      </c>
      <c r="T16" s="260" t="s">
        <v>222</v>
      </c>
    </row>
    <row r="17" spans="1:20" ht="19.5" customHeight="1" thickBot="1" x14ac:dyDescent="0.3">
      <c r="A17" s="278" t="s">
        <v>223</v>
      </c>
      <c r="B17" s="288">
        <v>0</v>
      </c>
      <c r="C17" s="288">
        <v>0</v>
      </c>
      <c r="D17" s="296">
        <f t="shared" si="0"/>
        <v>0</v>
      </c>
      <c r="E17" s="288">
        <v>0</v>
      </c>
      <c r="F17" s="288">
        <v>0</v>
      </c>
      <c r="G17" s="296">
        <f t="shared" si="1"/>
        <v>0</v>
      </c>
      <c r="H17" s="288">
        <f t="shared" si="2"/>
        <v>0</v>
      </c>
      <c r="I17" s="288">
        <f t="shared" si="3"/>
        <v>0</v>
      </c>
      <c r="J17" s="296">
        <f t="shared" si="10"/>
        <v>0</v>
      </c>
      <c r="K17" s="409">
        <v>64</v>
      </c>
      <c r="L17" s="409">
        <v>255</v>
      </c>
      <c r="M17" s="296">
        <f t="shared" si="5"/>
        <v>319</v>
      </c>
      <c r="N17" s="288">
        <v>50</v>
      </c>
      <c r="O17" s="288">
        <v>69</v>
      </c>
      <c r="P17" s="296">
        <f t="shared" si="6"/>
        <v>119</v>
      </c>
      <c r="Q17" s="288">
        <f t="shared" si="7"/>
        <v>114</v>
      </c>
      <c r="R17" s="288">
        <f t="shared" si="8"/>
        <v>324</v>
      </c>
      <c r="S17" s="296">
        <f t="shared" si="11"/>
        <v>438</v>
      </c>
      <c r="T17" s="261" t="s">
        <v>224</v>
      </c>
    </row>
    <row r="18" spans="1:20" ht="24.75" customHeight="1" thickBot="1" x14ac:dyDescent="0.3">
      <c r="A18" s="279" t="s">
        <v>225</v>
      </c>
      <c r="B18" s="239">
        <v>0</v>
      </c>
      <c r="C18" s="239">
        <v>0</v>
      </c>
      <c r="D18" s="240">
        <f t="shared" si="0"/>
        <v>0</v>
      </c>
      <c r="E18" s="239">
        <v>0</v>
      </c>
      <c r="F18" s="239">
        <v>0</v>
      </c>
      <c r="G18" s="240">
        <f t="shared" si="1"/>
        <v>0</v>
      </c>
      <c r="H18" s="239">
        <f t="shared" si="2"/>
        <v>0</v>
      </c>
      <c r="I18" s="239">
        <f t="shared" si="3"/>
        <v>0</v>
      </c>
      <c r="J18" s="240">
        <f t="shared" si="10"/>
        <v>0</v>
      </c>
      <c r="K18" s="239">
        <v>0</v>
      </c>
      <c r="L18" s="239">
        <v>0</v>
      </c>
      <c r="M18" s="240">
        <f t="shared" si="5"/>
        <v>0</v>
      </c>
      <c r="N18" s="239">
        <v>0</v>
      </c>
      <c r="O18" s="239">
        <v>0</v>
      </c>
      <c r="P18" s="240">
        <f t="shared" si="6"/>
        <v>0</v>
      </c>
      <c r="Q18" s="239">
        <f t="shared" si="7"/>
        <v>0</v>
      </c>
      <c r="R18" s="239">
        <f t="shared" si="8"/>
        <v>0</v>
      </c>
      <c r="S18" s="240">
        <f t="shared" si="11"/>
        <v>0</v>
      </c>
      <c r="T18" s="260" t="s">
        <v>226</v>
      </c>
    </row>
    <row r="19" spans="1:20" ht="19.5" customHeight="1" thickBot="1" x14ac:dyDescent="0.3">
      <c r="A19" s="278" t="s">
        <v>227</v>
      </c>
      <c r="B19" s="288">
        <v>0</v>
      </c>
      <c r="C19" s="288">
        <v>0</v>
      </c>
      <c r="D19" s="296">
        <f t="shared" si="0"/>
        <v>0</v>
      </c>
      <c r="E19" s="288">
        <v>0</v>
      </c>
      <c r="F19" s="288">
        <v>0</v>
      </c>
      <c r="G19" s="296">
        <f t="shared" si="1"/>
        <v>0</v>
      </c>
      <c r="H19" s="288">
        <f t="shared" si="2"/>
        <v>0</v>
      </c>
      <c r="I19" s="288">
        <f t="shared" si="3"/>
        <v>0</v>
      </c>
      <c r="J19" s="296">
        <f t="shared" si="10"/>
        <v>0</v>
      </c>
      <c r="K19" s="288">
        <v>0</v>
      </c>
      <c r="L19" s="288">
        <v>0</v>
      </c>
      <c r="M19" s="296">
        <f t="shared" si="5"/>
        <v>0</v>
      </c>
      <c r="N19" s="288">
        <v>0</v>
      </c>
      <c r="O19" s="288">
        <v>0</v>
      </c>
      <c r="P19" s="296">
        <f t="shared" si="6"/>
        <v>0</v>
      </c>
      <c r="Q19" s="288">
        <f t="shared" si="7"/>
        <v>0</v>
      </c>
      <c r="R19" s="288">
        <f t="shared" si="8"/>
        <v>0</v>
      </c>
      <c r="S19" s="296">
        <f t="shared" si="11"/>
        <v>0</v>
      </c>
      <c r="T19" s="261" t="s">
        <v>270</v>
      </c>
    </row>
    <row r="20" spans="1:20" ht="19.5" customHeight="1" thickBot="1" x14ac:dyDescent="0.3">
      <c r="A20" s="279" t="s">
        <v>228</v>
      </c>
      <c r="B20" s="239">
        <v>29</v>
      </c>
      <c r="C20" s="239">
        <v>30</v>
      </c>
      <c r="D20" s="240">
        <f t="shared" si="0"/>
        <v>59</v>
      </c>
      <c r="E20" s="239">
        <v>33</v>
      </c>
      <c r="F20" s="239">
        <v>20</v>
      </c>
      <c r="G20" s="240">
        <f t="shared" si="1"/>
        <v>53</v>
      </c>
      <c r="H20" s="239">
        <f t="shared" si="2"/>
        <v>62</v>
      </c>
      <c r="I20" s="239">
        <f t="shared" si="3"/>
        <v>50</v>
      </c>
      <c r="J20" s="240">
        <f t="shared" si="10"/>
        <v>112</v>
      </c>
      <c r="K20" s="239">
        <v>0</v>
      </c>
      <c r="L20" s="239">
        <v>0</v>
      </c>
      <c r="M20" s="240">
        <f t="shared" si="5"/>
        <v>0</v>
      </c>
      <c r="N20" s="239">
        <v>0</v>
      </c>
      <c r="O20" s="239">
        <v>0</v>
      </c>
      <c r="P20" s="240">
        <f t="shared" si="6"/>
        <v>0</v>
      </c>
      <c r="Q20" s="239">
        <f t="shared" si="7"/>
        <v>0</v>
      </c>
      <c r="R20" s="239">
        <f t="shared" si="8"/>
        <v>0</v>
      </c>
      <c r="S20" s="240">
        <f t="shared" si="11"/>
        <v>0</v>
      </c>
      <c r="T20" s="260" t="s">
        <v>229</v>
      </c>
    </row>
    <row r="21" spans="1:20" ht="19.5" customHeight="1" thickBot="1" x14ac:dyDescent="0.3">
      <c r="A21" s="278" t="s">
        <v>230</v>
      </c>
      <c r="B21" s="288">
        <v>0</v>
      </c>
      <c r="C21" s="288">
        <v>0</v>
      </c>
      <c r="D21" s="296">
        <f t="shared" si="0"/>
        <v>0</v>
      </c>
      <c r="E21" s="288">
        <v>0</v>
      </c>
      <c r="F21" s="288">
        <v>0</v>
      </c>
      <c r="G21" s="296">
        <f t="shared" si="1"/>
        <v>0</v>
      </c>
      <c r="H21" s="288">
        <f t="shared" si="2"/>
        <v>0</v>
      </c>
      <c r="I21" s="288">
        <f t="shared" si="3"/>
        <v>0</v>
      </c>
      <c r="J21" s="296">
        <f t="shared" si="10"/>
        <v>0</v>
      </c>
      <c r="K21" s="288">
        <v>12</v>
      </c>
      <c r="L21" s="288">
        <v>23</v>
      </c>
      <c r="M21" s="296">
        <f t="shared" si="5"/>
        <v>35</v>
      </c>
      <c r="N21" s="288">
        <v>8</v>
      </c>
      <c r="O21" s="288">
        <v>12</v>
      </c>
      <c r="P21" s="296">
        <f t="shared" si="6"/>
        <v>20</v>
      </c>
      <c r="Q21" s="288">
        <f t="shared" si="7"/>
        <v>20</v>
      </c>
      <c r="R21" s="288">
        <f t="shared" si="8"/>
        <v>35</v>
      </c>
      <c r="S21" s="296">
        <f t="shared" si="11"/>
        <v>55</v>
      </c>
      <c r="T21" s="261" t="s">
        <v>231</v>
      </c>
    </row>
    <row r="22" spans="1:20" ht="19.5" customHeight="1" thickBot="1" x14ac:dyDescent="0.3">
      <c r="A22" s="279" t="s">
        <v>251</v>
      </c>
      <c r="B22" s="239">
        <v>0</v>
      </c>
      <c r="C22" s="239">
        <v>0</v>
      </c>
      <c r="D22" s="240">
        <f t="shared" si="0"/>
        <v>0</v>
      </c>
      <c r="E22" s="239">
        <v>0</v>
      </c>
      <c r="F22" s="239">
        <v>0</v>
      </c>
      <c r="G22" s="240">
        <f t="shared" si="1"/>
        <v>0</v>
      </c>
      <c r="H22" s="239">
        <f t="shared" si="2"/>
        <v>0</v>
      </c>
      <c r="I22" s="239">
        <f t="shared" si="3"/>
        <v>0</v>
      </c>
      <c r="J22" s="240">
        <f>SUM(H22:I22)</f>
        <v>0</v>
      </c>
      <c r="K22" s="239">
        <v>0</v>
      </c>
      <c r="L22" s="239">
        <v>0</v>
      </c>
      <c r="M22" s="240">
        <f t="shared" si="5"/>
        <v>0</v>
      </c>
      <c r="N22" s="239">
        <v>0</v>
      </c>
      <c r="O22" s="239">
        <v>0</v>
      </c>
      <c r="P22" s="240">
        <f t="shared" si="6"/>
        <v>0</v>
      </c>
      <c r="Q22" s="239">
        <f t="shared" si="7"/>
        <v>0</v>
      </c>
      <c r="R22" s="239">
        <f t="shared" si="8"/>
        <v>0</v>
      </c>
      <c r="S22" s="240">
        <f>SUM(Q22:R22)</f>
        <v>0</v>
      </c>
      <c r="T22" s="260" t="s">
        <v>252</v>
      </c>
    </row>
    <row r="23" spans="1:20" ht="24.75" thickBot="1" x14ac:dyDescent="0.3">
      <c r="A23" s="278" t="s">
        <v>339</v>
      </c>
      <c r="B23" s="287">
        <v>122</v>
      </c>
      <c r="C23" s="287">
        <v>350</v>
      </c>
      <c r="D23" s="296">
        <f t="shared" si="0"/>
        <v>472</v>
      </c>
      <c r="E23" s="287">
        <v>77</v>
      </c>
      <c r="F23" s="287">
        <v>95</v>
      </c>
      <c r="G23" s="296">
        <f t="shared" si="1"/>
        <v>172</v>
      </c>
      <c r="H23" s="288">
        <f t="shared" si="2"/>
        <v>199</v>
      </c>
      <c r="I23" s="288">
        <f t="shared" si="3"/>
        <v>445</v>
      </c>
      <c r="J23" s="296">
        <f>SUM(H23:I23)</f>
        <v>644</v>
      </c>
      <c r="K23" s="287">
        <v>40</v>
      </c>
      <c r="L23" s="287">
        <v>87</v>
      </c>
      <c r="M23" s="296">
        <f t="shared" si="5"/>
        <v>127</v>
      </c>
      <c r="N23" s="287">
        <v>26</v>
      </c>
      <c r="O23" s="287">
        <v>27</v>
      </c>
      <c r="P23" s="296">
        <f t="shared" si="6"/>
        <v>53</v>
      </c>
      <c r="Q23" s="288">
        <f t="shared" si="7"/>
        <v>66</v>
      </c>
      <c r="R23" s="288">
        <f t="shared" si="8"/>
        <v>114</v>
      </c>
      <c r="S23" s="296">
        <f>SUM(Q23:R23)</f>
        <v>180</v>
      </c>
      <c r="T23" s="261" t="s">
        <v>342</v>
      </c>
    </row>
    <row r="24" spans="1:20" ht="19.5" customHeight="1" thickBot="1" x14ac:dyDescent="0.3">
      <c r="A24" s="279" t="s">
        <v>340</v>
      </c>
      <c r="B24" s="174">
        <v>292</v>
      </c>
      <c r="C24" s="174">
        <v>73</v>
      </c>
      <c r="D24" s="240">
        <f t="shared" si="0"/>
        <v>365</v>
      </c>
      <c r="E24" s="174">
        <v>100</v>
      </c>
      <c r="F24" s="174">
        <v>74</v>
      </c>
      <c r="G24" s="240">
        <f t="shared" si="1"/>
        <v>174</v>
      </c>
      <c r="H24" s="239">
        <f t="shared" si="2"/>
        <v>392</v>
      </c>
      <c r="I24" s="239">
        <f t="shared" si="3"/>
        <v>147</v>
      </c>
      <c r="J24" s="240">
        <f>SUM(H24:I24)</f>
        <v>539</v>
      </c>
      <c r="K24" s="174">
        <v>0</v>
      </c>
      <c r="L24" s="174">
        <v>0</v>
      </c>
      <c r="M24" s="240">
        <f t="shared" si="5"/>
        <v>0</v>
      </c>
      <c r="N24" s="174">
        <v>0</v>
      </c>
      <c r="O24" s="174">
        <v>0</v>
      </c>
      <c r="P24" s="240">
        <f t="shared" si="6"/>
        <v>0</v>
      </c>
      <c r="Q24" s="239">
        <f t="shared" si="7"/>
        <v>0</v>
      </c>
      <c r="R24" s="239">
        <f t="shared" si="8"/>
        <v>0</v>
      </c>
      <c r="S24" s="240">
        <f>SUM(Q24:R24)</f>
        <v>0</v>
      </c>
      <c r="T24" s="260" t="s">
        <v>162</v>
      </c>
    </row>
    <row r="25" spans="1:20" ht="19.5" customHeight="1" x14ac:dyDescent="0.25">
      <c r="A25" s="410" t="s">
        <v>415</v>
      </c>
      <c r="B25" s="411">
        <v>0</v>
      </c>
      <c r="C25" s="411">
        <v>0</v>
      </c>
      <c r="D25" s="295">
        <f t="shared" si="0"/>
        <v>0</v>
      </c>
      <c r="E25" s="411">
        <v>0</v>
      </c>
      <c r="F25" s="411">
        <v>0</v>
      </c>
      <c r="G25" s="295">
        <f t="shared" si="1"/>
        <v>0</v>
      </c>
      <c r="H25" s="412">
        <f t="shared" si="2"/>
        <v>0</v>
      </c>
      <c r="I25" s="412">
        <f t="shared" si="3"/>
        <v>0</v>
      </c>
      <c r="J25" s="295">
        <f>SUM(H25:I25)</f>
        <v>0</v>
      </c>
      <c r="K25" s="411">
        <v>289</v>
      </c>
      <c r="L25" s="411">
        <v>410</v>
      </c>
      <c r="M25" s="295">
        <f t="shared" si="5"/>
        <v>699</v>
      </c>
      <c r="N25" s="411">
        <v>422</v>
      </c>
      <c r="O25" s="411">
        <v>199</v>
      </c>
      <c r="P25" s="289">
        <f>SUM(N25:O25)</f>
        <v>621</v>
      </c>
      <c r="Q25" s="411">
        <f>SUM(K25,N25)</f>
        <v>711</v>
      </c>
      <c r="R25" s="411">
        <f>SUM(L25,O25)</f>
        <v>609</v>
      </c>
      <c r="S25" s="295">
        <f>SUM(Q25:R25)</f>
        <v>1320</v>
      </c>
      <c r="T25" s="413" t="s">
        <v>416</v>
      </c>
    </row>
    <row r="26" spans="1:20" ht="24" customHeight="1" x14ac:dyDescent="0.25">
      <c r="A26" s="650" t="s">
        <v>2</v>
      </c>
      <c r="B26" s="204">
        <f t="shared" ref="B26:S26" si="12">SUM(B11:B25)</f>
        <v>456</v>
      </c>
      <c r="C26" s="204">
        <f t="shared" si="12"/>
        <v>630</v>
      </c>
      <c r="D26" s="204">
        <f t="shared" si="12"/>
        <v>1086</v>
      </c>
      <c r="E26" s="204">
        <f t="shared" si="12"/>
        <v>262</v>
      </c>
      <c r="F26" s="204">
        <f t="shared" si="12"/>
        <v>266</v>
      </c>
      <c r="G26" s="204">
        <f t="shared" si="12"/>
        <v>528</v>
      </c>
      <c r="H26" s="204">
        <f t="shared" si="12"/>
        <v>718</v>
      </c>
      <c r="I26" s="204">
        <f t="shared" si="12"/>
        <v>896</v>
      </c>
      <c r="J26" s="204">
        <f t="shared" si="12"/>
        <v>1614</v>
      </c>
      <c r="K26" s="204">
        <f t="shared" si="12"/>
        <v>411</v>
      </c>
      <c r="L26" s="204">
        <f t="shared" si="12"/>
        <v>928</v>
      </c>
      <c r="M26" s="204">
        <f t="shared" si="12"/>
        <v>1339</v>
      </c>
      <c r="N26" s="204">
        <f t="shared" si="12"/>
        <v>545</v>
      </c>
      <c r="O26" s="204">
        <f t="shared" si="12"/>
        <v>370</v>
      </c>
      <c r="P26" s="204">
        <f t="shared" si="12"/>
        <v>915</v>
      </c>
      <c r="Q26" s="204">
        <f t="shared" si="12"/>
        <v>956</v>
      </c>
      <c r="R26" s="204">
        <f t="shared" si="12"/>
        <v>1298</v>
      </c>
      <c r="S26" s="204">
        <f t="shared" si="12"/>
        <v>2254</v>
      </c>
      <c r="T26" s="651" t="s">
        <v>3</v>
      </c>
    </row>
    <row r="27" spans="1:20" ht="27" x14ac:dyDescent="0.25">
      <c r="A27" s="356"/>
    </row>
    <row r="34" spans="2:19" x14ac:dyDescent="0.25"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</row>
  </sheetData>
  <mergeCells count="20">
    <mergeCell ref="K8:M8"/>
    <mergeCell ref="N8:P8"/>
    <mergeCell ref="Q8:S8"/>
    <mergeCell ref="H7:J7"/>
    <mergeCell ref="B7:D7"/>
    <mergeCell ref="B8:D8"/>
    <mergeCell ref="H8:J8"/>
    <mergeCell ref="A1:T1"/>
    <mergeCell ref="A2:T2"/>
    <mergeCell ref="A3:T3"/>
    <mergeCell ref="A4:T4"/>
    <mergeCell ref="A6:A10"/>
    <mergeCell ref="T6:T10"/>
    <mergeCell ref="B6:J6"/>
    <mergeCell ref="E8:G8"/>
    <mergeCell ref="E7:G7"/>
    <mergeCell ref="K6:S6"/>
    <mergeCell ref="K7:M7"/>
    <mergeCell ref="N7:P7"/>
    <mergeCell ref="Q7:S7"/>
  </mergeCells>
  <phoneticPr fontId="77" type="noConversion"/>
  <printOptions horizontalCentered="1" verticalCentered="1"/>
  <pageMargins left="0" right="0" top="0" bottom="0" header="0" footer="0"/>
  <pageSetup paperSize="9"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22"/>
  <sheetViews>
    <sheetView rightToLeft="1" view="pageBreakPreview" zoomScale="98" zoomScaleNormal="100" zoomScaleSheetLayoutView="98" workbookViewId="0">
      <selection activeCell="U19" sqref="U19"/>
    </sheetView>
  </sheetViews>
  <sheetFormatPr defaultColWidth="9.140625" defaultRowHeight="15" x14ac:dyDescent="0.25"/>
  <cols>
    <col min="1" max="1" width="10.28515625" style="3" customWidth="1"/>
    <col min="2" max="2" width="12.7109375" style="3" customWidth="1"/>
    <col min="3" max="14" width="8.42578125" style="3" customWidth="1"/>
    <col min="15" max="15" width="12.7109375" style="3" customWidth="1"/>
    <col min="16" max="16" width="10.28515625" style="3" customWidth="1"/>
    <col min="17" max="16384" width="9.140625" style="2"/>
  </cols>
  <sheetData>
    <row r="1" spans="1:16" ht="38.25" customHeight="1" thickBot="1" x14ac:dyDescent="0.3">
      <c r="A1" s="442" t="s">
        <v>271</v>
      </c>
      <c r="B1" s="547"/>
      <c r="C1" s="547"/>
      <c r="D1" s="547"/>
      <c r="E1" s="547"/>
      <c r="F1" s="547"/>
      <c r="G1" s="547"/>
      <c r="H1" s="547"/>
      <c r="I1" s="547"/>
      <c r="J1" s="547"/>
      <c r="K1" s="547"/>
      <c r="L1" s="443"/>
      <c r="M1" s="443"/>
      <c r="N1" s="443"/>
      <c r="O1" s="443"/>
      <c r="P1" s="444"/>
    </row>
    <row r="2" spans="1:16" ht="18.75" thickBot="1" x14ac:dyDescent="0.3">
      <c r="A2" s="460" t="s">
        <v>400</v>
      </c>
      <c r="B2" s="461"/>
      <c r="C2" s="461"/>
      <c r="D2" s="461"/>
      <c r="E2" s="461"/>
      <c r="F2" s="461"/>
      <c r="G2" s="461"/>
      <c r="H2" s="461"/>
      <c r="I2" s="461"/>
      <c r="J2" s="461"/>
      <c r="K2" s="461"/>
      <c r="L2" s="461"/>
      <c r="M2" s="461"/>
      <c r="N2" s="461"/>
      <c r="O2" s="461"/>
      <c r="P2" s="462"/>
    </row>
    <row r="3" spans="1:16" ht="35.25" customHeight="1" x14ac:dyDescent="0.25">
      <c r="A3" s="445" t="s">
        <v>281</v>
      </c>
      <c r="B3" s="604"/>
      <c r="C3" s="604"/>
      <c r="D3" s="604"/>
      <c r="E3" s="604"/>
      <c r="F3" s="604"/>
      <c r="G3" s="604"/>
      <c r="H3" s="604"/>
      <c r="I3" s="604"/>
      <c r="J3" s="604"/>
      <c r="K3" s="604"/>
      <c r="L3" s="446"/>
      <c r="M3" s="446"/>
      <c r="N3" s="446"/>
      <c r="O3" s="446"/>
      <c r="P3" s="447"/>
    </row>
    <row r="4" spans="1:16" ht="15.75" x14ac:dyDescent="0.25">
      <c r="A4" s="448" t="s">
        <v>400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50"/>
    </row>
    <row r="5" spans="1:16" s="7" customFormat="1" ht="16.899999999999999" customHeight="1" x14ac:dyDescent="0.25">
      <c r="A5" s="35" t="s">
        <v>327</v>
      </c>
      <c r="B5" s="35"/>
      <c r="C5" s="49"/>
      <c r="D5" s="49"/>
      <c r="E5" s="49"/>
      <c r="F5" s="49"/>
      <c r="G5" s="49"/>
      <c r="H5" s="49"/>
      <c r="I5" s="49"/>
      <c r="J5" s="49"/>
      <c r="K5" s="50"/>
      <c r="L5" s="49"/>
      <c r="M5" s="49"/>
      <c r="N5" s="49"/>
      <c r="O5" s="51"/>
      <c r="P5" s="51" t="s">
        <v>201</v>
      </c>
    </row>
    <row r="6" spans="1:16" ht="20.100000000000001" customHeight="1" thickBot="1" x14ac:dyDescent="0.3">
      <c r="A6" s="605" t="s">
        <v>0</v>
      </c>
      <c r="B6" s="615" t="s">
        <v>301</v>
      </c>
      <c r="C6" s="609" t="s">
        <v>232</v>
      </c>
      <c r="D6" s="610"/>
      <c r="E6" s="611"/>
      <c r="F6" s="609" t="s">
        <v>234</v>
      </c>
      <c r="G6" s="610"/>
      <c r="H6" s="611"/>
      <c r="I6" s="619" t="s">
        <v>236</v>
      </c>
      <c r="J6" s="620"/>
      <c r="K6" s="621"/>
      <c r="L6" s="612" t="s">
        <v>2</v>
      </c>
      <c r="M6" s="613"/>
      <c r="N6" s="614"/>
      <c r="O6" s="617" t="s">
        <v>302</v>
      </c>
      <c r="P6" s="499" t="s">
        <v>30</v>
      </c>
    </row>
    <row r="7" spans="1:16" ht="20.100000000000001" customHeight="1" thickBot="1" x14ac:dyDescent="0.3">
      <c r="A7" s="606"/>
      <c r="B7" s="616"/>
      <c r="C7" s="622" t="s">
        <v>233</v>
      </c>
      <c r="D7" s="623"/>
      <c r="E7" s="624"/>
      <c r="F7" s="622" t="s">
        <v>235</v>
      </c>
      <c r="G7" s="623"/>
      <c r="H7" s="624"/>
      <c r="I7" s="622" t="s">
        <v>237</v>
      </c>
      <c r="J7" s="623"/>
      <c r="K7" s="624"/>
      <c r="L7" s="622" t="s">
        <v>3</v>
      </c>
      <c r="M7" s="623"/>
      <c r="N7" s="624"/>
      <c r="O7" s="618"/>
      <c r="P7" s="607"/>
    </row>
    <row r="8" spans="1:16" ht="16.5" customHeight="1" thickBot="1" x14ac:dyDescent="0.25">
      <c r="A8" s="606"/>
      <c r="B8" s="616"/>
      <c r="C8" s="335" t="s">
        <v>4</v>
      </c>
      <c r="D8" s="335" t="s">
        <v>5</v>
      </c>
      <c r="E8" s="335" t="s">
        <v>2</v>
      </c>
      <c r="F8" s="335" t="s">
        <v>4</v>
      </c>
      <c r="G8" s="335" t="s">
        <v>5</v>
      </c>
      <c r="H8" s="335" t="s">
        <v>2</v>
      </c>
      <c r="I8" s="335" t="s">
        <v>4</v>
      </c>
      <c r="J8" s="335" t="s">
        <v>5</v>
      </c>
      <c r="K8" s="335" t="s">
        <v>2</v>
      </c>
      <c r="L8" s="335" t="s">
        <v>4</v>
      </c>
      <c r="M8" s="335" t="s">
        <v>5</v>
      </c>
      <c r="N8" s="335" t="s">
        <v>2</v>
      </c>
      <c r="O8" s="618"/>
      <c r="P8" s="607"/>
    </row>
    <row r="9" spans="1:16" ht="15.75" customHeight="1" x14ac:dyDescent="0.25">
      <c r="A9" s="606"/>
      <c r="B9" s="616"/>
      <c r="C9" s="336" t="s">
        <v>8</v>
      </c>
      <c r="D9" s="336" t="s">
        <v>9</v>
      </c>
      <c r="E9" s="336" t="s">
        <v>3</v>
      </c>
      <c r="F9" s="336" t="s">
        <v>8</v>
      </c>
      <c r="G9" s="336" t="s">
        <v>9</v>
      </c>
      <c r="H9" s="336" t="s">
        <v>3</v>
      </c>
      <c r="I9" s="336" t="s">
        <v>8</v>
      </c>
      <c r="J9" s="336" t="s">
        <v>9</v>
      </c>
      <c r="K9" s="336" t="s">
        <v>3</v>
      </c>
      <c r="L9" s="336" t="s">
        <v>8</v>
      </c>
      <c r="M9" s="336" t="s">
        <v>9</v>
      </c>
      <c r="N9" s="336" t="s">
        <v>3</v>
      </c>
      <c r="O9" s="618"/>
      <c r="P9" s="608"/>
    </row>
    <row r="10" spans="1:16" ht="22.5" customHeight="1" thickBot="1" x14ac:dyDescent="0.3">
      <c r="A10" s="627">
        <v>2018</v>
      </c>
      <c r="B10" s="416" t="s">
        <v>1</v>
      </c>
      <c r="C10" s="327">
        <v>5</v>
      </c>
      <c r="D10" s="327">
        <v>3</v>
      </c>
      <c r="E10" s="328">
        <f>SUM(C10:D10)</f>
        <v>8</v>
      </c>
      <c r="F10" s="327">
        <v>0</v>
      </c>
      <c r="G10" s="327">
        <v>0</v>
      </c>
      <c r="H10" s="328">
        <f t="shared" ref="H10:H11" si="0">SUM(F10:G10)</f>
        <v>0</v>
      </c>
      <c r="I10" s="329">
        <v>0</v>
      </c>
      <c r="J10" s="329">
        <v>0</v>
      </c>
      <c r="K10" s="328">
        <f t="shared" ref="K10:K11" si="1">SUM(I10:J10)</f>
        <v>0</v>
      </c>
      <c r="L10" s="330">
        <f t="shared" ref="L10:L18" si="2">C10+F10+I10</f>
        <v>5</v>
      </c>
      <c r="M10" s="330">
        <f t="shared" ref="M10:M18" si="3">D10+G10+J10</f>
        <v>3</v>
      </c>
      <c r="N10" s="330">
        <f t="shared" ref="N10:N18" si="4">E10+H10+K10</f>
        <v>8</v>
      </c>
      <c r="O10" s="424" t="s">
        <v>28</v>
      </c>
      <c r="P10" s="630">
        <v>2018</v>
      </c>
    </row>
    <row r="11" spans="1:16" ht="22.5" customHeight="1" thickBot="1" x14ac:dyDescent="0.3">
      <c r="A11" s="626"/>
      <c r="B11" s="417" t="s">
        <v>10</v>
      </c>
      <c r="C11" s="288">
        <v>7</v>
      </c>
      <c r="D11" s="288">
        <v>3</v>
      </c>
      <c r="E11" s="296">
        <f>SUM(C11:D11)</f>
        <v>10</v>
      </c>
      <c r="F11" s="288">
        <v>0</v>
      </c>
      <c r="G11" s="288">
        <v>0</v>
      </c>
      <c r="H11" s="296">
        <f t="shared" si="0"/>
        <v>0</v>
      </c>
      <c r="I11" s="287">
        <v>1</v>
      </c>
      <c r="J11" s="287">
        <v>0</v>
      </c>
      <c r="K11" s="296">
        <f t="shared" si="1"/>
        <v>1</v>
      </c>
      <c r="L11" s="286">
        <f t="shared" si="2"/>
        <v>8</v>
      </c>
      <c r="M11" s="286">
        <f t="shared" si="3"/>
        <v>3</v>
      </c>
      <c r="N11" s="286">
        <f t="shared" si="4"/>
        <v>11</v>
      </c>
      <c r="O11" s="425" t="s">
        <v>29</v>
      </c>
      <c r="P11" s="625"/>
    </row>
    <row r="12" spans="1:16" ht="22.5" customHeight="1" x14ac:dyDescent="0.25">
      <c r="A12" s="626"/>
      <c r="B12" s="418" t="s">
        <v>2</v>
      </c>
      <c r="C12" s="325">
        <f>SUM(C10:C11)</f>
        <v>12</v>
      </c>
      <c r="D12" s="325">
        <f t="shared" ref="D12:E12" si="5">SUM(D10:D11)</f>
        <v>6</v>
      </c>
      <c r="E12" s="325">
        <f t="shared" si="5"/>
        <v>18</v>
      </c>
      <c r="F12" s="325">
        <f>SUM(F10:F11)</f>
        <v>0</v>
      </c>
      <c r="G12" s="325">
        <f t="shared" ref="G12:H12" si="6">SUM(G10:G11)</f>
        <v>0</v>
      </c>
      <c r="H12" s="325">
        <f t="shared" si="6"/>
        <v>0</v>
      </c>
      <c r="I12" s="326">
        <f>SUM(I10:I11)</f>
        <v>1</v>
      </c>
      <c r="J12" s="326">
        <f t="shared" ref="J12:K12" si="7">SUM(J10:J11)</f>
        <v>0</v>
      </c>
      <c r="K12" s="326">
        <f t="shared" si="7"/>
        <v>1</v>
      </c>
      <c r="L12" s="326">
        <f t="shared" si="2"/>
        <v>13</v>
      </c>
      <c r="M12" s="326">
        <f t="shared" si="3"/>
        <v>6</v>
      </c>
      <c r="N12" s="326">
        <f t="shared" si="4"/>
        <v>19</v>
      </c>
      <c r="O12" s="426" t="s">
        <v>3</v>
      </c>
      <c r="P12" s="644"/>
    </row>
    <row r="13" spans="1:16" ht="22.5" customHeight="1" thickBot="1" x14ac:dyDescent="0.3">
      <c r="A13" s="646">
        <v>2019</v>
      </c>
      <c r="B13" s="419" t="s">
        <v>1</v>
      </c>
      <c r="C13" s="331">
        <v>6</v>
      </c>
      <c r="D13" s="331">
        <v>2</v>
      </c>
      <c r="E13" s="332">
        <f>SUM(C13:D13)</f>
        <v>8</v>
      </c>
      <c r="F13" s="331">
        <v>0</v>
      </c>
      <c r="G13" s="331">
        <v>0</v>
      </c>
      <c r="H13" s="332">
        <f t="shared" ref="H13:H14" si="8">SUM(F13:G13)</f>
        <v>0</v>
      </c>
      <c r="I13" s="333">
        <v>1</v>
      </c>
      <c r="J13" s="333">
        <v>0</v>
      </c>
      <c r="K13" s="332">
        <f t="shared" ref="K13:K14" si="9">SUM(I13:J13)</f>
        <v>1</v>
      </c>
      <c r="L13" s="334">
        <f t="shared" si="2"/>
        <v>7</v>
      </c>
      <c r="M13" s="334">
        <f t="shared" si="3"/>
        <v>2</v>
      </c>
      <c r="N13" s="334">
        <f t="shared" si="4"/>
        <v>9</v>
      </c>
      <c r="O13" s="427" t="s">
        <v>28</v>
      </c>
      <c r="P13" s="647">
        <v>2019</v>
      </c>
    </row>
    <row r="14" spans="1:16" ht="22.5" customHeight="1" thickBot="1" x14ac:dyDescent="0.3">
      <c r="A14" s="632"/>
      <c r="B14" s="420" t="s">
        <v>10</v>
      </c>
      <c r="C14" s="239">
        <v>8</v>
      </c>
      <c r="D14" s="239">
        <v>3</v>
      </c>
      <c r="E14" s="240">
        <f>SUM(C14:D14)</f>
        <v>11</v>
      </c>
      <c r="F14" s="239">
        <v>0</v>
      </c>
      <c r="G14" s="239">
        <v>0</v>
      </c>
      <c r="H14" s="240">
        <f t="shared" si="8"/>
        <v>0</v>
      </c>
      <c r="I14" s="174">
        <v>1</v>
      </c>
      <c r="J14" s="174">
        <v>0</v>
      </c>
      <c r="K14" s="240">
        <f t="shared" si="9"/>
        <v>1</v>
      </c>
      <c r="L14" s="222">
        <f t="shared" si="2"/>
        <v>9</v>
      </c>
      <c r="M14" s="222">
        <f t="shared" si="3"/>
        <v>3</v>
      </c>
      <c r="N14" s="222">
        <f t="shared" si="4"/>
        <v>12</v>
      </c>
      <c r="O14" s="428" t="s">
        <v>29</v>
      </c>
      <c r="P14" s="631"/>
    </row>
    <row r="15" spans="1:16" ht="22.5" customHeight="1" x14ac:dyDescent="0.25">
      <c r="A15" s="648"/>
      <c r="B15" s="421" t="s">
        <v>2</v>
      </c>
      <c r="C15" s="241">
        <f>SUM(C13:C14)</f>
        <v>14</v>
      </c>
      <c r="D15" s="241">
        <f t="shared" ref="D15:E15" si="10">SUM(D13:D14)</f>
        <v>5</v>
      </c>
      <c r="E15" s="241">
        <f t="shared" si="10"/>
        <v>19</v>
      </c>
      <c r="F15" s="241">
        <f>SUM(F13:F14)</f>
        <v>0</v>
      </c>
      <c r="G15" s="241">
        <f t="shared" ref="G15:H15" si="11">SUM(G13:G14)</f>
        <v>0</v>
      </c>
      <c r="H15" s="241">
        <f t="shared" si="11"/>
        <v>0</v>
      </c>
      <c r="I15" s="233">
        <f>SUM(I13:I14)</f>
        <v>2</v>
      </c>
      <c r="J15" s="233">
        <f t="shared" ref="J15:K15" si="12">SUM(J13:J14)</f>
        <v>0</v>
      </c>
      <c r="K15" s="233">
        <f t="shared" si="12"/>
        <v>2</v>
      </c>
      <c r="L15" s="233">
        <f t="shared" si="2"/>
        <v>16</v>
      </c>
      <c r="M15" s="233">
        <f t="shared" si="3"/>
        <v>5</v>
      </c>
      <c r="N15" s="233">
        <f t="shared" si="4"/>
        <v>21</v>
      </c>
      <c r="O15" s="429" t="s">
        <v>3</v>
      </c>
      <c r="P15" s="649"/>
    </row>
    <row r="16" spans="1:16" ht="22.5" customHeight="1" thickBot="1" x14ac:dyDescent="0.3">
      <c r="A16" s="626">
        <v>2020</v>
      </c>
      <c r="B16" s="422" t="s">
        <v>1</v>
      </c>
      <c r="C16" s="246">
        <v>5</v>
      </c>
      <c r="D16" s="246">
        <v>1</v>
      </c>
      <c r="E16" s="247">
        <f>SUM(C16:D16)</f>
        <v>6</v>
      </c>
      <c r="F16" s="246">
        <v>0</v>
      </c>
      <c r="G16" s="246">
        <v>0</v>
      </c>
      <c r="H16" s="247">
        <f t="shared" ref="H16:H17" si="13">SUM(F16:G16)</f>
        <v>0</v>
      </c>
      <c r="I16" s="297">
        <v>0</v>
      </c>
      <c r="J16" s="297">
        <v>0</v>
      </c>
      <c r="K16" s="247">
        <f t="shared" ref="K16:K17" si="14">SUM(I16:J16)</f>
        <v>0</v>
      </c>
      <c r="L16" s="217">
        <f t="shared" si="2"/>
        <v>5</v>
      </c>
      <c r="M16" s="217">
        <f t="shared" si="3"/>
        <v>1</v>
      </c>
      <c r="N16" s="217">
        <f t="shared" si="4"/>
        <v>6</v>
      </c>
      <c r="O16" s="430" t="s">
        <v>28</v>
      </c>
      <c r="P16" s="645">
        <v>2020</v>
      </c>
    </row>
    <row r="17" spans="1:16" ht="22.5" customHeight="1" thickBot="1" x14ac:dyDescent="0.3">
      <c r="A17" s="626"/>
      <c r="B17" s="423" t="s">
        <v>10</v>
      </c>
      <c r="C17" s="288">
        <v>7</v>
      </c>
      <c r="D17" s="288">
        <v>3</v>
      </c>
      <c r="E17" s="296">
        <f>SUM(C17:D17)</f>
        <v>10</v>
      </c>
      <c r="F17" s="288">
        <v>0</v>
      </c>
      <c r="G17" s="288">
        <v>0</v>
      </c>
      <c r="H17" s="296">
        <f t="shared" si="13"/>
        <v>0</v>
      </c>
      <c r="I17" s="287">
        <v>0</v>
      </c>
      <c r="J17" s="287">
        <v>0</v>
      </c>
      <c r="K17" s="296">
        <f t="shared" si="14"/>
        <v>0</v>
      </c>
      <c r="L17" s="286">
        <f t="shared" si="2"/>
        <v>7</v>
      </c>
      <c r="M17" s="286">
        <f t="shared" si="3"/>
        <v>3</v>
      </c>
      <c r="N17" s="286">
        <f t="shared" si="4"/>
        <v>10</v>
      </c>
      <c r="O17" s="425" t="s">
        <v>29</v>
      </c>
      <c r="P17" s="625"/>
    </row>
    <row r="18" spans="1:16" ht="22.5" customHeight="1" x14ac:dyDescent="0.25">
      <c r="A18" s="626"/>
      <c r="B18" s="418" t="s">
        <v>2</v>
      </c>
      <c r="C18" s="325">
        <f>SUM(C16:C17)</f>
        <v>12</v>
      </c>
      <c r="D18" s="325">
        <f t="shared" ref="D18:E18" si="15">SUM(D16:D17)</f>
        <v>4</v>
      </c>
      <c r="E18" s="325">
        <f t="shared" si="15"/>
        <v>16</v>
      </c>
      <c r="F18" s="325">
        <f>SUM(F16:F17)</f>
        <v>0</v>
      </c>
      <c r="G18" s="325">
        <f t="shared" ref="G18:H18" si="16">SUM(G16:G17)</f>
        <v>0</v>
      </c>
      <c r="H18" s="325">
        <f t="shared" si="16"/>
        <v>0</v>
      </c>
      <c r="I18" s="326">
        <f>SUM(I16:I17)</f>
        <v>0</v>
      </c>
      <c r="J18" s="326">
        <f t="shared" ref="J18:K18" si="17">SUM(J16:J17)</f>
        <v>0</v>
      </c>
      <c r="K18" s="326">
        <f t="shared" si="17"/>
        <v>0</v>
      </c>
      <c r="L18" s="326">
        <f t="shared" si="2"/>
        <v>12</v>
      </c>
      <c r="M18" s="326">
        <f t="shared" si="3"/>
        <v>4</v>
      </c>
      <c r="N18" s="326">
        <f t="shared" si="4"/>
        <v>16</v>
      </c>
      <c r="O18" s="426" t="s">
        <v>3</v>
      </c>
      <c r="P18" s="644"/>
    </row>
    <row r="19" spans="1:16" ht="22.5" customHeight="1" thickBot="1" x14ac:dyDescent="0.3">
      <c r="A19" s="646">
        <v>2021</v>
      </c>
      <c r="B19" s="419" t="s">
        <v>1</v>
      </c>
      <c r="C19" s="331">
        <v>4</v>
      </c>
      <c r="D19" s="331">
        <v>1</v>
      </c>
      <c r="E19" s="332">
        <f>SUM(C19:D19)</f>
        <v>5</v>
      </c>
      <c r="F19" s="331">
        <v>0</v>
      </c>
      <c r="G19" s="331">
        <v>0</v>
      </c>
      <c r="H19" s="332">
        <f t="shared" ref="H19:H20" si="18">SUM(F19:G19)</f>
        <v>0</v>
      </c>
      <c r="I19" s="333">
        <v>0</v>
      </c>
      <c r="J19" s="333">
        <v>0</v>
      </c>
      <c r="K19" s="332">
        <f t="shared" ref="K19:K20" si="19">SUM(I19:J19)</f>
        <v>0</v>
      </c>
      <c r="L19" s="334">
        <f t="shared" ref="L19:L21" si="20">C19+F19+I19</f>
        <v>4</v>
      </c>
      <c r="M19" s="334">
        <f t="shared" ref="M19:M21" si="21">D19+G19+J19</f>
        <v>1</v>
      </c>
      <c r="N19" s="334">
        <f t="shared" ref="N19:N21" si="22">E19+H19+K19</f>
        <v>5</v>
      </c>
      <c r="O19" s="427" t="s">
        <v>28</v>
      </c>
      <c r="P19" s="647">
        <v>2021</v>
      </c>
    </row>
    <row r="20" spans="1:16" ht="22.5" customHeight="1" thickBot="1" x14ac:dyDescent="0.3">
      <c r="A20" s="632"/>
      <c r="B20" s="420" t="s">
        <v>10</v>
      </c>
      <c r="C20" s="239">
        <v>2</v>
      </c>
      <c r="D20" s="239">
        <v>2</v>
      </c>
      <c r="E20" s="240">
        <f>SUM(C20:D20)</f>
        <v>4</v>
      </c>
      <c r="F20" s="239">
        <v>0</v>
      </c>
      <c r="G20" s="239">
        <v>0</v>
      </c>
      <c r="H20" s="240">
        <f t="shared" si="18"/>
        <v>0</v>
      </c>
      <c r="I20" s="174">
        <v>0</v>
      </c>
      <c r="J20" s="174">
        <v>0</v>
      </c>
      <c r="K20" s="240">
        <f t="shared" si="19"/>
        <v>0</v>
      </c>
      <c r="L20" s="222">
        <f t="shared" si="20"/>
        <v>2</v>
      </c>
      <c r="M20" s="222">
        <f t="shared" si="21"/>
        <v>2</v>
      </c>
      <c r="N20" s="222">
        <f t="shared" si="22"/>
        <v>4</v>
      </c>
      <c r="O20" s="428" t="s">
        <v>29</v>
      </c>
      <c r="P20" s="631"/>
    </row>
    <row r="21" spans="1:16" ht="22.5" customHeight="1" x14ac:dyDescent="0.25">
      <c r="A21" s="648"/>
      <c r="B21" s="421" t="s">
        <v>2</v>
      </c>
      <c r="C21" s="241">
        <f>SUM(C19:C20)</f>
        <v>6</v>
      </c>
      <c r="D21" s="241">
        <f t="shared" ref="D21:E21" si="23">SUM(D19:D20)</f>
        <v>3</v>
      </c>
      <c r="E21" s="241">
        <f t="shared" si="23"/>
        <v>9</v>
      </c>
      <c r="F21" s="241">
        <f>SUM(F19:F20)</f>
        <v>0</v>
      </c>
      <c r="G21" s="241">
        <f t="shared" ref="G21:H21" si="24">SUM(G19:G20)</f>
        <v>0</v>
      </c>
      <c r="H21" s="241">
        <f t="shared" si="24"/>
        <v>0</v>
      </c>
      <c r="I21" s="233">
        <f>SUM(I19:I20)</f>
        <v>0</v>
      </c>
      <c r="J21" s="233">
        <f t="shared" ref="J21:K21" si="25">SUM(J19:J20)</f>
        <v>0</v>
      </c>
      <c r="K21" s="233">
        <f t="shared" si="25"/>
        <v>0</v>
      </c>
      <c r="L21" s="233">
        <f t="shared" si="20"/>
        <v>6</v>
      </c>
      <c r="M21" s="233">
        <f t="shared" si="21"/>
        <v>3</v>
      </c>
      <c r="N21" s="233">
        <f t="shared" si="22"/>
        <v>9</v>
      </c>
      <c r="O21" s="429" t="s">
        <v>3</v>
      </c>
      <c r="P21" s="649"/>
    </row>
    <row r="22" spans="1:16" ht="28.5" customHeight="1" x14ac:dyDescent="0.25">
      <c r="A22" s="629" t="s">
        <v>409</v>
      </c>
      <c r="B22" s="629"/>
      <c r="C22" s="629"/>
      <c r="D22" s="629"/>
      <c r="E22" s="629"/>
      <c r="F22" s="629"/>
      <c r="G22" s="629"/>
      <c r="H22" s="629"/>
      <c r="I22" s="628" t="s">
        <v>440</v>
      </c>
      <c r="J22" s="628"/>
      <c r="K22" s="628"/>
      <c r="L22" s="628"/>
      <c r="M22" s="628"/>
      <c r="N22" s="628"/>
      <c r="O22" s="628"/>
      <c r="P22" s="628"/>
    </row>
  </sheetData>
  <mergeCells count="26">
    <mergeCell ref="P16:P18"/>
    <mergeCell ref="A16:A18"/>
    <mergeCell ref="A10:A12"/>
    <mergeCell ref="I22:P22"/>
    <mergeCell ref="A22:H22"/>
    <mergeCell ref="P10:P12"/>
    <mergeCell ref="P13:P15"/>
    <mergeCell ref="A13:A15"/>
    <mergeCell ref="A19:A21"/>
    <mergeCell ref="P19:P21"/>
    <mergeCell ref="A1:P1"/>
    <mergeCell ref="A2:P2"/>
    <mergeCell ref="A3:P3"/>
    <mergeCell ref="A4:P4"/>
    <mergeCell ref="A6:A9"/>
    <mergeCell ref="P6:P9"/>
    <mergeCell ref="C6:E6"/>
    <mergeCell ref="L6:N6"/>
    <mergeCell ref="B6:B9"/>
    <mergeCell ref="O6:O9"/>
    <mergeCell ref="I6:K6"/>
    <mergeCell ref="I7:K7"/>
    <mergeCell ref="F6:H6"/>
    <mergeCell ref="C7:E7"/>
    <mergeCell ref="F7:H7"/>
    <mergeCell ref="L7:N7"/>
  </mergeCells>
  <printOptions horizontalCentered="1" verticalCentered="1"/>
  <pageMargins left="0" right="0" top="0" bottom="0" header="0" footer="0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0"/>
  <sheetViews>
    <sheetView rightToLeft="1" view="pageBreakPreview" zoomScale="98" zoomScaleNormal="100" zoomScaleSheetLayoutView="98" workbookViewId="0">
      <selection sqref="A1:K1"/>
    </sheetView>
  </sheetViews>
  <sheetFormatPr defaultColWidth="9.140625" defaultRowHeight="15" x14ac:dyDescent="0.25"/>
  <cols>
    <col min="1" max="1" width="16.5703125" style="3" customWidth="1"/>
    <col min="2" max="10" width="7.140625" style="3" customWidth="1"/>
    <col min="11" max="11" width="17.7109375" style="3" customWidth="1"/>
    <col min="12" max="16384" width="9.140625" style="2"/>
  </cols>
  <sheetData>
    <row r="1" spans="1:11" ht="18.75" thickBot="1" x14ac:dyDescent="0.3">
      <c r="A1" s="442" t="s">
        <v>272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634">
        <v>2021</v>
      </c>
      <c r="B2" s="635"/>
      <c r="C2" s="635"/>
      <c r="D2" s="635"/>
      <c r="E2" s="635"/>
      <c r="F2" s="635"/>
      <c r="G2" s="635"/>
      <c r="H2" s="635"/>
      <c r="I2" s="635"/>
      <c r="J2" s="635"/>
      <c r="K2" s="636"/>
    </row>
    <row r="3" spans="1:11" ht="35.25" customHeight="1" x14ac:dyDescent="0.25">
      <c r="A3" s="445" t="s">
        <v>280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637">
        <v>2021</v>
      </c>
      <c r="B4" s="638"/>
      <c r="C4" s="638"/>
      <c r="D4" s="638"/>
      <c r="E4" s="638"/>
      <c r="F4" s="638"/>
      <c r="G4" s="638"/>
      <c r="H4" s="638"/>
      <c r="I4" s="638"/>
      <c r="J4" s="638"/>
      <c r="K4" s="639"/>
    </row>
    <row r="5" spans="1:11" s="7" customFormat="1" ht="16.899999999999999" customHeight="1" x14ac:dyDescent="0.25">
      <c r="A5" s="35" t="s">
        <v>328</v>
      </c>
      <c r="B5" s="50"/>
      <c r="C5" s="50"/>
      <c r="D5" s="50"/>
      <c r="E5" s="50"/>
      <c r="F5" s="50"/>
      <c r="G5" s="50"/>
      <c r="H5" s="50"/>
      <c r="I5" s="50"/>
      <c r="J5" s="50"/>
      <c r="K5" s="51" t="s">
        <v>202</v>
      </c>
    </row>
    <row r="6" spans="1:11" ht="20.100000000000001" customHeight="1" thickBot="1" x14ac:dyDescent="0.3">
      <c r="A6" s="451" t="s">
        <v>434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435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35" t="s">
        <v>4</v>
      </c>
      <c r="C8" s="335" t="s">
        <v>5</v>
      </c>
      <c r="D8" s="335" t="s">
        <v>2</v>
      </c>
      <c r="E8" s="335" t="s">
        <v>4</v>
      </c>
      <c r="F8" s="335" t="s">
        <v>5</v>
      </c>
      <c r="G8" s="335" t="s">
        <v>2</v>
      </c>
      <c r="H8" s="335" t="s">
        <v>4</v>
      </c>
      <c r="I8" s="335" t="s">
        <v>5</v>
      </c>
      <c r="J8" s="335" t="s">
        <v>2</v>
      </c>
      <c r="K8" s="457"/>
    </row>
    <row r="9" spans="1:11" ht="14.25" x14ac:dyDescent="0.25">
      <c r="A9" s="601"/>
      <c r="B9" s="414" t="s">
        <v>8</v>
      </c>
      <c r="C9" s="414" t="s">
        <v>9</v>
      </c>
      <c r="D9" s="414" t="s">
        <v>3</v>
      </c>
      <c r="E9" s="414" t="s">
        <v>8</v>
      </c>
      <c r="F9" s="414" t="s">
        <v>9</v>
      </c>
      <c r="G9" s="414" t="s">
        <v>3</v>
      </c>
      <c r="H9" s="414" t="s">
        <v>8</v>
      </c>
      <c r="I9" s="414" t="s">
        <v>9</v>
      </c>
      <c r="J9" s="414" t="s">
        <v>3</v>
      </c>
      <c r="K9" s="603"/>
    </row>
    <row r="10" spans="1:11" ht="22.5" customHeight="1" thickBot="1" x14ac:dyDescent="0.3">
      <c r="A10" s="183" t="s">
        <v>304</v>
      </c>
      <c r="B10" s="254">
        <v>0</v>
      </c>
      <c r="C10" s="254">
        <v>0</v>
      </c>
      <c r="D10" s="254">
        <f>SUM(B10:C10)</f>
        <v>0</v>
      </c>
      <c r="E10" s="254">
        <v>0</v>
      </c>
      <c r="F10" s="254">
        <v>0</v>
      </c>
      <c r="G10" s="254">
        <f>SUM(E10:F10)</f>
        <v>0</v>
      </c>
      <c r="H10" s="254">
        <f>SUM(B10,E10)</f>
        <v>0</v>
      </c>
      <c r="I10" s="254">
        <f>SUM(C10,F10)</f>
        <v>0</v>
      </c>
      <c r="J10" s="254">
        <f>SUM(H10:I10)</f>
        <v>0</v>
      </c>
      <c r="K10" s="185" t="s">
        <v>304</v>
      </c>
    </row>
    <row r="11" spans="1:11" ht="22.5" customHeight="1" thickBot="1" x14ac:dyDescent="0.3">
      <c r="A11" s="184" t="s">
        <v>305</v>
      </c>
      <c r="B11" s="255">
        <v>0</v>
      </c>
      <c r="C11" s="255">
        <v>1</v>
      </c>
      <c r="D11" s="257">
        <f t="shared" ref="D11:D18" si="0">SUM(B11:C11)</f>
        <v>1</v>
      </c>
      <c r="E11" s="255">
        <v>0</v>
      </c>
      <c r="F11" s="255">
        <v>0</v>
      </c>
      <c r="G11" s="257">
        <f t="shared" ref="G11:G18" si="1">SUM(E11:F11)</f>
        <v>0</v>
      </c>
      <c r="H11" s="257">
        <f t="shared" ref="H11:H18" si="2">SUM(B11,E11)</f>
        <v>0</v>
      </c>
      <c r="I11" s="257">
        <f t="shared" ref="I11:I18" si="3">SUM(C11,F11)</f>
        <v>1</v>
      </c>
      <c r="J11" s="257">
        <f t="shared" ref="J11:J18" si="4">SUM(H11:I11)</f>
        <v>1</v>
      </c>
      <c r="K11" s="186" t="s">
        <v>312</v>
      </c>
    </row>
    <row r="12" spans="1:11" ht="22.5" customHeight="1" thickBot="1" x14ac:dyDescent="0.3">
      <c r="A12" s="183" t="s">
        <v>306</v>
      </c>
      <c r="B12" s="254">
        <v>2</v>
      </c>
      <c r="C12" s="254">
        <v>0</v>
      </c>
      <c r="D12" s="254">
        <f t="shared" si="0"/>
        <v>2</v>
      </c>
      <c r="E12" s="254">
        <v>0</v>
      </c>
      <c r="F12" s="254">
        <v>0</v>
      </c>
      <c r="G12" s="254">
        <f t="shared" si="1"/>
        <v>0</v>
      </c>
      <c r="H12" s="254">
        <f t="shared" si="2"/>
        <v>2</v>
      </c>
      <c r="I12" s="254">
        <f t="shared" si="3"/>
        <v>0</v>
      </c>
      <c r="J12" s="254">
        <f>SUM(H12:I12)</f>
        <v>2</v>
      </c>
      <c r="K12" s="185" t="s">
        <v>306</v>
      </c>
    </row>
    <row r="13" spans="1:11" ht="22.5" customHeight="1" thickBot="1" x14ac:dyDescent="0.3">
      <c r="A13" s="184" t="s">
        <v>307</v>
      </c>
      <c r="B13" s="255">
        <v>1</v>
      </c>
      <c r="C13" s="255">
        <v>0</v>
      </c>
      <c r="D13" s="257">
        <f t="shared" si="0"/>
        <v>1</v>
      </c>
      <c r="E13" s="255">
        <v>0</v>
      </c>
      <c r="F13" s="255">
        <v>0</v>
      </c>
      <c r="G13" s="257">
        <f>SUM(E13:F13)</f>
        <v>0</v>
      </c>
      <c r="H13" s="257">
        <f t="shared" si="2"/>
        <v>1</v>
      </c>
      <c r="I13" s="257">
        <f>SUM(C13,F13)</f>
        <v>0</v>
      </c>
      <c r="J13" s="257">
        <f t="shared" si="4"/>
        <v>1</v>
      </c>
      <c r="K13" s="186" t="s">
        <v>307</v>
      </c>
    </row>
    <row r="14" spans="1:11" ht="22.5" customHeight="1" thickBot="1" x14ac:dyDescent="0.3">
      <c r="A14" s="183" t="s">
        <v>308</v>
      </c>
      <c r="B14" s="254">
        <v>1</v>
      </c>
      <c r="C14" s="254">
        <v>0</v>
      </c>
      <c r="D14" s="254">
        <f t="shared" si="0"/>
        <v>1</v>
      </c>
      <c r="E14" s="254">
        <v>2</v>
      </c>
      <c r="F14" s="254">
        <v>1</v>
      </c>
      <c r="G14" s="254">
        <f t="shared" si="1"/>
        <v>3</v>
      </c>
      <c r="H14" s="254">
        <f t="shared" si="2"/>
        <v>3</v>
      </c>
      <c r="I14" s="254">
        <f t="shared" si="3"/>
        <v>1</v>
      </c>
      <c r="J14" s="254">
        <f t="shared" si="4"/>
        <v>4</v>
      </c>
      <c r="K14" s="185" t="s">
        <v>308</v>
      </c>
    </row>
    <row r="15" spans="1:11" ht="22.5" customHeight="1" thickBot="1" x14ac:dyDescent="0.3">
      <c r="A15" s="184" t="s">
        <v>309</v>
      </c>
      <c r="B15" s="255">
        <v>0</v>
      </c>
      <c r="C15" s="255">
        <v>0</v>
      </c>
      <c r="D15" s="257">
        <f t="shared" si="0"/>
        <v>0</v>
      </c>
      <c r="E15" s="255">
        <v>0</v>
      </c>
      <c r="F15" s="255">
        <v>1</v>
      </c>
      <c r="G15" s="257">
        <f t="shared" si="1"/>
        <v>1</v>
      </c>
      <c r="H15" s="257">
        <f t="shared" si="2"/>
        <v>0</v>
      </c>
      <c r="I15" s="257">
        <f t="shared" si="3"/>
        <v>1</v>
      </c>
      <c r="J15" s="257">
        <f t="shared" si="4"/>
        <v>1</v>
      </c>
      <c r="K15" s="186" t="s">
        <v>309</v>
      </c>
    </row>
    <row r="16" spans="1:11" ht="22.5" customHeight="1" thickBot="1" x14ac:dyDescent="0.3">
      <c r="A16" s="183" t="s">
        <v>310</v>
      </c>
      <c r="B16" s="254">
        <v>0</v>
      </c>
      <c r="C16" s="254">
        <v>0</v>
      </c>
      <c r="D16" s="254">
        <f t="shared" si="0"/>
        <v>0</v>
      </c>
      <c r="E16" s="254">
        <v>0</v>
      </c>
      <c r="F16" s="254">
        <v>0</v>
      </c>
      <c r="G16" s="254">
        <f t="shared" si="1"/>
        <v>0</v>
      </c>
      <c r="H16" s="254">
        <f>SUM(B16,E16)</f>
        <v>0</v>
      </c>
      <c r="I16" s="254">
        <f t="shared" si="3"/>
        <v>0</v>
      </c>
      <c r="J16" s="254">
        <f t="shared" si="4"/>
        <v>0</v>
      </c>
      <c r="K16" s="185" t="s">
        <v>310</v>
      </c>
    </row>
    <row r="17" spans="1:11" ht="22.5" customHeight="1" thickBot="1" x14ac:dyDescent="0.3">
      <c r="A17" s="184" t="s">
        <v>311</v>
      </c>
      <c r="B17" s="255">
        <v>0</v>
      </c>
      <c r="C17" s="255">
        <v>0</v>
      </c>
      <c r="D17" s="257">
        <f t="shared" si="0"/>
        <v>0</v>
      </c>
      <c r="E17" s="255">
        <v>0</v>
      </c>
      <c r="F17" s="255">
        <v>0</v>
      </c>
      <c r="G17" s="257">
        <f t="shared" si="1"/>
        <v>0</v>
      </c>
      <c r="H17" s="257">
        <f t="shared" si="2"/>
        <v>0</v>
      </c>
      <c r="I17" s="257">
        <f>SUM(C17,F17)</f>
        <v>0</v>
      </c>
      <c r="J17" s="257">
        <f>SUM(H17:I17)</f>
        <v>0</v>
      </c>
      <c r="K17" s="186" t="s">
        <v>311</v>
      </c>
    </row>
    <row r="18" spans="1:11" ht="22.5" customHeight="1" x14ac:dyDescent="0.25">
      <c r="A18" s="187" t="s">
        <v>238</v>
      </c>
      <c r="B18" s="256">
        <v>0</v>
      </c>
      <c r="C18" s="256">
        <v>0</v>
      </c>
      <c r="D18" s="256">
        <f t="shared" si="0"/>
        <v>0</v>
      </c>
      <c r="E18" s="256">
        <v>0</v>
      </c>
      <c r="F18" s="256">
        <v>0</v>
      </c>
      <c r="G18" s="256">
        <f t="shared" si="1"/>
        <v>0</v>
      </c>
      <c r="H18" s="256">
        <f t="shared" si="2"/>
        <v>0</v>
      </c>
      <c r="I18" s="256">
        <f t="shared" si="3"/>
        <v>0</v>
      </c>
      <c r="J18" s="256">
        <f t="shared" si="4"/>
        <v>0</v>
      </c>
      <c r="K18" s="188" t="s">
        <v>239</v>
      </c>
    </row>
    <row r="19" spans="1:11" ht="24" customHeight="1" x14ac:dyDescent="0.25">
      <c r="A19" s="207" t="s">
        <v>2</v>
      </c>
      <c r="B19" s="205">
        <f t="shared" ref="B19:G19" si="5">SUM(B10:B18)</f>
        <v>4</v>
      </c>
      <c r="C19" s="205">
        <f t="shared" si="5"/>
        <v>1</v>
      </c>
      <c r="D19" s="258">
        <f t="shared" si="5"/>
        <v>5</v>
      </c>
      <c r="E19" s="205">
        <f t="shared" si="5"/>
        <v>2</v>
      </c>
      <c r="F19" s="205">
        <f t="shared" si="5"/>
        <v>2</v>
      </c>
      <c r="G19" s="258">
        <f t="shared" si="5"/>
        <v>4</v>
      </c>
      <c r="H19" s="258">
        <f t="shared" ref="H19:J19" si="6">SUM(H10:H18)</f>
        <v>6</v>
      </c>
      <c r="I19" s="258">
        <f t="shared" si="6"/>
        <v>3</v>
      </c>
      <c r="J19" s="258">
        <f t="shared" si="6"/>
        <v>9</v>
      </c>
      <c r="K19" s="206" t="s">
        <v>3</v>
      </c>
    </row>
    <row r="20" spans="1:11" ht="14.25" x14ac:dyDescent="0.25">
      <c r="A20" s="633" t="s">
        <v>421</v>
      </c>
      <c r="B20" s="633"/>
      <c r="C20" s="633"/>
      <c r="D20" s="633"/>
      <c r="E20" s="633"/>
      <c r="F20" s="633"/>
      <c r="G20" s="640" t="s">
        <v>422</v>
      </c>
      <c r="H20" s="640"/>
      <c r="I20" s="640"/>
      <c r="J20" s="640"/>
      <c r="K20" s="640"/>
    </row>
  </sheetData>
  <mergeCells count="14">
    <mergeCell ref="A20:F20"/>
    <mergeCell ref="A1:K1"/>
    <mergeCell ref="A2:K2"/>
    <mergeCell ref="A3:K3"/>
    <mergeCell ref="A4:K4"/>
    <mergeCell ref="A6:A9"/>
    <mergeCell ref="K6:K9"/>
    <mergeCell ref="B6:D6"/>
    <mergeCell ref="E6:G6"/>
    <mergeCell ref="H6:J6"/>
    <mergeCell ref="B7:D7"/>
    <mergeCell ref="E7:G7"/>
    <mergeCell ref="H7:J7"/>
    <mergeCell ref="G20:K20"/>
  </mergeCells>
  <printOptions horizontalCentered="1" verticalCentered="1"/>
  <pageMargins left="0" right="0" top="0" bottom="0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3"/>
  <sheetViews>
    <sheetView rightToLeft="1" view="pageBreakPreview" zoomScale="98" zoomScaleNormal="100" zoomScaleSheetLayoutView="98" workbookViewId="0">
      <selection activeCell="A19" sqref="A19"/>
    </sheetView>
  </sheetViews>
  <sheetFormatPr defaultColWidth="9.140625" defaultRowHeight="15" x14ac:dyDescent="0.25"/>
  <cols>
    <col min="1" max="1" width="26" style="3" customWidth="1"/>
    <col min="2" max="10" width="9.7109375" style="3" customWidth="1"/>
    <col min="11" max="11" width="24.7109375" style="3" customWidth="1"/>
    <col min="12" max="16384" width="9.140625" style="2"/>
  </cols>
  <sheetData>
    <row r="1" spans="1:11" ht="18.75" thickBot="1" x14ac:dyDescent="0.3">
      <c r="A1" s="442" t="s">
        <v>273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5.25" customHeight="1" x14ac:dyDescent="0.25">
      <c r="A3" s="445" t="s">
        <v>279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290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203</v>
      </c>
    </row>
    <row r="6" spans="1:11" ht="24.75" customHeight="1" thickBot="1" x14ac:dyDescent="0.3">
      <c r="A6" s="451" t="s">
        <v>255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410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35" t="s">
        <v>4</v>
      </c>
      <c r="C8" s="335" t="s">
        <v>5</v>
      </c>
      <c r="D8" s="335" t="s">
        <v>2</v>
      </c>
      <c r="E8" s="335" t="s">
        <v>4</v>
      </c>
      <c r="F8" s="335" t="s">
        <v>5</v>
      </c>
      <c r="G8" s="335" t="s">
        <v>2</v>
      </c>
      <c r="H8" s="335" t="s">
        <v>4</v>
      </c>
      <c r="I8" s="335" t="s">
        <v>5</v>
      </c>
      <c r="J8" s="335" t="s">
        <v>2</v>
      </c>
      <c r="K8" s="457"/>
    </row>
    <row r="9" spans="1:11" ht="14.25" x14ac:dyDescent="0.25">
      <c r="A9" s="601"/>
      <c r="B9" s="414" t="s">
        <v>8</v>
      </c>
      <c r="C9" s="414" t="s">
        <v>9</v>
      </c>
      <c r="D9" s="414" t="s">
        <v>3</v>
      </c>
      <c r="E9" s="414" t="s">
        <v>8</v>
      </c>
      <c r="F9" s="414" t="s">
        <v>9</v>
      </c>
      <c r="G9" s="414" t="s">
        <v>3</v>
      </c>
      <c r="H9" s="414" t="s">
        <v>8</v>
      </c>
      <c r="I9" s="414" t="s">
        <v>9</v>
      </c>
      <c r="J9" s="414" t="s">
        <v>3</v>
      </c>
      <c r="K9" s="603"/>
    </row>
    <row r="10" spans="1:11" ht="25.5" customHeight="1" thickBot="1" x14ac:dyDescent="0.3">
      <c r="A10" s="208" t="s">
        <v>240</v>
      </c>
      <c r="B10" s="209">
        <v>0</v>
      </c>
      <c r="C10" s="209">
        <v>0</v>
      </c>
      <c r="D10" s="210">
        <f>SUM(B10:C10)</f>
        <v>0</v>
      </c>
      <c r="E10" s="209">
        <v>0</v>
      </c>
      <c r="F10" s="209">
        <v>0</v>
      </c>
      <c r="G10" s="210">
        <f>SUM(E10:F10)</f>
        <v>0</v>
      </c>
      <c r="H10" s="210">
        <f>SUM(B10,E10)</f>
        <v>0</v>
      </c>
      <c r="I10" s="210">
        <f>SUM(C10,F10)</f>
        <v>0</v>
      </c>
      <c r="J10" s="210">
        <f>SUM(H10:I10)</f>
        <v>0</v>
      </c>
      <c r="K10" s="224" t="s">
        <v>241</v>
      </c>
    </row>
    <row r="11" spans="1:11" ht="25.5" customHeight="1" thickBot="1" x14ac:dyDescent="0.3">
      <c r="A11" s="190" t="s">
        <v>242</v>
      </c>
      <c r="B11" s="174">
        <v>0</v>
      </c>
      <c r="C11" s="174">
        <v>1</v>
      </c>
      <c r="D11" s="178">
        <f t="shared" ref="D11:D19" si="0">SUM(B11:C11)</f>
        <v>1</v>
      </c>
      <c r="E11" s="174">
        <v>0</v>
      </c>
      <c r="F11" s="174">
        <v>1</v>
      </c>
      <c r="G11" s="178">
        <f t="shared" ref="G11:G19" si="1">SUM(E11:F11)</f>
        <v>1</v>
      </c>
      <c r="H11" s="178">
        <f t="shared" ref="H11:I19" si="2">SUM(B11,E11)</f>
        <v>0</v>
      </c>
      <c r="I11" s="178">
        <f t="shared" si="2"/>
        <v>2</v>
      </c>
      <c r="J11" s="178">
        <f t="shared" ref="J11:J19" si="3">SUM(H11:I11)</f>
        <v>2</v>
      </c>
      <c r="K11" s="225" t="s">
        <v>243</v>
      </c>
    </row>
    <row r="12" spans="1:11" ht="25.5" customHeight="1" thickBot="1" x14ac:dyDescent="0.3">
      <c r="A12" s="189" t="s">
        <v>244</v>
      </c>
      <c r="B12" s="175">
        <v>0</v>
      </c>
      <c r="C12" s="175">
        <v>0</v>
      </c>
      <c r="D12" s="177">
        <f t="shared" si="0"/>
        <v>0</v>
      </c>
      <c r="E12" s="175">
        <v>2</v>
      </c>
      <c r="F12" s="175">
        <v>3</v>
      </c>
      <c r="G12" s="177">
        <f t="shared" si="1"/>
        <v>5</v>
      </c>
      <c r="H12" s="177">
        <f t="shared" si="2"/>
        <v>2</v>
      </c>
      <c r="I12" s="177">
        <f>SUM(C12,F12)</f>
        <v>3</v>
      </c>
      <c r="J12" s="177">
        <f t="shared" si="3"/>
        <v>5</v>
      </c>
      <c r="K12" s="226" t="s">
        <v>245</v>
      </c>
    </row>
    <row r="13" spans="1:11" ht="25.5" customHeight="1" thickBot="1" x14ac:dyDescent="0.3">
      <c r="A13" s="190" t="s">
        <v>275</v>
      </c>
      <c r="B13" s="176">
        <v>2</v>
      </c>
      <c r="C13" s="176">
        <v>3</v>
      </c>
      <c r="D13" s="178">
        <f t="shared" si="0"/>
        <v>5</v>
      </c>
      <c r="E13" s="176">
        <v>0</v>
      </c>
      <c r="F13" s="176">
        <v>3</v>
      </c>
      <c r="G13" s="178">
        <f t="shared" si="1"/>
        <v>3</v>
      </c>
      <c r="H13" s="178">
        <f>SUM(B13,E13)</f>
        <v>2</v>
      </c>
      <c r="I13" s="178">
        <f>SUM(C13,F13)</f>
        <v>6</v>
      </c>
      <c r="J13" s="178">
        <f t="shared" si="3"/>
        <v>8</v>
      </c>
      <c r="K13" s="225" t="s">
        <v>246</v>
      </c>
    </row>
    <row r="14" spans="1:11" ht="25.5" customHeight="1" thickBot="1" x14ac:dyDescent="0.3">
      <c r="A14" s="189" t="s">
        <v>247</v>
      </c>
      <c r="B14" s="175">
        <v>7</v>
      </c>
      <c r="C14" s="175">
        <v>20</v>
      </c>
      <c r="D14" s="177">
        <f t="shared" si="0"/>
        <v>27</v>
      </c>
      <c r="E14" s="175">
        <v>10</v>
      </c>
      <c r="F14" s="175">
        <v>7</v>
      </c>
      <c r="G14" s="177">
        <f t="shared" si="1"/>
        <v>17</v>
      </c>
      <c r="H14" s="177">
        <f t="shared" si="2"/>
        <v>17</v>
      </c>
      <c r="I14" s="177">
        <f t="shared" si="2"/>
        <v>27</v>
      </c>
      <c r="J14" s="177">
        <f>SUM(H14:I14)</f>
        <v>44</v>
      </c>
      <c r="K14" s="226" t="s">
        <v>248</v>
      </c>
    </row>
    <row r="15" spans="1:11" ht="25.5" customHeight="1" thickBot="1" x14ac:dyDescent="0.3">
      <c r="A15" s="190" t="s">
        <v>298</v>
      </c>
      <c r="B15" s="176">
        <v>6</v>
      </c>
      <c r="C15" s="176">
        <v>7</v>
      </c>
      <c r="D15" s="178">
        <f>SUM(B15:C15)</f>
        <v>13</v>
      </c>
      <c r="E15" s="176">
        <v>1</v>
      </c>
      <c r="F15" s="176">
        <v>0</v>
      </c>
      <c r="G15" s="178">
        <f t="shared" si="1"/>
        <v>1</v>
      </c>
      <c r="H15" s="178">
        <f t="shared" ref="H15" si="4">SUM(B15,E15)</f>
        <v>7</v>
      </c>
      <c r="I15" s="178">
        <f t="shared" ref="I15" si="5">SUM(C15,F15)</f>
        <v>7</v>
      </c>
      <c r="J15" s="178">
        <f t="shared" ref="J15" si="6">SUM(H15:I15)</f>
        <v>14</v>
      </c>
      <c r="K15" s="225" t="s">
        <v>299</v>
      </c>
    </row>
    <row r="16" spans="1:11" ht="25.5" customHeight="1" thickBot="1" x14ac:dyDescent="0.3">
      <c r="A16" s="213" t="s">
        <v>341</v>
      </c>
      <c r="B16" s="294">
        <v>0</v>
      </c>
      <c r="C16" s="294">
        <v>0</v>
      </c>
      <c r="D16" s="217">
        <f t="shared" si="0"/>
        <v>0</v>
      </c>
      <c r="E16" s="294">
        <v>0</v>
      </c>
      <c r="F16" s="294">
        <v>5</v>
      </c>
      <c r="G16" s="217">
        <f t="shared" si="1"/>
        <v>5</v>
      </c>
      <c r="H16" s="217">
        <f t="shared" si="2"/>
        <v>0</v>
      </c>
      <c r="I16" s="217">
        <f>SUM(C16,F16)</f>
        <v>5</v>
      </c>
      <c r="J16" s="217">
        <f t="shared" si="3"/>
        <v>5</v>
      </c>
      <c r="K16" s="226" t="s">
        <v>362</v>
      </c>
    </row>
    <row r="17" spans="1:11" ht="25.5" customHeight="1" thickBot="1" x14ac:dyDescent="0.3">
      <c r="A17" s="190" t="s">
        <v>276</v>
      </c>
      <c r="B17" s="174">
        <v>1</v>
      </c>
      <c r="C17" s="174">
        <v>1</v>
      </c>
      <c r="D17" s="178">
        <f t="shared" si="0"/>
        <v>2</v>
      </c>
      <c r="E17" s="174">
        <v>1</v>
      </c>
      <c r="F17" s="174">
        <v>4</v>
      </c>
      <c r="G17" s="178">
        <f t="shared" si="1"/>
        <v>5</v>
      </c>
      <c r="H17" s="178">
        <f t="shared" si="2"/>
        <v>2</v>
      </c>
      <c r="I17" s="178">
        <f t="shared" si="2"/>
        <v>5</v>
      </c>
      <c r="J17" s="178">
        <f t="shared" si="3"/>
        <v>7</v>
      </c>
      <c r="K17" s="225" t="s">
        <v>278</v>
      </c>
    </row>
    <row r="18" spans="1:11" ht="25.5" customHeight="1" thickBot="1" x14ac:dyDescent="0.3">
      <c r="A18" s="213" t="s">
        <v>249</v>
      </c>
      <c r="B18" s="294">
        <v>0</v>
      </c>
      <c r="C18" s="294">
        <v>1</v>
      </c>
      <c r="D18" s="217">
        <f t="shared" si="0"/>
        <v>1</v>
      </c>
      <c r="E18" s="294">
        <v>0</v>
      </c>
      <c r="F18" s="294">
        <v>0</v>
      </c>
      <c r="G18" s="217">
        <f>SUM(E18:F18)</f>
        <v>0</v>
      </c>
      <c r="H18" s="217">
        <f t="shared" si="2"/>
        <v>0</v>
      </c>
      <c r="I18" s="217">
        <f t="shared" si="2"/>
        <v>1</v>
      </c>
      <c r="J18" s="217">
        <f t="shared" si="3"/>
        <v>1</v>
      </c>
      <c r="K18" s="226" t="s">
        <v>277</v>
      </c>
    </row>
    <row r="19" spans="1:11" ht="25.5" customHeight="1" x14ac:dyDescent="0.25">
      <c r="A19" s="211" t="s">
        <v>250</v>
      </c>
      <c r="B19" s="212">
        <v>0</v>
      </c>
      <c r="C19" s="212">
        <v>1</v>
      </c>
      <c r="D19" s="204">
        <f t="shared" si="0"/>
        <v>1</v>
      </c>
      <c r="E19" s="212">
        <v>0</v>
      </c>
      <c r="F19" s="212">
        <v>1</v>
      </c>
      <c r="G19" s="204">
        <f t="shared" si="1"/>
        <v>1</v>
      </c>
      <c r="H19" s="204">
        <f t="shared" si="2"/>
        <v>0</v>
      </c>
      <c r="I19" s="204">
        <f t="shared" si="2"/>
        <v>2</v>
      </c>
      <c r="J19" s="204">
        <f t="shared" si="3"/>
        <v>2</v>
      </c>
      <c r="K19" s="227" t="s">
        <v>274</v>
      </c>
    </row>
    <row r="20" spans="1:11" ht="24" customHeight="1" x14ac:dyDescent="0.25">
      <c r="A20" s="214" t="s">
        <v>2</v>
      </c>
      <c r="B20" s="215">
        <f>SUM(B10:B19)</f>
        <v>16</v>
      </c>
      <c r="C20" s="215">
        <f t="shared" ref="C20:G20" si="7">SUM(C10:C19)</f>
        <v>34</v>
      </c>
      <c r="D20" s="215">
        <f>SUM(D10:D19)</f>
        <v>50</v>
      </c>
      <c r="E20" s="215">
        <f t="shared" si="7"/>
        <v>14</v>
      </c>
      <c r="F20" s="215">
        <f>SUM(F10:F19)</f>
        <v>24</v>
      </c>
      <c r="G20" s="215">
        <f t="shared" si="7"/>
        <v>38</v>
      </c>
      <c r="H20" s="215">
        <f>SUM(H10:H19)</f>
        <v>30</v>
      </c>
      <c r="I20" s="215">
        <f>SUM(I10:I19)</f>
        <v>58</v>
      </c>
      <c r="J20" s="215">
        <f>SUM(J10:J19)</f>
        <v>88</v>
      </c>
      <c r="K20" s="216" t="s">
        <v>3</v>
      </c>
    </row>
    <row r="21" spans="1:11" ht="24" customHeight="1" x14ac:dyDescent="0.25">
      <c r="A21" s="238"/>
      <c r="B21" s="238"/>
      <c r="C21" s="238"/>
      <c r="D21" s="238"/>
      <c r="E21" s="238"/>
      <c r="F21" s="238"/>
      <c r="G21" s="238"/>
      <c r="H21" s="238"/>
      <c r="I21" s="238"/>
      <c r="J21" s="238"/>
      <c r="K21" s="237"/>
    </row>
    <row r="22" spans="1:11" ht="24" customHeight="1" x14ac:dyDescent="0.25">
      <c r="A22" s="238"/>
      <c r="B22" s="238"/>
      <c r="C22" s="238"/>
      <c r="D22" s="238"/>
      <c r="E22" s="238"/>
      <c r="F22" s="238"/>
      <c r="G22" s="238"/>
      <c r="H22" s="238"/>
      <c r="I22" s="238"/>
      <c r="J22" s="238"/>
      <c r="K22" s="237"/>
    </row>
    <row r="23" spans="1:11" x14ac:dyDescent="0.25">
      <c r="A23" s="234"/>
    </row>
  </sheetData>
  <mergeCells count="12">
    <mergeCell ref="A1:K1"/>
    <mergeCell ref="A2:K2"/>
    <mergeCell ref="A3:K3"/>
    <mergeCell ref="A4:K4"/>
    <mergeCell ref="A6:A9"/>
    <mergeCell ref="K6:K9"/>
    <mergeCell ref="B7:D7"/>
    <mergeCell ref="E7:G7"/>
    <mergeCell ref="H7:J7"/>
    <mergeCell ref="B6:D6"/>
    <mergeCell ref="E6:G6"/>
    <mergeCell ref="H6:J6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rightToLeft="1" view="pageBreakPreview" zoomScaleNormal="100" zoomScaleSheetLayoutView="100" workbookViewId="0">
      <selection activeCell="I13" sqref="I13"/>
    </sheetView>
  </sheetViews>
  <sheetFormatPr defaultColWidth="8.85546875" defaultRowHeight="12.75" x14ac:dyDescent="0.25"/>
  <cols>
    <col min="1" max="1" width="17.7109375" style="13" customWidth="1"/>
    <col min="2" max="7" width="13.5703125" style="13" customWidth="1"/>
    <col min="8" max="9" width="11.5703125" style="13" customWidth="1"/>
    <col min="10" max="10" width="8.42578125" style="13" bestFit="1" customWidth="1"/>
    <col min="11" max="16384" width="8.85546875" style="13"/>
  </cols>
  <sheetData>
    <row r="1" spans="1:9" ht="20.25" customHeight="1" x14ac:dyDescent="0.25">
      <c r="A1" s="434" t="s">
        <v>260</v>
      </c>
      <c r="B1" s="434"/>
      <c r="C1" s="434"/>
      <c r="D1" s="434"/>
      <c r="E1" s="434"/>
      <c r="F1" s="434"/>
      <c r="G1" s="94"/>
      <c r="H1" s="94"/>
      <c r="I1" s="94"/>
    </row>
    <row r="2" spans="1:9" ht="18" x14ac:dyDescent="0.25">
      <c r="A2" s="435" t="s">
        <v>365</v>
      </c>
      <c r="B2" s="435"/>
      <c r="C2" s="435"/>
      <c r="D2" s="435"/>
      <c r="E2" s="435"/>
      <c r="F2" s="435"/>
      <c r="G2" s="95"/>
      <c r="H2" s="95"/>
      <c r="I2" s="95"/>
    </row>
    <row r="3" spans="1:9" ht="37.5" customHeight="1" x14ac:dyDescent="0.25">
      <c r="A3" s="436" t="s">
        <v>261</v>
      </c>
      <c r="B3" s="436"/>
      <c r="C3" s="436"/>
      <c r="D3" s="436"/>
      <c r="E3" s="436"/>
      <c r="F3" s="436"/>
      <c r="G3" s="96"/>
      <c r="H3" s="96"/>
      <c r="I3" s="96"/>
    </row>
    <row r="4" spans="1:9" ht="15.75" x14ac:dyDescent="0.25">
      <c r="A4" s="437" t="s">
        <v>365</v>
      </c>
      <c r="B4" s="437"/>
      <c r="C4" s="437"/>
      <c r="D4" s="437"/>
      <c r="E4" s="437"/>
      <c r="F4" s="437"/>
      <c r="G4" s="97"/>
      <c r="H4" s="97"/>
      <c r="I4" s="97"/>
    </row>
    <row r="5" spans="1:9" s="7" customFormat="1" ht="15.75" x14ac:dyDescent="0.25">
      <c r="A5" s="98" t="s">
        <v>295</v>
      </c>
      <c r="B5" s="98"/>
      <c r="C5" s="98"/>
      <c r="D5" s="49"/>
      <c r="E5" s="49"/>
      <c r="F5" s="51" t="s">
        <v>294</v>
      </c>
      <c r="G5" s="18"/>
    </row>
    <row r="6" spans="1:9" s="7" customFormat="1" ht="48" customHeight="1" x14ac:dyDescent="0.25">
      <c r="A6" s="438" t="s">
        <v>0</v>
      </c>
      <c r="B6" s="358" t="s">
        <v>180</v>
      </c>
      <c r="C6" s="157" t="s">
        <v>182</v>
      </c>
      <c r="D6" s="157" t="s">
        <v>378</v>
      </c>
      <c r="E6" s="303" t="s">
        <v>2</v>
      </c>
      <c r="F6" s="440" t="s">
        <v>30</v>
      </c>
    </row>
    <row r="7" spans="1:9" s="7" customFormat="1" ht="59.1" customHeight="1" x14ac:dyDescent="0.25">
      <c r="A7" s="439"/>
      <c r="B7" s="370" t="s">
        <v>181</v>
      </c>
      <c r="C7" s="371" t="s">
        <v>183</v>
      </c>
      <c r="D7" s="371" t="s">
        <v>379</v>
      </c>
      <c r="E7" s="372" t="s">
        <v>3</v>
      </c>
      <c r="F7" s="441"/>
    </row>
    <row r="8" spans="1:9" ht="33.75" customHeight="1" thickBot="1" x14ac:dyDescent="0.3">
      <c r="A8" s="366">
        <v>2019</v>
      </c>
      <c r="B8" s="367">
        <v>149</v>
      </c>
      <c r="C8" s="367">
        <v>427</v>
      </c>
      <c r="D8" s="367">
        <v>8521</v>
      </c>
      <c r="E8" s="368">
        <f>SUM(B8:D8)</f>
        <v>9097</v>
      </c>
      <c r="F8" s="369">
        <v>2019</v>
      </c>
    </row>
    <row r="9" spans="1:9" ht="33.75" customHeight="1" thickBot="1" x14ac:dyDescent="0.3">
      <c r="A9" s="362">
        <v>2020</v>
      </c>
      <c r="B9" s="301">
        <v>72</v>
      </c>
      <c r="C9" s="301">
        <v>283</v>
      </c>
      <c r="D9" s="301">
        <v>4516</v>
      </c>
      <c r="E9" s="302">
        <f>SUM(B9:D9)</f>
        <v>4871</v>
      </c>
      <c r="F9" s="363">
        <v>2020</v>
      </c>
    </row>
    <row r="10" spans="1:9" ht="33.75" customHeight="1" thickBot="1" x14ac:dyDescent="0.3">
      <c r="A10" s="360">
        <v>2021</v>
      </c>
      <c r="B10" s="337">
        <v>74</v>
      </c>
      <c r="C10" s="337">
        <v>246</v>
      </c>
      <c r="D10" s="337">
        <v>3964</v>
      </c>
      <c r="E10" s="338">
        <f>SUM(B10:D10)</f>
        <v>4284</v>
      </c>
      <c r="F10" s="361">
        <v>2021</v>
      </c>
    </row>
    <row r="11" spans="1:9" ht="33.75" customHeight="1" thickBot="1" x14ac:dyDescent="0.3">
      <c r="A11" s="362">
        <v>2022</v>
      </c>
      <c r="B11" s="301">
        <v>32</v>
      </c>
      <c r="C11" s="301">
        <v>176</v>
      </c>
      <c r="D11" s="301">
        <v>2574</v>
      </c>
      <c r="E11" s="302">
        <f>SUM(B11:D11)</f>
        <v>2782</v>
      </c>
      <c r="F11" s="363">
        <v>2022</v>
      </c>
    </row>
    <row r="12" spans="1:9" ht="33.75" customHeight="1" x14ac:dyDescent="0.25">
      <c r="A12" s="364">
        <v>2023</v>
      </c>
      <c r="B12" s="339">
        <v>25</v>
      </c>
      <c r="C12" s="339">
        <v>171</v>
      </c>
      <c r="D12" s="339">
        <v>2543</v>
      </c>
      <c r="E12" s="340">
        <f>SUM(B12:D12)</f>
        <v>2739</v>
      </c>
      <c r="F12" s="365">
        <v>2023</v>
      </c>
    </row>
    <row r="13" spans="1:9" ht="45" customHeight="1" x14ac:dyDescent="0.25">
      <c r="A13" s="432" t="s">
        <v>354</v>
      </c>
      <c r="B13" s="432"/>
      <c r="C13" s="432"/>
      <c r="D13" s="433" t="s">
        <v>355</v>
      </c>
      <c r="E13" s="433"/>
      <c r="F13" s="433"/>
    </row>
  </sheetData>
  <mergeCells count="8">
    <mergeCell ref="A13:C13"/>
    <mergeCell ref="D13:F13"/>
    <mergeCell ref="A1:F1"/>
    <mergeCell ref="A2:F2"/>
    <mergeCell ref="A3:F3"/>
    <mergeCell ref="A4:F4"/>
    <mergeCell ref="A6:A7"/>
    <mergeCell ref="F6:F7"/>
  </mergeCells>
  <printOptions horizontalCentered="1" verticalCentered="1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"/>
  <sheetViews>
    <sheetView rightToLeft="1" view="pageBreakPreview" zoomScale="98" zoomScaleNormal="100" zoomScaleSheetLayoutView="98" workbookViewId="0">
      <selection activeCell="B8" sqref="B8:J8"/>
    </sheetView>
  </sheetViews>
  <sheetFormatPr defaultColWidth="9.140625" defaultRowHeight="15" x14ac:dyDescent="0.25"/>
  <cols>
    <col min="1" max="1" width="23.28515625" style="3" customWidth="1"/>
    <col min="2" max="10" width="9.7109375" style="3" customWidth="1"/>
    <col min="11" max="11" width="28.85546875" style="3" customWidth="1"/>
    <col min="12" max="16384" width="9.140625" style="2"/>
  </cols>
  <sheetData>
    <row r="1" spans="1:11" ht="18.75" thickBot="1" x14ac:dyDescent="0.3">
      <c r="A1" s="442" t="s">
        <v>208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 t="s">
        <v>365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5.25" customHeight="1" x14ac:dyDescent="0.25">
      <c r="A3" s="445" t="s">
        <v>380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 t="s">
        <v>365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292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293</v>
      </c>
    </row>
    <row r="6" spans="1:11" ht="20.100000000000001" customHeight="1" thickBot="1" x14ac:dyDescent="0.3">
      <c r="A6" s="451" t="s">
        <v>179</v>
      </c>
      <c r="B6" s="454" t="s">
        <v>1</v>
      </c>
      <c r="C6" s="454"/>
      <c r="D6" s="454"/>
      <c r="E6" s="454" t="s">
        <v>10</v>
      </c>
      <c r="F6" s="454"/>
      <c r="G6" s="454"/>
      <c r="H6" s="455" t="s">
        <v>2</v>
      </c>
      <c r="I6" s="455"/>
      <c r="J6" s="455"/>
      <c r="K6" s="456" t="s">
        <v>411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29.25" customHeight="1" thickBot="1" x14ac:dyDescent="0.3">
      <c r="A10" s="375">
        <v>2019</v>
      </c>
      <c r="B10" s="376">
        <v>334</v>
      </c>
      <c r="C10" s="376">
        <v>310</v>
      </c>
      <c r="D10" s="377">
        <f>SUM(B10:C10)</f>
        <v>644</v>
      </c>
      <c r="E10" s="376">
        <v>263</v>
      </c>
      <c r="F10" s="376">
        <v>293</v>
      </c>
      <c r="G10" s="377">
        <f>SUM(E10:F10)</f>
        <v>556</v>
      </c>
      <c r="H10" s="377">
        <f>SUM(B10,E10)</f>
        <v>597</v>
      </c>
      <c r="I10" s="377">
        <f>SUM(C10,F10)</f>
        <v>603</v>
      </c>
      <c r="J10" s="377">
        <f>SUM(D10,G10)</f>
        <v>1200</v>
      </c>
      <c r="K10" s="378">
        <v>2019</v>
      </c>
    </row>
    <row r="11" spans="1:11" ht="29.25" customHeight="1" thickBot="1" x14ac:dyDescent="0.3">
      <c r="A11" s="22">
        <v>2020</v>
      </c>
      <c r="B11" s="33">
        <v>387</v>
      </c>
      <c r="C11" s="33">
        <v>352</v>
      </c>
      <c r="D11" s="93">
        <f>SUM(B11:C11)</f>
        <v>739</v>
      </c>
      <c r="E11" s="33">
        <v>226</v>
      </c>
      <c r="F11" s="33">
        <v>265</v>
      </c>
      <c r="G11" s="93">
        <f>SUM(E11:F11)</f>
        <v>491</v>
      </c>
      <c r="H11" s="93">
        <f t="shared" ref="H11:H12" si="0">SUM(B11,E11)</f>
        <v>613</v>
      </c>
      <c r="I11" s="93">
        <f t="shared" ref="I11:I12" si="1">SUM(C11,F11)</f>
        <v>617</v>
      </c>
      <c r="J11" s="93">
        <f>SUM(D11,G11)</f>
        <v>1230</v>
      </c>
      <c r="K11" s="28">
        <v>2020</v>
      </c>
    </row>
    <row r="12" spans="1:11" ht="29.25" customHeight="1" thickBot="1" x14ac:dyDescent="0.3">
      <c r="A12" s="341">
        <v>2021</v>
      </c>
      <c r="B12" s="304">
        <v>422</v>
      </c>
      <c r="C12" s="304">
        <v>388</v>
      </c>
      <c r="D12" s="305">
        <f>SUM(B12:C12)</f>
        <v>810</v>
      </c>
      <c r="E12" s="304">
        <v>305</v>
      </c>
      <c r="F12" s="304">
        <v>338</v>
      </c>
      <c r="G12" s="305">
        <f>SUM(E12:F12)</f>
        <v>643</v>
      </c>
      <c r="H12" s="305">
        <f t="shared" si="0"/>
        <v>727</v>
      </c>
      <c r="I12" s="305">
        <f t="shared" si="1"/>
        <v>726</v>
      </c>
      <c r="J12" s="305">
        <f>SUM(D12,G12)</f>
        <v>1453</v>
      </c>
      <c r="K12" s="342">
        <v>2021</v>
      </c>
    </row>
    <row r="13" spans="1:11" ht="29.25" customHeight="1" thickBot="1" x14ac:dyDescent="0.3">
      <c r="A13" s="22">
        <v>2022</v>
      </c>
      <c r="B13" s="33">
        <v>559</v>
      </c>
      <c r="C13" s="33">
        <v>481</v>
      </c>
      <c r="D13" s="93">
        <f>SUM(B13:C13)</f>
        <v>1040</v>
      </c>
      <c r="E13" s="33">
        <v>383</v>
      </c>
      <c r="F13" s="33">
        <v>486</v>
      </c>
      <c r="G13" s="93">
        <f>SUM(E13:F13)</f>
        <v>869</v>
      </c>
      <c r="H13" s="93">
        <f>SUM(B13,E13)</f>
        <v>942</v>
      </c>
      <c r="I13" s="93">
        <f>SUM(C13,F13)</f>
        <v>967</v>
      </c>
      <c r="J13" s="93">
        <f>SUM(D13,G13)</f>
        <v>1909</v>
      </c>
      <c r="K13" s="28">
        <v>2022</v>
      </c>
    </row>
    <row r="14" spans="1:11" ht="29.25" customHeight="1" x14ac:dyDescent="0.25">
      <c r="A14" s="373">
        <v>2023</v>
      </c>
      <c r="B14" s="415">
        <v>678</v>
      </c>
      <c r="C14" s="415">
        <v>558</v>
      </c>
      <c r="D14" s="307">
        <f>SUM(B14:C14)</f>
        <v>1236</v>
      </c>
      <c r="E14" s="415">
        <v>471</v>
      </c>
      <c r="F14" s="415">
        <v>636</v>
      </c>
      <c r="G14" s="307">
        <f>SUM(E14:F14)</f>
        <v>1107</v>
      </c>
      <c r="H14" s="307">
        <f>SUM(B14,E14)</f>
        <v>1149</v>
      </c>
      <c r="I14" s="307">
        <f>SUM(C14,F14)</f>
        <v>1194</v>
      </c>
      <c r="J14" s="307">
        <f>SUM(D14,G14)</f>
        <v>2343</v>
      </c>
      <c r="K14" s="374">
        <v>2023</v>
      </c>
    </row>
    <row r="15" spans="1:11" ht="45.75" thickBot="1" x14ac:dyDescent="0.3">
      <c r="B15" s="179" t="s">
        <v>253</v>
      </c>
      <c r="C15" s="179" t="s">
        <v>254</v>
      </c>
    </row>
    <row r="16" spans="1:11" ht="16.5" thickBot="1" x14ac:dyDescent="0.3">
      <c r="A16" s="22">
        <f>A10</f>
        <v>2019</v>
      </c>
      <c r="B16" s="180">
        <f>D10</f>
        <v>644</v>
      </c>
      <c r="C16" s="180">
        <f>G10</f>
        <v>556</v>
      </c>
      <c r="D16" s="180"/>
    </row>
    <row r="17" spans="1:4" ht="16.5" thickBot="1" x14ac:dyDescent="0.3">
      <c r="A17" s="22">
        <f>A11</f>
        <v>2020</v>
      </c>
      <c r="B17" s="180">
        <f>D11</f>
        <v>739</v>
      </c>
      <c r="C17" s="180">
        <f>G11</f>
        <v>491</v>
      </c>
      <c r="D17" s="180"/>
    </row>
    <row r="18" spans="1:4" ht="16.5" thickBot="1" x14ac:dyDescent="0.3">
      <c r="A18" s="22">
        <f>A12</f>
        <v>2021</v>
      </c>
      <c r="B18" s="180">
        <f>D12</f>
        <v>810</v>
      </c>
      <c r="C18" s="180">
        <f>G12</f>
        <v>643</v>
      </c>
    </row>
    <row r="19" spans="1:4" ht="16.5" thickBot="1" x14ac:dyDescent="0.3">
      <c r="A19" s="22">
        <f>A13</f>
        <v>2022</v>
      </c>
      <c r="B19" s="180">
        <f>D13</f>
        <v>1040</v>
      </c>
      <c r="C19" s="180">
        <f>G13</f>
        <v>869</v>
      </c>
    </row>
    <row r="20" spans="1:4" ht="15.75" thickBot="1" x14ac:dyDescent="0.3">
      <c r="A20" s="379">
        <v>2023</v>
      </c>
      <c r="B20" s="180">
        <f>D14</f>
        <v>1236</v>
      </c>
      <c r="C20" s="180">
        <f>G14</f>
        <v>1107</v>
      </c>
    </row>
  </sheetData>
  <mergeCells count="12">
    <mergeCell ref="A1:K1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A2:K2"/>
    <mergeCell ref="H7:J7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31"/>
  <sheetViews>
    <sheetView rightToLeft="1" view="pageBreakPreview" topLeftCell="A5" zoomScaleNormal="100" zoomScaleSheetLayoutView="100" workbookViewId="0">
      <selection activeCell="Y23" sqref="Y23"/>
    </sheetView>
  </sheetViews>
  <sheetFormatPr defaultColWidth="9.140625" defaultRowHeight="15" x14ac:dyDescent="0.25"/>
  <cols>
    <col min="1" max="1" width="12.140625" style="4" customWidth="1"/>
    <col min="2" max="2" width="13.5703125" style="5" customWidth="1"/>
    <col min="3" max="4" width="7.7109375" style="4" customWidth="1"/>
    <col min="5" max="5" width="7.7109375" style="19" customWidth="1"/>
    <col min="6" max="7" width="7.7109375" style="4" customWidth="1"/>
    <col min="8" max="8" width="7.7109375" style="19" customWidth="1"/>
    <col min="9" max="10" width="7.7109375" style="4" customWidth="1"/>
    <col min="11" max="11" width="7.7109375" style="20" customWidth="1"/>
    <col min="12" max="13" width="7.7109375" style="4" customWidth="1"/>
    <col min="14" max="17" width="7.7109375" style="20" customWidth="1"/>
    <col min="18" max="18" width="10.7109375" style="4" customWidth="1"/>
    <col min="19" max="19" width="15.7109375" style="1" customWidth="1"/>
    <col min="20" max="16384" width="9.140625" style="1"/>
  </cols>
  <sheetData>
    <row r="1" spans="1:19" ht="18" x14ac:dyDescent="0.25">
      <c r="A1" s="463" t="s">
        <v>209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</row>
    <row r="2" spans="1:19" ht="18" x14ac:dyDescent="0.25">
      <c r="A2" s="481" t="s">
        <v>365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33.75" customHeight="1" x14ac:dyDescent="0.25">
      <c r="A3" s="464" t="s">
        <v>381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</row>
    <row r="4" spans="1:19" ht="15.75" x14ac:dyDescent="0.25">
      <c r="A4" s="464" t="s">
        <v>365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</row>
    <row r="5" spans="1:19" s="7" customFormat="1" ht="16.899999999999999" customHeight="1" x14ac:dyDescent="0.25">
      <c r="A5" s="52" t="s">
        <v>140</v>
      </c>
      <c r="B5" s="53"/>
      <c r="C5" s="53"/>
      <c r="D5" s="53"/>
      <c r="E5" s="54"/>
      <c r="F5" s="53"/>
      <c r="G5" s="53"/>
      <c r="H5" s="54"/>
      <c r="I5" s="53"/>
      <c r="J5" s="53"/>
      <c r="K5" s="54"/>
      <c r="L5" s="53"/>
      <c r="M5" s="53"/>
      <c r="N5" s="54"/>
      <c r="O5" s="54"/>
      <c r="P5" s="54"/>
      <c r="Q5" s="54"/>
      <c r="R5" s="55"/>
      <c r="S5" s="38" t="s">
        <v>141</v>
      </c>
    </row>
    <row r="6" spans="1:19" ht="24" customHeight="1" thickBot="1" x14ac:dyDescent="0.3">
      <c r="A6" s="465" t="s">
        <v>426</v>
      </c>
      <c r="B6" s="466"/>
      <c r="C6" s="482" t="s">
        <v>383</v>
      </c>
      <c r="D6" s="483"/>
      <c r="E6" s="484"/>
      <c r="F6" s="482" t="s">
        <v>384</v>
      </c>
      <c r="G6" s="483"/>
      <c r="H6" s="484"/>
      <c r="I6" s="482" t="s">
        <v>386</v>
      </c>
      <c r="J6" s="483"/>
      <c r="K6" s="484"/>
      <c r="L6" s="482" t="s">
        <v>356</v>
      </c>
      <c r="M6" s="483"/>
      <c r="N6" s="484"/>
      <c r="O6" s="482" t="s">
        <v>2</v>
      </c>
      <c r="P6" s="483"/>
      <c r="Q6" s="484"/>
      <c r="R6" s="473" t="s">
        <v>412</v>
      </c>
      <c r="S6" s="474"/>
    </row>
    <row r="7" spans="1:19" ht="29.1" customHeight="1" thickBot="1" x14ac:dyDescent="0.3">
      <c r="A7" s="467"/>
      <c r="B7" s="468"/>
      <c r="C7" s="485" t="s">
        <v>382</v>
      </c>
      <c r="D7" s="486"/>
      <c r="E7" s="487"/>
      <c r="F7" s="485" t="s">
        <v>385</v>
      </c>
      <c r="G7" s="486"/>
      <c r="H7" s="487"/>
      <c r="I7" s="485" t="s">
        <v>387</v>
      </c>
      <c r="J7" s="486"/>
      <c r="K7" s="487"/>
      <c r="L7" s="485" t="s">
        <v>357</v>
      </c>
      <c r="M7" s="486"/>
      <c r="N7" s="487"/>
      <c r="O7" s="485" t="s">
        <v>3</v>
      </c>
      <c r="P7" s="486"/>
      <c r="Q7" s="487"/>
      <c r="R7" s="475"/>
      <c r="S7" s="476"/>
    </row>
    <row r="8" spans="1:19" thickBot="1" x14ac:dyDescent="0.25">
      <c r="A8" s="469" t="s">
        <v>6</v>
      </c>
      <c r="B8" s="470"/>
      <c r="C8" s="21" t="s">
        <v>4</v>
      </c>
      <c r="D8" s="21" t="s">
        <v>5</v>
      </c>
      <c r="E8" s="21" t="s">
        <v>2</v>
      </c>
      <c r="F8" s="21" t="s">
        <v>4</v>
      </c>
      <c r="G8" s="21" t="s">
        <v>5</v>
      </c>
      <c r="H8" s="21" t="s">
        <v>2</v>
      </c>
      <c r="I8" s="21" t="s">
        <v>4</v>
      </c>
      <c r="J8" s="21" t="s">
        <v>5</v>
      </c>
      <c r="K8" s="21" t="s">
        <v>2</v>
      </c>
      <c r="L8" s="21" t="s">
        <v>4</v>
      </c>
      <c r="M8" s="21" t="s">
        <v>5</v>
      </c>
      <c r="N8" s="21" t="s">
        <v>2</v>
      </c>
      <c r="O8" s="21" t="s">
        <v>4</v>
      </c>
      <c r="P8" s="21" t="s">
        <v>5</v>
      </c>
      <c r="Q8" s="21" t="s">
        <v>2</v>
      </c>
      <c r="R8" s="477" t="s">
        <v>7</v>
      </c>
      <c r="S8" s="478"/>
    </row>
    <row r="9" spans="1:19" ht="15.75" customHeight="1" x14ac:dyDescent="0.25">
      <c r="A9" s="471"/>
      <c r="B9" s="472"/>
      <c r="C9" s="400" t="s">
        <v>8</v>
      </c>
      <c r="D9" s="400" t="s">
        <v>9</v>
      </c>
      <c r="E9" s="400" t="s">
        <v>3</v>
      </c>
      <c r="F9" s="400" t="s">
        <v>8</v>
      </c>
      <c r="G9" s="400" t="s">
        <v>9</v>
      </c>
      <c r="H9" s="400" t="s">
        <v>3</v>
      </c>
      <c r="I9" s="400" t="s">
        <v>8</v>
      </c>
      <c r="J9" s="400" t="s">
        <v>9</v>
      </c>
      <c r="K9" s="400" t="s">
        <v>3</v>
      </c>
      <c r="L9" s="400" t="s">
        <v>8</v>
      </c>
      <c r="M9" s="400" t="s">
        <v>9</v>
      </c>
      <c r="N9" s="400" t="s">
        <v>3</v>
      </c>
      <c r="O9" s="400" t="s">
        <v>8</v>
      </c>
      <c r="P9" s="400" t="s">
        <v>9</v>
      </c>
      <c r="Q9" s="400" t="s">
        <v>3</v>
      </c>
      <c r="R9" s="479"/>
      <c r="S9" s="480"/>
    </row>
    <row r="10" spans="1:19" ht="21" customHeight="1" thickBot="1" x14ac:dyDescent="0.3">
      <c r="A10" s="502">
        <v>2019</v>
      </c>
      <c r="B10" s="416" t="s">
        <v>1</v>
      </c>
      <c r="C10" s="380">
        <v>39</v>
      </c>
      <c r="D10" s="380">
        <v>186</v>
      </c>
      <c r="E10" s="317">
        <f>SUM(C10:D10)</f>
        <v>225</v>
      </c>
      <c r="F10" s="380">
        <v>143</v>
      </c>
      <c r="G10" s="380">
        <v>513</v>
      </c>
      <c r="H10" s="317">
        <f>SUM(F10:G10)</f>
        <v>656</v>
      </c>
      <c r="I10" s="380">
        <v>73</v>
      </c>
      <c r="J10" s="380">
        <v>214</v>
      </c>
      <c r="K10" s="317">
        <f>SUM(I10:J10)</f>
        <v>287</v>
      </c>
      <c r="L10" s="380">
        <v>3</v>
      </c>
      <c r="M10" s="380">
        <v>4</v>
      </c>
      <c r="N10" s="317">
        <f>SUM(L10:M10)</f>
        <v>7</v>
      </c>
      <c r="O10" s="317">
        <f>SUM(C10,F10,I10,L10)</f>
        <v>258</v>
      </c>
      <c r="P10" s="317">
        <f>SUM(D10,G10,J10,M10)</f>
        <v>917</v>
      </c>
      <c r="Q10" s="317">
        <f>SUM(O10:P10)</f>
        <v>1175</v>
      </c>
      <c r="R10" s="381" t="s">
        <v>28</v>
      </c>
      <c r="S10" s="495">
        <v>2019</v>
      </c>
    </row>
    <row r="11" spans="1:19" ht="21" customHeight="1" thickBot="1" x14ac:dyDescent="0.3">
      <c r="A11" s="492"/>
      <c r="B11" s="417" t="s">
        <v>10</v>
      </c>
      <c r="C11" s="352">
        <v>16</v>
      </c>
      <c r="D11" s="352">
        <v>157</v>
      </c>
      <c r="E11" s="280">
        <f>SUM(C11:D11)</f>
        <v>173</v>
      </c>
      <c r="F11" s="352">
        <v>75</v>
      </c>
      <c r="G11" s="352">
        <v>289</v>
      </c>
      <c r="H11" s="280">
        <f>SUM(F11:G11)</f>
        <v>364</v>
      </c>
      <c r="I11" s="352">
        <v>40</v>
      </c>
      <c r="J11" s="352">
        <v>154</v>
      </c>
      <c r="K11" s="280">
        <f>SUM(I11:J11)</f>
        <v>194</v>
      </c>
      <c r="L11" s="352">
        <v>3</v>
      </c>
      <c r="M11" s="352">
        <v>7</v>
      </c>
      <c r="N11" s="280">
        <f>SUM(L11:M11)</f>
        <v>10</v>
      </c>
      <c r="O11" s="280">
        <f>SUM(C11,F11,I11,L11)</f>
        <v>134</v>
      </c>
      <c r="P11" s="280">
        <f>SUM(D11,G11,J11,M11)</f>
        <v>607</v>
      </c>
      <c r="Q11" s="280">
        <f>SUM(O11:P11)</f>
        <v>741</v>
      </c>
      <c r="R11" s="382" t="s">
        <v>29</v>
      </c>
      <c r="S11" s="489"/>
    </row>
    <row r="12" spans="1:19" ht="21" customHeight="1" x14ac:dyDescent="0.25">
      <c r="A12" s="493"/>
      <c r="B12" s="384" t="s">
        <v>2</v>
      </c>
      <c r="C12" s="388">
        <f t="shared" ref="C12:Q12" si="0">SUM(C10:C11)</f>
        <v>55</v>
      </c>
      <c r="D12" s="388">
        <f t="shared" si="0"/>
        <v>343</v>
      </c>
      <c r="E12" s="388">
        <f t="shared" si="0"/>
        <v>398</v>
      </c>
      <c r="F12" s="388">
        <f t="shared" si="0"/>
        <v>218</v>
      </c>
      <c r="G12" s="388">
        <f t="shared" si="0"/>
        <v>802</v>
      </c>
      <c r="H12" s="388">
        <f t="shared" si="0"/>
        <v>1020</v>
      </c>
      <c r="I12" s="388">
        <f t="shared" si="0"/>
        <v>113</v>
      </c>
      <c r="J12" s="388">
        <f t="shared" si="0"/>
        <v>368</v>
      </c>
      <c r="K12" s="388">
        <f t="shared" si="0"/>
        <v>481</v>
      </c>
      <c r="L12" s="388">
        <f t="shared" si="0"/>
        <v>6</v>
      </c>
      <c r="M12" s="388">
        <f t="shared" si="0"/>
        <v>11</v>
      </c>
      <c r="N12" s="388">
        <f t="shared" si="0"/>
        <v>17</v>
      </c>
      <c r="O12" s="388">
        <f t="shared" si="0"/>
        <v>392</v>
      </c>
      <c r="P12" s="388">
        <f t="shared" si="0"/>
        <v>1524</v>
      </c>
      <c r="Q12" s="388">
        <f t="shared" si="0"/>
        <v>1916</v>
      </c>
      <c r="R12" s="385" t="s">
        <v>3</v>
      </c>
      <c r="S12" s="494"/>
    </row>
    <row r="13" spans="1:19" ht="21" customHeight="1" thickBot="1" x14ac:dyDescent="0.3">
      <c r="A13" s="496">
        <v>2020</v>
      </c>
      <c r="B13" s="343" t="s">
        <v>1</v>
      </c>
      <c r="C13" s="344">
        <v>10</v>
      </c>
      <c r="D13" s="344">
        <v>120</v>
      </c>
      <c r="E13" s="345">
        <f>SUM(C13:D13)</f>
        <v>130</v>
      </c>
      <c r="F13" s="344">
        <v>159</v>
      </c>
      <c r="G13" s="344">
        <v>484</v>
      </c>
      <c r="H13" s="345">
        <f>SUM(F13:G13)</f>
        <v>643</v>
      </c>
      <c r="I13" s="344">
        <v>57</v>
      </c>
      <c r="J13" s="344">
        <v>172</v>
      </c>
      <c r="K13" s="345">
        <f>SUM(I13:J13)</f>
        <v>229</v>
      </c>
      <c r="L13" s="344">
        <v>0</v>
      </c>
      <c r="M13" s="344">
        <v>0</v>
      </c>
      <c r="N13" s="345">
        <f>SUM(L13:M13)</f>
        <v>0</v>
      </c>
      <c r="O13" s="345">
        <f>SUM(C13,F13,I13,L13)</f>
        <v>226</v>
      </c>
      <c r="P13" s="345">
        <f>SUM(D13,G13,J13,M13)</f>
        <v>776</v>
      </c>
      <c r="Q13" s="345">
        <f>SUM(O13:P13)</f>
        <v>1002</v>
      </c>
      <c r="R13" s="346" t="s">
        <v>28</v>
      </c>
      <c r="S13" s="499">
        <v>2020</v>
      </c>
    </row>
    <row r="14" spans="1:19" ht="21" customHeight="1" thickBot="1" x14ac:dyDescent="0.3">
      <c r="A14" s="497"/>
      <c r="B14" s="223" t="s">
        <v>10</v>
      </c>
      <c r="C14" s="281">
        <v>10</v>
      </c>
      <c r="D14" s="281">
        <v>92</v>
      </c>
      <c r="E14" s="282">
        <f>SUM(C14:D14)</f>
        <v>102</v>
      </c>
      <c r="F14" s="281">
        <v>103</v>
      </c>
      <c r="G14" s="281">
        <v>298</v>
      </c>
      <c r="H14" s="282">
        <f>SUM(F14:G14)</f>
        <v>401</v>
      </c>
      <c r="I14" s="281">
        <v>43</v>
      </c>
      <c r="J14" s="281">
        <v>136</v>
      </c>
      <c r="K14" s="282">
        <f>SUM(I14:J14)</f>
        <v>179</v>
      </c>
      <c r="L14" s="281">
        <v>0</v>
      </c>
      <c r="M14" s="281">
        <v>0</v>
      </c>
      <c r="N14" s="282">
        <f>SUM(L14:M14)</f>
        <v>0</v>
      </c>
      <c r="O14" s="282">
        <f>SUM(C14,F14,I14,L14)</f>
        <v>156</v>
      </c>
      <c r="P14" s="282">
        <f>SUM(D14,G14,J14,M14)</f>
        <v>526</v>
      </c>
      <c r="Q14" s="282">
        <f>SUM(O14:P14)</f>
        <v>682</v>
      </c>
      <c r="R14" s="127" t="s">
        <v>29</v>
      </c>
      <c r="S14" s="500"/>
    </row>
    <row r="15" spans="1:19" ht="21" customHeight="1" x14ac:dyDescent="0.25">
      <c r="A15" s="498"/>
      <c r="B15" s="347" t="s">
        <v>2</v>
      </c>
      <c r="C15" s="348">
        <f t="shared" ref="C15:Q15" si="1">SUM(C13:C14)</f>
        <v>20</v>
      </c>
      <c r="D15" s="348">
        <f t="shared" si="1"/>
        <v>212</v>
      </c>
      <c r="E15" s="348">
        <f t="shared" si="1"/>
        <v>232</v>
      </c>
      <c r="F15" s="348">
        <f t="shared" si="1"/>
        <v>262</v>
      </c>
      <c r="G15" s="348">
        <f t="shared" si="1"/>
        <v>782</v>
      </c>
      <c r="H15" s="348">
        <f t="shared" si="1"/>
        <v>1044</v>
      </c>
      <c r="I15" s="348">
        <f t="shared" si="1"/>
        <v>100</v>
      </c>
      <c r="J15" s="348">
        <f t="shared" si="1"/>
        <v>308</v>
      </c>
      <c r="K15" s="348">
        <f t="shared" si="1"/>
        <v>408</v>
      </c>
      <c r="L15" s="348">
        <f t="shared" si="1"/>
        <v>0</v>
      </c>
      <c r="M15" s="348">
        <f t="shared" si="1"/>
        <v>0</v>
      </c>
      <c r="N15" s="348">
        <f t="shared" si="1"/>
        <v>0</v>
      </c>
      <c r="O15" s="348">
        <f t="shared" si="1"/>
        <v>382</v>
      </c>
      <c r="P15" s="348">
        <f t="shared" si="1"/>
        <v>1302</v>
      </c>
      <c r="Q15" s="348">
        <f t="shared" si="1"/>
        <v>1684</v>
      </c>
      <c r="R15" s="391" t="s">
        <v>3</v>
      </c>
      <c r="S15" s="501"/>
    </row>
    <row r="16" spans="1:19" ht="21" customHeight="1" thickBot="1" x14ac:dyDescent="0.3">
      <c r="A16" s="491">
        <v>2021</v>
      </c>
      <c r="B16" s="416" t="s">
        <v>1</v>
      </c>
      <c r="C16" s="389">
        <v>20</v>
      </c>
      <c r="D16" s="389">
        <v>99</v>
      </c>
      <c r="E16" s="390">
        <f>SUM(C16:D16)</f>
        <v>119</v>
      </c>
      <c r="F16" s="389">
        <v>141</v>
      </c>
      <c r="G16" s="389">
        <v>433</v>
      </c>
      <c r="H16" s="390">
        <f>SUM(F16:G16)</f>
        <v>574</v>
      </c>
      <c r="I16" s="389">
        <v>38</v>
      </c>
      <c r="J16" s="389">
        <v>137</v>
      </c>
      <c r="K16" s="390">
        <f>SUM(I16:J16)</f>
        <v>175</v>
      </c>
      <c r="L16" s="389">
        <v>4</v>
      </c>
      <c r="M16" s="389">
        <v>2</v>
      </c>
      <c r="N16" s="390">
        <f>SUM(L16:M16)</f>
        <v>6</v>
      </c>
      <c r="O16" s="390">
        <f>SUM(C16,F16,I16,L16)</f>
        <v>203</v>
      </c>
      <c r="P16" s="390">
        <f>SUM(D16,G16,J16,M16)</f>
        <v>671</v>
      </c>
      <c r="Q16" s="390">
        <f>SUM(O16:P16)</f>
        <v>874</v>
      </c>
      <c r="R16" s="383" t="s">
        <v>28</v>
      </c>
      <c r="S16" s="488">
        <v>2021</v>
      </c>
    </row>
    <row r="17" spans="1:19" ht="21" customHeight="1" thickBot="1" x14ac:dyDescent="0.3">
      <c r="A17" s="492"/>
      <c r="B17" s="417" t="s">
        <v>10</v>
      </c>
      <c r="C17" s="352">
        <v>18</v>
      </c>
      <c r="D17" s="352">
        <v>97</v>
      </c>
      <c r="E17" s="280">
        <f>SUM(C17:D17)</f>
        <v>115</v>
      </c>
      <c r="F17" s="352">
        <v>97</v>
      </c>
      <c r="G17" s="352">
        <v>324</v>
      </c>
      <c r="H17" s="280">
        <f>SUM(F17:G17)</f>
        <v>421</v>
      </c>
      <c r="I17" s="352">
        <v>31</v>
      </c>
      <c r="J17" s="352">
        <v>133</v>
      </c>
      <c r="K17" s="280">
        <f>SUM(I17:J17)</f>
        <v>164</v>
      </c>
      <c r="L17" s="352">
        <v>1</v>
      </c>
      <c r="M17" s="352">
        <v>5</v>
      </c>
      <c r="N17" s="280">
        <f>SUM(L17:M17)</f>
        <v>6</v>
      </c>
      <c r="O17" s="280">
        <f>SUM(C17,F17,I17,L17)</f>
        <v>147</v>
      </c>
      <c r="P17" s="280">
        <f>SUM(D17,G17,J17,M17)</f>
        <v>559</v>
      </c>
      <c r="Q17" s="280">
        <f>SUM(O17:P17)</f>
        <v>706</v>
      </c>
      <c r="R17" s="382" t="s">
        <v>29</v>
      </c>
      <c r="S17" s="489"/>
    </row>
    <row r="18" spans="1:19" ht="21" customHeight="1" x14ac:dyDescent="0.25">
      <c r="A18" s="493"/>
      <c r="B18" s="384" t="s">
        <v>2</v>
      </c>
      <c r="C18" s="388">
        <f t="shared" ref="C18:Q18" si="2">SUM(C16:C17)</f>
        <v>38</v>
      </c>
      <c r="D18" s="388">
        <f t="shared" si="2"/>
        <v>196</v>
      </c>
      <c r="E18" s="388">
        <f t="shared" si="2"/>
        <v>234</v>
      </c>
      <c r="F18" s="388">
        <f t="shared" si="2"/>
        <v>238</v>
      </c>
      <c r="G18" s="388">
        <f t="shared" si="2"/>
        <v>757</v>
      </c>
      <c r="H18" s="388">
        <f t="shared" si="2"/>
        <v>995</v>
      </c>
      <c r="I18" s="388">
        <f t="shared" si="2"/>
        <v>69</v>
      </c>
      <c r="J18" s="388">
        <f t="shared" si="2"/>
        <v>270</v>
      </c>
      <c r="K18" s="388">
        <f t="shared" si="2"/>
        <v>339</v>
      </c>
      <c r="L18" s="388">
        <f t="shared" si="2"/>
        <v>5</v>
      </c>
      <c r="M18" s="388">
        <f t="shared" si="2"/>
        <v>7</v>
      </c>
      <c r="N18" s="388">
        <f t="shared" si="2"/>
        <v>12</v>
      </c>
      <c r="O18" s="388">
        <f t="shared" si="2"/>
        <v>350</v>
      </c>
      <c r="P18" s="388">
        <f t="shared" si="2"/>
        <v>1230</v>
      </c>
      <c r="Q18" s="388">
        <f t="shared" si="2"/>
        <v>1580</v>
      </c>
      <c r="R18" s="385" t="s">
        <v>3</v>
      </c>
      <c r="S18" s="494"/>
    </row>
    <row r="19" spans="1:19" ht="21" customHeight="1" thickBot="1" x14ac:dyDescent="0.3">
      <c r="A19" s="496">
        <v>2022</v>
      </c>
      <c r="B19" s="343" t="s">
        <v>1</v>
      </c>
      <c r="C19" s="344">
        <v>11</v>
      </c>
      <c r="D19" s="344">
        <v>82</v>
      </c>
      <c r="E19" s="345">
        <f>SUM(C19:D19)</f>
        <v>93</v>
      </c>
      <c r="F19" s="344">
        <v>131</v>
      </c>
      <c r="G19" s="344">
        <v>559</v>
      </c>
      <c r="H19" s="345">
        <f>SUM(F19:G19)</f>
        <v>690</v>
      </c>
      <c r="I19" s="344">
        <v>31</v>
      </c>
      <c r="J19" s="344">
        <v>134</v>
      </c>
      <c r="K19" s="345">
        <f>SUM(I19:J19)</f>
        <v>165</v>
      </c>
      <c r="L19" s="344">
        <v>3</v>
      </c>
      <c r="M19" s="344">
        <v>5</v>
      </c>
      <c r="N19" s="345">
        <f>SUM(L19:M19)</f>
        <v>8</v>
      </c>
      <c r="O19" s="345">
        <f>SUM(C19,F19,I19,L19)</f>
        <v>176</v>
      </c>
      <c r="P19" s="345">
        <f>SUM(D19,G19,J19,M19)</f>
        <v>780</v>
      </c>
      <c r="Q19" s="345">
        <f>SUM(O19:P19)</f>
        <v>956</v>
      </c>
      <c r="R19" s="346" t="s">
        <v>28</v>
      </c>
      <c r="S19" s="499">
        <v>2022</v>
      </c>
    </row>
    <row r="20" spans="1:19" ht="21" customHeight="1" thickBot="1" x14ac:dyDescent="0.3">
      <c r="A20" s="497"/>
      <c r="B20" s="223" t="s">
        <v>10</v>
      </c>
      <c r="C20" s="281">
        <v>12</v>
      </c>
      <c r="D20" s="281">
        <v>75</v>
      </c>
      <c r="E20" s="282">
        <f>SUM(C20:D20)</f>
        <v>87</v>
      </c>
      <c r="F20" s="281">
        <v>121</v>
      </c>
      <c r="G20" s="281">
        <v>458</v>
      </c>
      <c r="H20" s="282">
        <f>SUM(F20:G20)</f>
        <v>579</v>
      </c>
      <c r="I20" s="281">
        <v>30</v>
      </c>
      <c r="J20" s="281">
        <v>157</v>
      </c>
      <c r="K20" s="282">
        <f>SUM(I20:J20)</f>
        <v>187</v>
      </c>
      <c r="L20" s="281">
        <v>5</v>
      </c>
      <c r="M20" s="281">
        <v>8</v>
      </c>
      <c r="N20" s="282">
        <f>SUM(L20:M20)</f>
        <v>13</v>
      </c>
      <c r="O20" s="282">
        <f>SUM(C20,F20,I20,L20)</f>
        <v>168</v>
      </c>
      <c r="P20" s="282">
        <f>SUM(D20,G20,J20,M20)</f>
        <v>698</v>
      </c>
      <c r="Q20" s="282">
        <f>SUM(O20:P20)</f>
        <v>866</v>
      </c>
      <c r="R20" s="127" t="s">
        <v>29</v>
      </c>
      <c r="S20" s="500"/>
    </row>
    <row r="21" spans="1:19" ht="21" customHeight="1" x14ac:dyDescent="0.25">
      <c r="A21" s="498"/>
      <c r="B21" s="347" t="s">
        <v>2</v>
      </c>
      <c r="C21" s="348">
        <f t="shared" ref="C21:Q21" si="3">SUM(C19:C20)</f>
        <v>23</v>
      </c>
      <c r="D21" s="348">
        <f t="shared" si="3"/>
        <v>157</v>
      </c>
      <c r="E21" s="348">
        <f t="shared" si="3"/>
        <v>180</v>
      </c>
      <c r="F21" s="348">
        <f t="shared" si="3"/>
        <v>252</v>
      </c>
      <c r="G21" s="348">
        <f t="shared" si="3"/>
        <v>1017</v>
      </c>
      <c r="H21" s="348">
        <f t="shared" si="3"/>
        <v>1269</v>
      </c>
      <c r="I21" s="348">
        <f t="shared" si="3"/>
        <v>61</v>
      </c>
      <c r="J21" s="348">
        <f t="shared" si="3"/>
        <v>291</v>
      </c>
      <c r="K21" s="348">
        <f t="shared" si="3"/>
        <v>352</v>
      </c>
      <c r="L21" s="348">
        <f t="shared" si="3"/>
        <v>8</v>
      </c>
      <c r="M21" s="348">
        <f t="shared" si="3"/>
        <v>13</v>
      </c>
      <c r="N21" s="348">
        <f t="shared" si="3"/>
        <v>21</v>
      </c>
      <c r="O21" s="348">
        <f>SUM(O19:O20)</f>
        <v>344</v>
      </c>
      <c r="P21" s="348">
        <f t="shared" si="3"/>
        <v>1478</v>
      </c>
      <c r="Q21" s="348">
        <f t="shared" si="3"/>
        <v>1822</v>
      </c>
      <c r="R21" s="391" t="s">
        <v>3</v>
      </c>
      <c r="S21" s="501"/>
    </row>
    <row r="22" spans="1:19" ht="21" customHeight="1" thickBot="1" x14ac:dyDescent="0.3">
      <c r="A22" s="491">
        <v>2023</v>
      </c>
      <c r="B22" s="416" t="s">
        <v>1</v>
      </c>
      <c r="C22" s="389">
        <v>12</v>
      </c>
      <c r="D22" s="389">
        <v>87</v>
      </c>
      <c r="E22" s="390">
        <f>SUM(C22:D22)</f>
        <v>99</v>
      </c>
      <c r="F22" s="389">
        <v>172</v>
      </c>
      <c r="G22" s="389">
        <v>615</v>
      </c>
      <c r="H22" s="390">
        <f>SUM(F22:G22)</f>
        <v>787</v>
      </c>
      <c r="I22" s="389">
        <v>39</v>
      </c>
      <c r="J22" s="389">
        <v>115</v>
      </c>
      <c r="K22" s="390">
        <f>SUM(I22:J22)</f>
        <v>154</v>
      </c>
      <c r="L22" s="389">
        <v>2</v>
      </c>
      <c r="M22" s="389">
        <v>9</v>
      </c>
      <c r="N22" s="390">
        <f>SUM(L22:M22)</f>
        <v>11</v>
      </c>
      <c r="O22" s="390">
        <f>SUM(C22,F22,I22,L22)</f>
        <v>225</v>
      </c>
      <c r="P22" s="390">
        <f>SUM(D22,G22,J22,M22)</f>
        <v>826</v>
      </c>
      <c r="Q22" s="390">
        <f>SUM(O22:P22)</f>
        <v>1051</v>
      </c>
      <c r="R22" s="383" t="s">
        <v>28</v>
      </c>
      <c r="S22" s="488">
        <v>2023</v>
      </c>
    </row>
    <row r="23" spans="1:19" ht="21" customHeight="1" thickBot="1" x14ac:dyDescent="0.3">
      <c r="A23" s="492"/>
      <c r="B23" s="417" t="s">
        <v>10</v>
      </c>
      <c r="C23" s="352">
        <v>16</v>
      </c>
      <c r="D23" s="352">
        <v>92</v>
      </c>
      <c r="E23" s="280">
        <f>SUM(C23:D23)</f>
        <v>108</v>
      </c>
      <c r="F23" s="352">
        <v>136</v>
      </c>
      <c r="G23" s="352">
        <v>562</v>
      </c>
      <c r="H23" s="280">
        <f>SUM(F23:G23)</f>
        <v>698</v>
      </c>
      <c r="I23" s="352">
        <v>27</v>
      </c>
      <c r="J23" s="352">
        <v>145</v>
      </c>
      <c r="K23" s="280">
        <f>SUM(I23:J23)</f>
        <v>172</v>
      </c>
      <c r="L23" s="352">
        <v>9</v>
      </c>
      <c r="M23" s="352">
        <v>7</v>
      </c>
      <c r="N23" s="280">
        <f>SUM(L23:M23)</f>
        <v>16</v>
      </c>
      <c r="O23" s="280">
        <f>SUM(C23,F23,I23,L23)</f>
        <v>188</v>
      </c>
      <c r="P23" s="280">
        <f>SUM(D23,G23,J23,M23)</f>
        <v>806</v>
      </c>
      <c r="Q23" s="280">
        <f>SUM(O23:P23)</f>
        <v>994</v>
      </c>
      <c r="R23" s="382" t="s">
        <v>29</v>
      </c>
      <c r="S23" s="489"/>
    </row>
    <row r="24" spans="1:19" ht="21" customHeight="1" x14ac:dyDescent="0.25">
      <c r="A24" s="503"/>
      <c r="B24" s="386" t="s">
        <v>2</v>
      </c>
      <c r="C24" s="285">
        <f t="shared" ref="C24:Q24" si="4">SUM(C22:C23)</f>
        <v>28</v>
      </c>
      <c r="D24" s="285">
        <f t="shared" si="4"/>
        <v>179</v>
      </c>
      <c r="E24" s="285">
        <f t="shared" si="4"/>
        <v>207</v>
      </c>
      <c r="F24" s="285">
        <f t="shared" si="4"/>
        <v>308</v>
      </c>
      <c r="G24" s="285">
        <f t="shared" si="4"/>
        <v>1177</v>
      </c>
      <c r="H24" s="285">
        <f t="shared" si="4"/>
        <v>1485</v>
      </c>
      <c r="I24" s="285">
        <f t="shared" si="4"/>
        <v>66</v>
      </c>
      <c r="J24" s="285">
        <f t="shared" si="4"/>
        <v>260</v>
      </c>
      <c r="K24" s="285">
        <f t="shared" si="4"/>
        <v>326</v>
      </c>
      <c r="L24" s="285">
        <f t="shared" si="4"/>
        <v>11</v>
      </c>
      <c r="M24" s="285">
        <f t="shared" si="4"/>
        <v>16</v>
      </c>
      <c r="N24" s="285">
        <f t="shared" si="4"/>
        <v>27</v>
      </c>
      <c r="O24" s="285">
        <f t="shared" si="4"/>
        <v>413</v>
      </c>
      <c r="P24" s="285">
        <f t="shared" si="4"/>
        <v>1632</v>
      </c>
      <c r="Q24" s="285">
        <f t="shared" si="4"/>
        <v>2045</v>
      </c>
      <c r="R24" s="387" t="s">
        <v>3</v>
      </c>
      <c r="S24" s="490"/>
    </row>
    <row r="26" spans="1:19" ht="42" customHeight="1" x14ac:dyDescent="0.25">
      <c r="D26" s="1"/>
      <c r="E26" s="392" t="s">
        <v>391</v>
      </c>
      <c r="F26" s="392" t="s">
        <v>390</v>
      </c>
      <c r="G26" s="392" t="s">
        <v>389</v>
      </c>
      <c r="H26" s="392" t="s">
        <v>388</v>
      </c>
    </row>
    <row r="27" spans="1:19" x14ac:dyDescent="0.25">
      <c r="D27" s="4">
        <f>A10</f>
        <v>2019</v>
      </c>
      <c r="E27" s="24">
        <f>E12</f>
        <v>398</v>
      </c>
      <c r="F27" s="24">
        <f>H12</f>
        <v>1020</v>
      </c>
      <c r="G27" s="24">
        <f>K12</f>
        <v>481</v>
      </c>
      <c r="H27" s="24">
        <f>N12</f>
        <v>17</v>
      </c>
      <c r="I27" s="228">
        <f t="shared" ref="I27:I29" si="5">SUM(E27:H27)</f>
        <v>1916</v>
      </c>
    </row>
    <row r="28" spans="1:19" x14ac:dyDescent="0.25">
      <c r="D28" s="4">
        <v>2020</v>
      </c>
      <c r="E28" s="24">
        <f>E15</f>
        <v>232</v>
      </c>
      <c r="F28" s="24">
        <f>H15</f>
        <v>1044</v>
      </c>
      <c r="G28" s="24">
        <f>K15</f>
        <v>408</v>
      </c>
      <c r="H28" s="24">
        <f>N15</f>
        <v>0</v>
      </c>
      <c r="I28" s="228">
        <f t="shared" si="5"/>
        <v>1684</v>
      </c>
    </row>
    <row r="29" spans="1:19" x14ac:dyDescent="0.25">
      <c r="D29" s="4">
        <v>2021</v>
      </c>
      <c r="E29" s="24">
        <f>E18</f>
        <v>234</v>
      </c>
      <c r="F29" s="24">
        <f>H18</f>
        <v>995</v>
      </c>
      <c r="G29" s="24">
        <f>K18</f>
        <v>339</v>
      </c>
      <c r="H29" s="24">
        <f>N18</f>
        <v>12</v>
      </c>
      <c r="I29" s="228">
        <f t="shared" si="5"/>
        <v>1580</v>
      </c>
    </row>
    <row r="30" spans="1:19" x14ac:dyDescent="0.25">
      <c r="D30" s="4">
        <v>2022</v>
      </c>
      <c r="E30" s="24">
        <f>E21</f>
        <v>180</v>
      </c>
      <c r="F30" s="24">
        <f>H21</f>
        <v>1269</v>
      </c>
      <c r="G30" s="24">
        <f>K21</f>
        <v>352</v>
      </c>
      <c r="H30" s="24">
        <f>N21</f>
        <v>21</v>
      </c>
      <c r="I30" s="228">
        <f>SUM(E30:H30)</f>
        <v>1822</v>
      </c>
    </row>
    <row r="31" spans="1:19" x14ac:dyDescent="0.25">
      <c r="D31" s="4">
        <v>2023</v>
      </c>
      <c r="E31" s="24">
        <f>E24</f>
        <v>207</v>
      </c>
      <c r="F31" s="24">
        <f>H24</f>
        <v>1485</v>
      </c>
      <c r="G31" s="24">
        <f>K24</f>
        <v>326</v>
      </c>
      <c r="H31" s="24">
        <f>N24</f>
        <v>27</v>
      </c>
      <c r="I31" s="228">
        <f>SUM(E31:H31)</f>
        <v>2045</v>
      </c>
    </row>
  </sheetData>
  <mergeCells count="26">
    <mergeCell ref="S22:S24"/>
    <mergeCell ref="A16:A18"/>
    <mergeCell ref="S16:S18"/>
    <mergeCell ref="S10:S12"/>
    <mergeCell ref="A13:A15"/>
    <mergeCell ref="S13:S15"/>
    <mergeCell ref="A19:A21"/>
    <mergeCell ref="S19:S21"/>
    <mergeCell ref="A10:A12"/>
    <mergeCell ref="A22:A24"/>
    <mergeCell ref="A1:S1"/>
    <mergeCell ref="A3:S3"/>
    <mergeCell ref="A4:S4"/>
    <mergeCell ref="A6:B9"/>
    <mergeCell ref="R6:S9"/>
    <mergeCell ref="A2:S2"/>
    <mergeCell ref="L6:N6"/>
    <mergeCell ref="L7:N7"/>
    <mergeCell ref="C6:E6"/>
    <mergeCell ref="C7:E7"/>
    <mergeCell ref="F6:H6"/>
    <mergeCell ref="F7:H7"/>
    <mergeCell ref="I7:K7"/>
    <mergeCell ref="I6:K6"/>
    <mergeCell ref="O6:Q6"/>
    <mergeCell ref="O7:Q7"/>
  </mergeCells>
  <printOptions horizontalCentered="1" verticalCentered="1"/>
  <pageMargins left="0" right="0" top="0" bottom="0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"/>
  <sheetViews>
    <sheetView rightToLeft="1" tabSelected="1" view="pageBreakPreview" topLeftCell="A3" zoomScaleNormal="100" zoomScaleSheetLayoutView="100" workbookViewId="0">
      <selection activeCell="W17" sqref="W17"/>
    </sheetView>
  </sheetViews>
  <sheetFormatPr defaultColWidth="9.140625" defaultRowHeight="15" x14ac:dyDescent="0.25"/>
  <cols>
    <col min="1" max="1" width="14.7109375" style="4" customWidth="1"/>
    <col min="2" max="2" width="13.5703125" style="5" customWidth="1"/>
    <col min="3" max="4" width="7.7109375" style="4" customWidth="1"/>
    <col min="5" max="5" width="7.7109375" style="19" customWidth="1"/>
    <col min="6" max="7" width="7.7109375" style="4" customWidth="1"/>
    <col min="8" max="8" width="7.7109375" style="19" customWidth="1"/>
    <col min="9" max="10" width="7.7109375" style="4" customWidth="1"/>
    <col min="11" max="11" width="7.7109375" style="20" customWidth="1"/>
    <col min="12" max="13" width="7.7109375" style="4" customWidth="1"/>
    <col min="14" max="17" width="7.7109375" style="20" customWidth="1"/>
    <col min="18" max="18" width="10.7109375" style="4" customWidth="1"/>
    <col min="19" max="19" width="14.7109375" style="1" customWidth="1"/>
    <col min="20" max="16384" width="9.140625" style="1"/>
  </cols>
  <sheetData>
    <row r="1" spans="1:19" ht="18" x14ac:dyDescent="0.25">
      <c r="A1" s="463" t="s">
        <v>211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3"/>
      <c r="O1" s="463"/>
      <c r="P1" s="463"/>
      <c r="Q1" s="463"/>
      <c r="R1" s="463"/>
      <c r="S1" s="463"/>
    </row>
    <row r="2" spans="1:19" ht="18" x14ac:dyDescent="0.25">
      <c r="A2" s="481" t="s">
        <v>365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</row>
    <row r="3" spans="1:19" ht="33.75" customHeight="1" x14ac:dyDescent="0.25">
      <c r="A3" s="464" t="s">
        <v>212</v>
      </c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</row>
    <row r="4" spans="1:19" ht="15.75" x14ac:dyDescent="0.25">
      <c r="A4" s="464" t="s">
        <v>365</v>
      </c>
      <c r="B4" s="464"/>
      <c r="C4" s="464"/>
      <c r="D4" s="464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</row>
    <row r="5" spans="1:19" s="7" customFormat="1" ht="16.899999999999999" customHeight="1" x14ac:dyDescent="0.25">
      <c r="A5" s="52" t="s">
        <v>142</v>
      </c>
      <c r="B5" s="53"/>
      <c r="C5" s="53"/>
      <c r="D5" s="53"/>
      <c r="E5" s="54"/>
      <c r="F5" s="53"/>
      <c r="G5" s="53"/>
      <c r="H5" s="54"/>
      <c r="I5" s="53"/>
      <c r="J5" s="53"/>
      <c r="K5" s="54"/>
      <c r="L5" s="53"/>
      <c r="M5" s="53"/>
      <c r="N5" s="54"/>
      <c r="O5" s="54"/>
      <c r="P5" s="54"/>
      <c r="Q5" s="54"/>
      <c r="R5" s="55"/>
      <c r="S5" s="38" t="s">
        <v>143</v>
      </c>
    </row>
    <row r="6" spans="1:19" ht="24" customHeight="1" thickBot="1" x14ac:dyDescent="0.3">
      <c r="A6" s="465" t="s">
        <v>427</v>
      </c>
      <c r="B6" s="466"/>
      <c r="C6" s="482" t="s">
        <v>383</v>
      </c>
      <c r="D6" s="483"/>
      <c r="E6" s="484"/>
      <c r="F6" s="482" t="s">
        <v>384</v>
      </c>
      <c r="G6" s="483"/>
      <c r="H6" s="484"/>
      <c r="I6" s="482" t="s">
        <v>386</v>
      </c>
      <c r="J6" s="483"/>
      <c r="K6" s="484"/>
      <c r="L6" s="517" t="s">
        <v>319</v>
      </c>
      <c r="M6" s="518"/>
      <c r="N6" s="519"/>
      <c r="O6" s="482" t="s">
        <v>2</v>
      </c>
      <c r="P6" s="483"/>
      <c r="Q6" s="484"/>
      <c r="R6" s="473" t="s">
        <v>413</v>
      </c>
      <c r="S6" s="474"/>
    </row>
    <row r="7" spans="1:19" ht="29.1" customHeight="1" thickBot="1" x14ac:dyDescent="0.3">
      <c r="A7" s="467"/>
      <c r="B7" s="468"/>
      <c r="C7" s="485" t="s">
        <v>382</v>
      </c>
      <c r="D7" s="486"/>
      <c r="E7" s="487"/>
      <c r="F7" s="485" t="s">
        <v>385</v>
      </c>
      <c r="G7" s="486"/>
      <c r="H7" s="487"/>
      <c r="I7" s="485" t="s">
        <v>387</v>
      </c>
      <c r="J7" s="486"/>
      <c r="K7" s="487"/>
      <c r="L7" s="520" t="s">
        <v>320</v>
      </c>
      <c r="M7" s="521"/>
      <c r="N7" s="522"/>
      <c r="O7" s="485" t="s">
        <v>3</v>
      </c>
      <c r="P7" s="486"/>
      <c r="Q7" s="487"/>
      <c r="R7" s="475"/>
      <c r="S7" s="476"/>
    </row>
    <row r="8" spans="1:19" thickBot="1" x14ac:dyDescent="0.25">
      <c r="A8" s="469" t="s">
        <v>6</v>
      </c>
      <c r="B8" s="470"/>
      <c r="C8" s="21" t="s">
        <v>4</v>
      </c>
      <c r="D8" s="21" t="s">
        <v>5</v>
      </c>
      <c r="E8" s="21" t="s">
        <v>2</v>
      </c>
      <c r="F8" s="21" t="s">
        <v>4</v>
      </c>
      <c r="G8" s="21" t="s">
        <v>5</v>
      </c>
      <c r="H8" s="21" t="s">
        <v>2</v>
      </c>
      <c r="I8" s="21" t="s">
        <v>4</v>
      </c>
      <c r="J8" s="21" t="s">
        <v>5</v>
      </c>
      <c r="K8" s="21" t="s">
        <v>2</v>
      </c>
      <c r="L8" s="21" t="s">
        <v>4</v>
      </c>
      <c r="M8" s="21" t="s">
        <v>5</v>
      </c>
      <c r="N8" s="21" t="s">
        <v>2</v>
      </c>
      <c r="O8" s="21" t="s">
        <v>4</v>
      </c>
      <c r="P8" s="21" t="s">
        <v>5</v>
      </c>
      <c r="Q8" s="21" t="s">
        <v>2</v>
      </c>
      <c r="R8" s="477"/>
      <c r="S8" s="478"/>
    </row>
    <row r="9" spans="1:19" ht="15.75" customHeight="1" x14ac:dyDescent="0.25">
      <c r="A9" s="471"/>
      <c r="B9" s="472"/>
      <c r="C9" s="400" t="s">
        <v>8</v>
      </c>
      <c r="D9" s="400" t="s">
        <v>9</v>
      </c>
      <c r="E9" s="400" t="s">
        <v>3</v>
      </c>
      <c r="F9" s="400" t="s">
        <v>8</v>
      </c>
      <c r="G9" s="400" t="s">
        <v>9</v>
      </c>
      <c r="H9" s="400" t="s">
        <v>3</v>
      </c>
      <c r="I9" s="400" t="s">
        <v>8</v>
      </c>
      <c r="J9" s="400" t="s">
        <v>9</v>
      </c>
      <c r="K9" s="400" t="s">
        <v>3</v>
      </c>
      <c r="L9" s="400" t="s">
        <v>8</v>
      </c>
      <c r="M9" s="400" t="s">
        <v>9</v>
      </c>
      <c r="N9" s="400" t="s">
        <v>3</v>
      </c>
      <c r="O9" s="400" t="s">
        <v>8</v>
      </c>
      <c r="P9" s="400" t="s">
        <v>9</v>
      </c>
      <c r="Q9" s="400" t="s">
        <v>3</v>
      </c>
      <c r="R9" s="479"/>
      <c r="S9" s="480"/>
    </row>
    <row r="10" spans="1:19" ht="21" customHeight="1" thickBot="1" x14ac:dyDescent="0.3">
      <c r="A10" s="523">
        <v>2019</v>
      </c>
      <c r="B10" s="416" t="s">
        <v>1</v>
      </c>
      <c r="C10" s="393">
        <v>83</v>
      </c>
      <c r="D10" s="393">
        <v>99</v>
      </c>
      <c r="E10" s="394">
        <f>SUM(C10:D10)</f>
        <v>182</v>
      </c>
      <c r="F10" s="393">
        <v>2035</v>
      </c>
      <c r="G10" s="393">
        <v>1919</v>
      </c>
      <c r="H10" s="394">
        <f>SUM(F10:G10)</f>
        <v>3954</v>
      </c>
      <c r="I10" s="393">
        <v>66</v>
      </c>
      <c r="J10" s="393">
        <v>67</v>
      </c>
      <c r="K10" s="394">
        <f>SUM(I10:J10)</f>
        <v>133</v>
      </c>
      <c r="L10" s="393">
        <v>4</v>
      </c>
      <c r="M10" s="393">
        <v>3</v>
      </c>
      <c r="N10" s="394">
        <f>SUM(L10:M10)</f>
        <v>7</v>
      </c>
      <c r="O10" s="394">
        <f>SUM(C10,F10,I10,L10)</f>
        <v>2188</v>
      </c>
      <c r="P10" s="394">
        <f>SUM(D10,G10,J10,M10)</f>
        <v>2088</v>
      </c>
      <c r="Q10" s="394">
        <f>SUM(O10:P10)</f>
        <v>4276</v>
      </c>
      <c r="R10" s="395" t="s">
        <v>28</v>
      </c>
      <c r="S10" s="506">
        <v>2019</v>
      </c>
    </row>
    <row r="11" spans="1:19" ht="21" customHeight="1" thickBot="1" x14ac:dyDescent="0.3">
      <c r="A11" s="513"/>
      <c r="B11" s="417" t="s">
        <v>10</v>
      </c>
      <c r="C11" s="352">
        <v>165</v>
      </c>
      <c r="D11" s="352">
        <v>137</v>
      </c>
      <c r="E11" s="280">
        <f>SUM(C11:D11)</f>
        <v>302</v>
      </c>
      <c r="F11" s="352">
        <v>1778</v>
      </c>
      <c r="G11" s="352">
        <v>2005</v>
      </c>
      <c r="H11" s="280">
        <f>SUM(F11:G11)</f>
        <v>3783</v>
      </c>
      <c r="I11" s="352">
        <v>94</v>
      </c>
      <c r="J11" s="352">
        <v>106</v>
      </c>
      <c r="K11" s="280">
        <f>SUM(I11:J11)</f>
        <v>200</v>
      </c>
      <c r="L11" s="352">
        <v>5</v>
      </c>
      <c r="M11" s="352">
        <v>6</v>
      </c>
      <c r="N11" s="280">
        <f>SUM(L11:M11)</f>
        <v>11</v>
      </c>
      <c r="O11" s="280">
        <f>SUM(C11,F11,I11,L11)</f>
        <v>2042</v>
      </c>
      <c r="P11" s="280">
        <f>SUM(D11,G11,J11,M11)</f>
        <v>2254</v>
      </c>
      <c r="Q11" s="280">
        <f>SUM(O11:P11)</f>
        <v>4296</v>
      </c>
      <c r="R11" s="382" t="s">
        <v>29</v>
      </c>
      <c r="S11" s="507"/>
    </row>
    <row r="12" spans="1:19" ht="21" customHeight="1" x14ac:dyDescent="0.25">
      <c r="A12" s="514"/>
      <c r="B12" s="384" t="s">
        <v>2</v>
      </c>
      <c r="C12" s="388">
        <f>SUM(C10:C11)</f>
        <v>248</v>
      </c>
      <c r="D12" s="388">
        <f t="shared" ref="D12:P12" si="0">SUM(D10:D11)</f>
        <v>236</v>
      </c>
      <c r="E12" s="388">
        <f t="shared" si="0"/>
        <v>484</v>
      </c>
      <c r="F12" s="388">
        <f t="shared" si="0"/>
        <v>3813</v>
      </c>
      <c r="G12" s="388">
        <f t="shared" si="0"/>
        <v>3924</v>
      </c>
      <c r="H12" s="388">
        <f t="shared" si="0"/>
        <v>7737</v>
      </c>
      <c r="I12" s="388">
        <f t="shared" si="0"/>
        <v>160</v>
      </c>
      <c r="J12" s="388">
        <f t="shared" si="0"/>
        <v>173</v>
      </c>
      <c r="K12" s="388">
        <f t="shared" si="0"/>
        <v>333</v>
      </c>
      <c r="L12" s="388">
        <f t="shared" si="0"/>
        <v>9</v>
      </c>
      <c r="M12" s="388">
        <f t="shared" si="0"/>
        <v>9</v>
      </c>
      <c r="N12" s="388">
        <f t="shared" si="0"/>
        <v>18</v>
      </c>
      <c r="O12" s="388">
        <f t="shared" si="0"/>
        <v>4230</v>
      </c>
      <c r="P12" s="388">
        <f t="shared" si="0"/>
        <v>4342</v>
      </c>
      <c r="Q12" s="388">
        <f>SUM(Q10:Q11)</f>
        <v>8572</v>
      </c>
      <c r="R12" s="385" t="s">
        <v>3</v>
      </c>
      <c r="S12" s="643"/>
    </row>
    <row r="13" spans="1:19" ht="21" customHeight="1" thickBot="1" x14ac:dyDescent="0.3">
      <c r="A13" s="508">
        <v>2020</v>
      </c>
      <c r="B13" s="343" t="s">
        <v>1</v>
      </c>
      <c r="C13" s="344">
        <v>43</v>
      </c>
      <c r="D13" s="344">
        <v>127</v>
      </c>
      <c r="E13" s="345">
        <f>SUM(C13:D13)</f>
        <v>170</v>
      </c>
      <c r="F13" s="344">
        <v>1505</v>
      </c>
      <c r="G13" s="344">
        <v>1432</v>
      </c>
      <c r="H13" s="345">
        <f>SUM(F13:G13)</f>
        <v>2937</v>
      </c>
      <c r="I13" s="344">
        <v>119</v>
      </c>
      <c r="J13" s="344">
        <v>126</v>
      </c>
      <c r="K13" s="345">
        <f>SUM(I13:J13)</f>
        <v>245</v>
      </c>
      <c r="L13" s="344">
        <v>0</v>
      </c>
      <c r="M13" s="344">
        <v>0</v>
      </c>
      <c r="N13" s="345">
        <f>SUM(L13:M13)</f>
        <v>0</v>
      </c>
      <c r="O13" s="345">
        <f>SUM(C13,F13,I13,L13)</f>
        <v>1667</v>
      </c>
      <c r="P13" s="345">
        <f>SUM(D13,G13,J13,M13)</f>
        <v>1685</v>
      </c>
      <c r="Q13" s="345">
        <f>SUM(O13:P13)</f>
        <v>3352</v>
      </c>
      <c r="R13" s="346" t="s">
        <v>28</v>
      </c>
      <c r="S13" s="553">
        <v>2020</v>
      </c>
    </row>
    <row r="14" spans="1:19" ht="21" customHeight="1" thickBot="1" x14ac:dyDescent="0.3">
      <c r="A14" s="509"/>
      <c r="B14" s="223" t="s">
        <v>10</v>
      </c>
      <c r="C14" s="281">
        <v>127</v>
      </c>
      <c r="D14" s="281">
        <v>141</v>
      </c>
      <c r="E14" s="282">
        <f>SUM(C14:D14)</f>
        <v>268</v>
      </c>
      <c r="F14" s="281">
        <v>1225</v>
      </c>
      <c r="G14" s="281">
        <v>1430</v>
      </c>
      <c r="H14" s="282">
        <f>SUM(F14:G14)</f>
        <v>2655</v>
      </c>
      <c r="I14" s="281">
        <v>144</v>
      </c>
      <c r="J14" s="281">
        <v>170</v>
      </c>
      <c r="K14" s="282">
        <f>SUM(I14:J14)</f>
        <v>314</v>
      </c>
      <c r="L14" s="281">
        <v>0</v>
      </c>
      <c r="M14" s="281">
        <v>0</v>
      </c>
      <c r="N14" s="282">
        <f>SUM(L14:M14)</f>
        <v>0</v>
      </c>
      <c r="O14" s="282">
        <f>SUM(C14,F14,I14,L14)</f>
        <v>1496</v>
      </c>
      <c r="P14" s="282">
        <f>SUM(D14,G14,J14,M14)</f>
        <v>1741</v>
      </c>
      <c r="Q14" s="282">
        <f>SUM(O14:P14)</f>
        <v>3237</v>
      </c>
      <c r="R14" s="127" t="s">
        <v>29</v>
      </c>
      <c r="S14" s="511"/>
    </row>
    <row r="15" spans="1:19" ht="21" customHeight="1" x14ac:dyDescent="0.25">
      <c r="A15" s="510"/>
      <c r="B15" s="347" t="s">
        <v>2</v>
      </c>
      <c r="C15" s="348">
        <f>SUM(C13:C14)</f>
        <v>170</v>
      </c>
      <c r="D15" s="348">
        <f t="shared" ref="D15:P15" si="1">SUM(D13:D14)</f>
        <v>268</v>
      </c>
      <c r="E15" s="348">
        <f t="shared" si="1"/>
        <v>438</v>
      </c>
      <c r="F15" s="348">
        <f t="shared" si="1"/>
        <v>2730</v>
      </c>
      <c r="G15" s="348">
        <f t="shared" si="1"/>
        <v>2862</v>
      </c>
      <c r="H15" s="348">
        <f t="shared" si="1"/>
        <v>5592</v>
      </c>
      <c r="I15" s="348">
        <f t="shared" si="1"/>
        <v>263</v>
      </c>
      <c r="J15" s="348">
        <f t="shared" si="1"/>
        <v>296</v>
      </c>
      <c r="K15" s="348">
        <f t="shared" si="1"/>
        <v>559</v>
      </c>
      <c r="L15" s="348">
        <f>SUM(L13:L14)</f>
        <v>0</v>
      </c>
      <c r="M15" s="348">
        <f t="shared" si="1"/>
        <v>0</v>
      </c>
      <c r="N15" s="348">
        <f t="shared" si="1"/>
        <v>0</v>
      </c>
      <c r="O15" s="348">
        <f t="shared" si="1"/>
        <v>3163</v>
      </c>
      <c r="P15" s="348">
        <f t="shared" si="1"/>
        <v>3426</v>
      </c>
      <c r="Q15" s="348">
        <f>SUM(Q13:Q14)</f>
        <v>6589</v>
      </c>
      <c r="R15" s="391" t="s">
        <v>3</v>
      </c>
      <c r="S15" s="642"/>
    </row>
    <row r="16" spans="1:19" ht="21" customHeight="1" thickBot="1" x14ac:dyDescent="0.3">
      <c r="A16" s="512">
        <v>2021</v>
      </c>
      <c r="B16" s="416" t="s">
        <v>1</v>
      </c>
      <c r="C16" s="389">
        <v>48</v>
      </c>
      <c r="D16" s="389">
        <v>74</v>
      </c>
      <c r="E16" s="390">
        <f>SUM(C16:D16)</f>
        <v>122</v>
      </c>
      <c r="F16" s="389">
        <v>1539</v>
      </c>
      <c r="G16" s="389">
        <v>1381</v>
      </c>
      <c r="H16" s="390">
        <f>SUM(F16:G16)</f>
        <v>2920</v>
      </c>
      <c r="I16" s="389">
        <v>80</v>
      </c>
      <c r="J16" s="389">
        <v>80</v>
      </c>
      <c r="K16" s="390">
        <f>SUM(I16:J16)</f>
        <v>160</v>
      </c>
      <c r="L16" s="389">
        <v>0</v>
      </c>
      <c r="M16" s="389">
        <v>0</v>
      </c>
      <c r="N16" s="390">
        <f>SUM(L16:M16)</f>
        <v>0</v>
      </c>
      <c r="O16" s="390">
        <f>SUM(C16,F16,I16,L16)</f>
        <v>1667</v>
      </c>
      <c r="P16" s="390">
        <f>SUM(D16,G16,J16,M16)</f>
        <v>1535</v>
      </c>
      <c r="Q16" s="390">
        <f>SUM(O16:P16)</f>
        <v>3202</v>
      </c>
      <c r="R16" s="383" t="s">
        <v>28</v>
      </c>
      <c r="S16" s="641">
        <v>2021</v>
      </c>
    </row>
    <row r="17" spans="1:19" ht="21" customHeight="1" thickBot="1" x14ac:dyDescent="0.3">
      <c r="A17" s="513"/>
      <c r="B17" s="417" t="s">
        <v>10</v>
      </c>
      <c r="C17" s="352">
        <v>80</v>
      </c>
      <c r="D17" s="352">
        <v>113</v>
      </c>
      <c r="E17" s="280">
        <f>SUM(C17:D17)</f>
        <v>193</v>
      </c>
      <c r="F17" s="352">
        <v>1521</v>
      </c>
      <c r="G17" s="352">
        <v>1771</v>
      </c>
      <c r="H17" s="280">
        <f>SUM(F17:G17)</f>
        <v>3292</v>
      </c>
      <c r="I17" s="352">
        <v>48</v>
      </c>
      <c r="J17" s="352">
        <v>62</v>
      </c>
      <c r="K17" s="280">
        <f>SUM(I17:J17)</f>
        <v>110</v>
      </c>
      <c r="L17" s="352">
        <v>0</v>
      </c>
      <c r="M17" s="352">
        <v>0</v>
      </c>
      <c r="N17" s="280">
        <f>SUM(L17:M17)</f>
        <v>0</v>
      </c>
      <c r="O17" s="280">
        <f>SUM(C17,F17,I17,L17)</f>
        <v>1649</v>
      </c>
      <c r="P17" s="280">
        <f>SUM(D17,G17,J17,M17)</f>
        <v>1946</v>
      </c>
      <c r="Q17" s="280">
        <f>SUM(O17:P17)</f>
        <v>3595</v>
      </c>
      <c r="R17" s="382" t="s">
        <v>29</v>
      </c>
      <c r="S17" s="507"/>
    </row>
    <row r="18" spans="1:19" ht="21" customHeight="1" x14ac:dyDescent="0.25">
      <c r="A18" s="514"/>
      <c r="B18" s="384" t="s">
        <v>2</v>
      </c>
      <c r="C18" s="388">
        <f>SUM(C16:C17)</f>
        <v>128</v>
      </c>
      <c r="D18" s="388">
        <f t="shared" ref="D18:Q18" si="2">SUM(D16:D17)</f>
        <v>187</v>
      </c>
      <c r="E18" s="388">
        <f t="shared" si="2"/>
        <v>315</v>
      </c>
      <c r="F18" s="388">
        <f t="shared" si="2"/>
        <v>3060</v>
      </c>
      <c r="G18" s="388">
        <f t="shared" si="2"/>
        <v>3152</v>
      </c>
      <c r="H18" s="388">
        <f t="shared" si="2"/>
        <v>6212</v>
      </c>
      <c r="I18" s="388">
        <f t="shared" si="2"/>
        <v>128</v>
      </c>
      <c r="J18" s="388">
        <f t="shared" si="2"/>
        <v>142</v>
      </c>
      <c r="K18" s="388">
        <f t="shared" si="2"/>
        <v>270</v>
      </c>
      <c r="L18" s="388">
        <f t="shared" si="2"/>
        <v>0</v>
      </c>
      <c r="M18" s="388">
        <f t="shared" si="2"/>
        <v>0</v>
      </c>
      <c r="N18" s="388">
        <f t="shared" si="2"/>
        <v>0</v>
      </c>
      <c r="O18" s="388">
        <f t="shared" si="2"/>
        <v>3316</v>
      </c>
      <c r="P18" s="388">
        <f t="shared" si="2"/>
        <v>3481</v>
      </c>
      <c r="Q18" s="388">
        <f t="shared" si="2"/>
        <v>6797</v>
      </c>
      <c r="R18" s="385" t="s">
        <v>3</v>
      </c>
      <c r="S18" s="643"/>
    </row>
    <row r="19" spans="1:19" ht="21" customHeight="1" thickBot="1" x14ac:dyDescent="0.3">
      <c r="A19" s="508">
        <v>2022</v>
      </c>
      <c r="B19" s="343" t="s">
        <v>1</v>
      </c>
      <c r="C19" s="344">
        <v>63</v>
      </c>
      <c r="D19" s="344">
        <v>92</v>
      </c>
      <c r="E19" s="345">
        <f>SUM(C19:D19)</f>
        <v>155</v>
      </c>
      <c r="F19" s="344">
        <v>1057</v>
      </c>
      <c r="G19" s="344">
        <v>1157</v>
      </c>
      <c r="H19" s="345">
        <f>SUM(F19:G19)</f>
        <v>2214</v>
      </c>
      <c r="I19" s="344">
        <v>14</v>
      </c>
      <c r="J19" s="344">
        <v>38</v>
      </c>
      <c r="K19" s="345">
        <f>SUM(I19:J19)</f>
        <v>52</v>
      </c>
      <c r="L19" s="344">
        <v>0</v>
      </c>
      <c r="M19" s="344">
        <v>0</v>
      </c>
      <c r="N19" s="345">
        <f>SUM(L19:M19)</f>
        <v>0</v>
      </c>
      <c r="O19" s="345">
        <f>SUM(C19,F19,I19,L19)</f>
        <v>1134</v>
      </c>
      <c r="P19" s="345">
        <f>SUM(D19,G19,J19,M19)</f>
        <v>1287</v>
      </c>
      <c r="Q19" s="345">
        <f>SUM(O19:P19)</f>
        <v>2421</v>
      </c>
      <c r="R19" s="346" t="s">
        <v>28</v>
      </c>
      <c r="S19" s="553">
        <v>2022</v>
      </c>
    </row>
    <row r="20" spans="1:19" ht="21" customHeight="1" thickBot="1" x14ac:dyDescent="0.3">
      <c r="A20" s="509"/>
      <c r="B20" s="223" t="s">
        <v>10</v>
      </c>
      <c r="C20" s="281">
        <v>84</v>
      </c>
      <c r="D20" s="281">
        <v>134</v>
      </c>
      <c r="E20" s="282">
        <f>SUM(C20:D20)</f>
        <v>218</v>
      </c>
      <c r="F20" s="281">
        <v>1271</v>
      </c>
      <c r="G20" s="281">
        <v>1733</v>
      </c>
      <c r="H20" s="282">
        <f>SUM(F20:G20)</f>
        <v>3004</v>
      </c>
      <c r="I20" s="281">
        <v>20</v>
      </c>
      <c r="J20" s="281">
        <v>47</v>
      </c>
      <c r="K20" s="282">
        <f>SUM(I20:J20)</f>
        <v>67</v>
      </c>
      <c r="L20" s="281">
        <v>0</v>
      </c>
      <c r="M20" s="281">
        <v>0</v>
      </c>
      <c r="N20" s="282">
        <f>SUM(L20:M20)</f>
        <v>0</v>
      </c>
      <c r="O20" s="282">
        <f>SUM(C20,F20,I20,L20)</f>
        <v>1375</v>
      </c>
      <c r="P20" s="282">
        <f>SUM(D20,G20,J20,M20)</f>
        <v>1914</v>
      </c>
      <c r="Q20" s="282">
        <f>SUM(O20:P20)</f>
        <v>3289</v>
      </c>
      <c r="R20" s="127" t="s">
        <v>29</v>
      </c>
      <c r="S20" s="511"/>
    </row>
    <row r="21" spans="1:19" ht="21" customHeight="1" x14ac:dyDescent="0.25">
      <c r="A21" s="510"/>
      <c r="B21" s="347" t="s">
        <v>2</v>
      </c>
      <c r="C21" s="348">
        <f>SUM(C19:C20)</f>
        <v>147</v>
      </c>
      <c r="D21" s="348">
        <f t="shared" ref="D21:Q21" si="3">SUM(D19:D20)</f>
        <v>226</v>
      </c>
      <c r="E21" s="348">
        <f t="shared" si="3"/>
        <v>373</v>
      </c>
      <c r="F21" s="348">
        <f t="shared" si="3"/>
        <v>2328</v>
      </c>
      <c r="G21" s="348">
        <f t="shared" si="3"/>
        <v>2890</v>
      </c>
      <c r="H21" s="348">
        <f t="shared" si="3"/>
        <v>5218</v>
      </c>
      <c r="I21" s="348">
        <f t="shared" si="3"/>
        <v>34</v>
      </c>
      <c r="J21" s="348">
        <f t="shared" si="3"/>
        <v>85</v>
      </c>
      <c r="K21" s="348">
        <f t="shared" si="3"/>
        <v>119</v>
      </c>
      <c r="L21" s="348">
        <f t="shared" si="3"/>
        <v>0</v>
      </c>
      <c r="M21" s="348">
        <f t="shared" si="3"/>
        <v>0</v>
      </c>
      <c r="N21" s="348">
        <f t="shared" si="3"/>
        <v>0</v>
      </c>
      <c r="O21" s="348">
        <f t="shared" si="3"/>
        <v>2509</v>
      </c>
      <c r="P21" s="348">
        <f t="shared" si="3"/>
        <v>3201</v>
      </c>
      <c r="Q21" s="348">
        <f t="shared" si="3"/>
        <v>5710</v>
      </c>
      <c r="R21" s="391" t="s">
        <v>3</v>
      </c>
      <c r="S21" s="642"/>
    </row>
    <row r="22" spans="1:19" ht="21" customHeight="1" thickBot="1" x14ac:dyDescent="0.3">
      <c r="A22" s="512">
        <v>2023</v>
      </c>
      <c r="B22" s="416" t="s">
        <v>1</v>
      </c>
      <c r="C22" s="389">
        <v>24</v>
      </c>
      <c r="D22" s="389">
        <v>38</v>
      </c>
      <c r="E22" s="390">
        <f>SUM(C22:D22)</f>
        <v>62</v>
      </c>
      <c r="F22" s="389">
        <v>1688</v>
      </c>
      <c r="G22" s="389">
        <v>1515</v>
      </c>
      <c r="H22" s="390">
        <f>SUM(F22:G22)</f>
        <v>3203</v>
      </c>
      <c r="I22" s="389">
        <v>88</v>
      </c>
      <c r="J22" s="389">
        <v>91</v>
      </c>
      <c r="K22" s="390">
        <f>SUM(I22:J22)</f>
        <v>179</v>
      </c>
      <c r="L22" s="389">
        <v>0</v>
      </c>
      <c r="M22" s="389">
        <v>0</v>
      </c>
      <c r="N22" s="390">
        <f>SUM(L22:M22)</f>
        <v>0</v>
      </c>
      <c r="O22" s="390">
        <f>SUM(C22,F22,I22,L22)</f>
        <v>1800</v>
      </c>
      <c r="P22" s="390">
        <f>SUM(D22,G22,J22,M22)</f>
        <v>1644</v>
      </c>
      <c r="Q22" s="390">
        <f>SUM(O22:P22)</f>
        <v>3444</v>
      </c>
      <c r="R22" s="383" t="s">
        <v>28</v>
      </c>
      <c r="S22" s="641">
        <v>2023</v>
      </c>
    </row>
    <row r="23" spans="1:19" ht="21" customHeight="1" thickBot="1" x14ac:dyDescent="0.3">
      <c r="A23" s="513"/>
      <c r="B23" s="417" t="s">
        <v>10</v>
      </c>
      <c r="C23" s="352">
        <v>69</v>
      </c>
      <c r="D23" s="352">
        <v>106</v>
      </c>
      <c r="E23" s="280">
        <f>SUM(C23:D23)</f>
        <v>175</v>
      </c>
      <c r="F23" s="352">
        <v>1929</v>
      </c>
      <c r="G23" s="352">
        <v>2389</v>
      </c>
      <c r="H23" s="280">
        <f>SUM(F23:G23)</f>
        <v>4318</v>
      </c>
      <c r="I23" s="352">
        <v>163</v>
      </c>
      <c r="J23" s="352">
        <v>195</v>
      </c>
      <c r="K23" s="280">
        <f>SUM(I23:J23)</f>
        <v>358</v>
      </c>
      <c r="L23" s="352">
        <v>0</v>
      </c>
      <c r="M23" s="352">
        <v>0</v>
      </c>
      <c r="N23" s="280">
        <f>SUM(L23:M23)</f>
        <v>0</v>
      </c>
      <c r="O23" s="280">
        <f>SUM(C23,F23,I23,L23)</f>
        <v>2161</v>
      </c>
      <c r="P23" s="280">
        <f>SUM(D23,G23,J23,M23)</f>
        <v>2690</v>
      </c>
      <c r="Q23" s="280">
        <f>SUM(O23:P23)</f>
        <v>4851</v>
      </c>
      <c r="R23" s="382" t="s">
        <v>29</v>
      </c>
      <c r="S23" s="507"/>
    </row>
    <row r="24" spans="1:19" ht="21" customHeight="1" x14ac:dyDescent="0.25">
      <c r="A24" s="515"/>
      <c r="B24" s="396" t="s">
        <v>2</v>
      </c>
      <c r="C24" s="397">
        <f>SUM(C22:C23)</f>
        <v>93</v>
      </c>
      <c r="D24" s="397">
        <f t="shared" ref="D24:Q24" si="4">SUM(D22:D23)</f>
        <v>144</v>
      </c>
      <c r="E24" s="397">
        <f t="shared" si="4"/>
        <v>237</v>
      </c>
      <c r="F24" s="397">
        <f t="shared" si="4"/>
        <v>3617</v>
      </c>
      <c r="G24" s="397">
        <f t="shared" si="4"/>
        <v>3904</v>
      </c>
      <c r="H24" s="397">
        <f t="shared" si="4"/>
        <v>7521</v>
      </c>
      <c r="I24" s="397">
        <f t="shared" si="4"/>
        <v>251</v>
      </c>
      <c r="J24" s="397">
        <f t="shared" si="4"/>
        <v>286</v>
      </c>
      <c r="K24" s="397">
        <f t="shared" si="4"/>
        <v>537</v>
      </c>
      <c r="L24" s="397">
        <f t="shared" si="4"/>
        <v>0</v>
      </c>
      <c r="M24" s="397">
        <f t="shared" si="4"/>
        <v>0</v>
      </c>
      <c r="N24" s="397">
        <f t="shared" si="4"/>
        <v>0</v>
      </c>
      <c r="O24" s="397">
        <f t="shared" si="4"/>
        <v>3961</v>
      </c>
      <c r="P24" s="397">
        <f t="shared" si="4"/>
        <v>4334</v>
      </c>
      <c r="Q24" s="397">
        <f t="shared" si="4"/>
        <v>8295</v>
      </c>
      <c r="R24" s="398" t="s">
        <v>3</v>
      </c>
      <c r="S24" s="516"/>
    </row>
    <row r="25" spans="1:19" ht="20.100000000000001" customHeight="1" x14ac:dyDescent="0.25">
      <c r="A25" s="504" t="s">
        <v>439</v>
      </c>
      <c r="B25" s="504"/>
      <c r="C25" s="504"/>
      <c r="D25" s="504"/>
      <c r="E25" s="504"/>
      <c r="F25" s="504"/>
      <c r="G25" s="504"/>
      <c r="H25" s="504"/>
      <c r="I25" s="504"/>
      <c r="K25" s="505" t="s">
        <v>441</v>
      </c>
      <c r="L25" s="505"/>
      <c r="M25" s="505"/>
      <c r="N25" s="505"/>
      <c r="O25" s="505"/>
      <c r="P25" s="505"/>
      <c r="Q25" s="505"/>
      <c r="R25" s="505"/>
      <c r="S25" s="505"/>
    </row>
    <row r="26" spans="1:19" x14ac:dyDescent="0.25">
      <c r="E26" s="24"/>
      <c r="F26" s="24"/>
      <c r="G26" s="24"/>
      <c r="H26" s="24"/>
      <c r="I26" s="228"/>
    </row>
    <row r="27" spans="1:19" x14ac:dyDescent="0.25">
      <c r="E27" s="24"/>
      <c r="F27" s="24"/>
      <c r="G27" s="24"/>
      <c r="H27" s="24"/>
      <c r="I27" s="228"/>
    </row>
  </sheetData>
  <mergeCells count="28">
    <mergeCell ref="S13:S15"/>
    <mergeCell ref="A22:A24"/>
    <mergeCell ref="S22:S24"/>
    <mergeCell ref="A1:S1"/>
    <mergeCell ref="A2:S2"/>
    <mergeCell ref="A3:S3"/>
    <mergeCell ref="A4:S4"/>
    <mergeCell ref="A6:B9"/>
    <mergeCell ref="R6:S9"/>
    <mergeCell ref="L6:N6"/>
    <mergeCell ref="L7:N7"/>
    <mergeCell ref="A10:A12"/>
    <mergeCell ref="A25:I25"/>
    <mergeCell ref="K25:S25"/>
    <mergeCell ref="C6:E6"/>
    <mergeCell ref="C7:E7"/>
    <mergeCell ref="F6:H6"/>
    <mergeCell ref="F7:H7"/>
    <mergeCell ref="I7:K7"/>
    <mergeCell ref="I6:K6"/>
    <mergeCell ref="O6:Q6"/>
    <mergeCell ref="O7:Q7"/>
    <mergeCell ref="S10:S12"/>
    <mergeCell ref="A19:A21"/>
    <mergeCell ref="S19:S21"/>
    <mergeCell ref="A16:A18"/>
    <mergeCell ref="S16:S18"/>
    <mergeCell ref="A13:A15"/>
  </mergeCells>
  <printOptions horizontalCentered="1" verticalCentered="1"/>
  <pageMargins left="0" right="0" top="0" bottom="0" header="0" footer="0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rightToLeft="1" view="pageBreakPreview" zoomScale="98" zoomScaleNormal="100" zoomScaleSheetLayoutView="98" workbookViewId="0">
      <selection activeCell="I22" sqref="I22"/>
    </sheetView>
  </sheetViews>
  <sheetFormatPr defaultColWidth="9.140625" defaultRowHeight="15" x14ac:dyDescent="0.25"/>
  <cols>
    <col min="1" max="1" width="23.28515625" style="3" customWidth="1"/>
    <col min="2" max="10" width="9.28515625" style="3" customWidth="1"/>
    <col min="11" max="11" width="31.28515625" style="3" customWidth="1"/>
    <col min="12" max="16384" width="9.140625" style="2"/>
  </cols>
  <sheetData>
    <row r="1" spans="1:11" ht="39.75" customHeight="1" thickBot="1" x14ac:dyDescent="0.3">
      <c r="A1" s="442" t="s">
        <v>423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5.25" customHeight="1" x14ac:dyDescent="0.25">
      <c r="A3" s="445" t="s">
        <v>331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144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145</v>
      </c>
    </row>
    <row r="6" spans="1:11" ht="20.100000000000001" customHeight="1" thickBot="1" x14ac:dyDescent="0.3">
      <c r="A6" s="451" t="s">
        <v>401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321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38.25" customHeight="1" thickBot="1" x14ac:dyDescent="0.3">
      <c r="A10" s="308" t="s">
        <v>347</v>
      </c>
      <c r="B10" s="31">
        <v>0</v>
      </c>
      <c r="C10" s="31">
        <v>0</v>
      </c>
      <c r="D10" s="32">
        <f>SUM(B10:C10)</f>
        <v>0</v>
      </c>
      <c r="E10" s="31">
        <v>0</v>
      </c>
      <c r="F10" s="31">
        <v>0</v>
      </c>
      <c r="G10" s="32">
        <f>SUM(E10:F10)</f>
        <v>0</v>
      </c>
      <c r="H10" s="32">
        <f>SUM(B10,E10)</f>
        <v>0</v>
      </c>
      <c r="I10" s="32">
        <f>SUM(C10,F10)</f>
        <v>0</v>
      </c>
      <c r="J10" s="32">
        <f>SUM(H10:I10)</f>
        <v>0</v>
      </c>
      <c r="K10" s="309" t="s">
        <v>348</v>
      </c>
    </row>
    <row r="11" spans="1:11" s="275" customFormat="1" ht="38.25" customHeight="1" thickBot="1" x14ac:dyDescent="0.3">
      <c r="A11" s="121" t="s">
        <v>373</v>
      </c>
      <c r="B11" s="33">
        <v>13</v>
      </c>
      <c r="C11" s="33">
        <v>152</v>
      </c>
      <c r="D11" s="93">
        <f>SUM(B11:C11)</f>
        <v>165</v>
      </c>
      <c r="E11" s="33">
        <v>8</v>
      </c>
      <c r="F11" s="33">
        <v>35</v>
      </c>
      <c r="G11" s="93">
        <f>SUM(E11:F11)</f>
        <v>43</v>
      </c>
      <c r="H11" s="93">
        <f t="shared" ref="H11:I14" si="0">SUM(B11,E11)</f>
        <v>21</v>
      </c>
      <c r="I11" s="93">
        <f t="shared" si="0"/>
        <v>187</v>
      </c>
      <c r="J11" s="93">
        <f>SUM(D11,G11)</f>
        <v>208</v>
      </c>
      <c r="K11" s="310" t="s">
        <v>374</v>
      </c>
    </row>
    <row r="12" spans="1:11" ht="38.25" customHeight="1" thickBot="1" x14ac:dyDescent="0.3">
      <c r="A12" s="311" t="s">
        <v>367</v>
      </c>
      <c r="B12" s="304" t="s">
        <v>375</v>
      </c>
      <c r="C12" s="304" t="s">
        <v>375</v>
      </c>
      <c r="D12" s="304" t="s">
        <v>375</v>
      </c>
      <c r="E12" s="304" t="s">
        <v>375</v>
      </c>
      <c r="F12" s="304" t="s">
        <v>375</v>
      </c>
      <c r="G12" s="304" t="s">
        <v>375</v>
      </c>
      <c r="H12" s="304" t="s">
        <v>375</v>
      </c>
      <c r="I12" s="305" t="s">
        <v>375</v>
      </c>
      <c r="J12" s="305">
        <v>50</v>
      </c>
      <c r="K12" s="312" t="s">
        <v>368</v>
      </c>
    </row>
    <row r="13" spans="1:11" ht="38.25" customHeight="1" thickBot="1" x14ac:dyDescent="0.3">
      <c r="A13" s="121" t="s">
        <v>371</v>
      </c>
      <c r="B13" s="33">
        <v>43</v>
      </c>
      <c r="C13" s="33">
        <v>91</v>
      </c>
      <c r="D13" s="93">
        <f t="shared" ref="D13:D14" si="1">SUM(B13:C13)</f>
        <v>134</v>
      </c>
      <c r="E13" s="33">
        <v>127</v>
      </c>
      <c r="F13" s="33">
        <v>78</v>
      </c>
      <c r="G13" s="93">
        <f t="shared" ref="G13:G14" si="2">SUM(E13:F13)</f>
        <v>205</v>
      </c>
      <c r="H13" s="93">
        <f t="shared" si="0"/>
        <v>170</v>
      </c>
      <c r="I13" s="93">
        <f t="shared" si="0"/>
        <v>169</v>
      </c>
      <c r="J13" s="93">
        <f t="shared" ref="J13:J14" si="3">SUM(D13,G13)</f>
        <v>339</v>
      </c>
      <c r="K13" s="310" t="s">
        <v>372</v>
      </c>
    </row>
    <row r="14" spans="1:11" ht="38.25" customHeight="1" x14ac:dyDescent="0.25">
      <c r="A14" s="313" t="s">
        <v>369</v>
      </c>
      <c r="B14" s="306">
        <v>0</v>
      </c>
      <c r="C14" s="306">
        <v>2</v>
      </c>
      <c r="D14" s="307">
        <f t="shared" si="1"/>
        <v>2</v>
      </c>
      <c r="E14" s="306">
        <v>12</v>
      </c>
      <c r="F14" s="306">
        <v>11</v>
      </c>
      <c r="G14" s="307">
        <f t="shared" si="2"/>
        <v>23</v>
      </c>
      <c r="H14" s="307">
        <f t="shared" si="0"/>
        <v>12</v>
      </c>
      <c r="I14" s="307">
        <f>SUM(C14,F14)</f>
        <v>13</v>
      </c>
      <c r="J14" s="307">
        <f t="shared" si="3"/>
        <v>25</v>
      </c>
      <c r="K14" s="314" t="s">
        <v>370</v>
      </c>
    </row>
    <row r="15" spans="1:11" ht="29.25" customHeight="1" x14ac:dyDescent="0.25">
      <c r="A15" s="283" t="s">
        <v>2</v>
      </c>
      <c r="B15" s="284">
        <f>SUM(B10:B14)</f>
        <v>56</v>
      </c>
      <c r="C15" s="284">
        <f t="shared" ref="C15:I15" si="4">SUM(C10:C14)</f>
        <v>245</v>
      </c>
      <c r="D15" s="284">
        <f t="shared" si="4"/>
        <v>301</v>
      </c>
      <c r="E15" s="284">
        <f t="shared" si="4"/>
        <v>147</v>
      </c>
      <c r="F15" s="284">
        <f t="shared" si="4"/>
        <v>124</v>
      </c>
      <c r="G15" s="284">
        <f t="shared" si="4"/>
        <v>271</v>
      </c>
      <c r="H15" s="284">
        <f t="shared" si="4"/>
        <v>203</v>
      </c>
      <c r="I15" s="284">
        <f t="shared" si="4"/>
        <v>369</v>
      </c>
      <c r="J15" s="284">
        <f>SUM(J10:J14)</f>
        <v>622</v>
      </c>
      <c r="K15" s="267" t="s">
        <v>3</v>
      </c>
    </row>
    <row r="16" spans="1:11" ht="30" customHeight="1" x14ac:dyDescent="0.25">
      <c r="A16" s="525" t="s">
        <v>437</v>
      </c>
      <c r="B16" s="525"/>
      <c r="C16" s="525"/>
      <c r="D16" s="525"/>
      <c r="E16" s="525"/>
      <c r="F16" s="526" t="s">
        <v>438</v>
      </c>
      <c r="G16" s="526"/>
      <c r="H16" s="526"/>
      <c r="I16" s="526"/>
      <c r="J16" s="526"/>
      <c r="K16" s="526"/>
    </row>
    <row r="17" spans="1:9" ht="15" customHeight="1" x14ac:dyDescent="0.25">
      <c r="A17" s="524"/>
      <c r="B17" s="524"/>
      <c r="C17" s="524"/>
      <c r="D17" s="524"/>
      <c r="E17" s="524"/>
      <c r="F17" s="524"/>
      <c r="G17" s="524"/>
      <c r="H17" s="524"/>
      <c r="I17" s="524"/>
    </row>
    <row r="18" spans="1:9" x14ac:dyDescent="0.25">
      <c r="A18" s="524"/>
      <c r="B18" s="524"/>
      <c r="C18" s="524"/>
      <c r="D18" s="524"/>
      <c r="E18" s="524"/>
      <c r="F18" s="524"/>
      <c r="G18" s="524"/>
      <c r="H18" s="524"/>
      <c r="I18" s="524"/>
    </row>
    <row r="19" spans="1:9" x14ac:dyDescent="0.25">
      <c r="A19" s="524"/>
      <c r="B19" s="524"/>
      <c r="C19" s="524"/>
      <c r="D19" s="524"/>
      <c r="E19" s="524"/>
      <c r="F19" s="524"/>
      <c r="G19" s="524"/>
      <c r="H19" s="524"/>
      <c r="I19" s="524"/>
    </row>
    <row r="20" spans="1:9" x14ac:dyDescent="0.25">
      <c r="A20" s="524"/>
      <c r="B20" s="524"/>
      <c r="C20" s="524"/>
      <c r="D20" s="524"/>
      <c r="E20" s="524"/>
      <c r="F20" s="524"/>
      <c r="G20" s="524"/>
      <c r="H20" s="524"/>
      <c r="I20" s="524"/>
    </row>
    <row r="21" spans="1:9" x14ac:dyDescent="0.25">
      <c r="A21" s="524"/>
      <c r="B21" s="524"/>
      <c r="C21" s="524"/>
      <c r="D21" s="524"/>
      <c r="E21" s="524"/>
      <c r="F21" s="524"/>
      <c r="G21" s="524"/>
      <c r="H21" s="524"/>
      <c r="I21" s="524"/>
    </row>
  </sheetData>
  <mergeCells count="15">
    <mergeCell ref="A17:I21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  <mergeCell ref="E7:G7"/>
    <mergeCell ref="H7:J7"/>
    <mergeCell ref="A16:E16"/>
    <mergeCell ref="F16:K16"/>
  </mergeCells>
  <printOptions horizontalCentered="1" verticalCentered="1"/>
  <pageMargins left="0" right="0" top="0" bottom="0" header="0" footer="0"/>
  <pageSetup paperSize="9" scale="8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6"/>
  <sheetViews>
    <sheetView rightToLeft="1" view="pageBreakPreview" zoomScale="98" zoomScaleNormal="100" zoomScaleSheetLayoutView="98" workbookViewId="0">
      <selection activeCell="G17" sqref="G17"/>
    </sheetView>
  </sheetViews>
  <sheetFormatPr defaultColWidth="9.140625" defaultRowHeight="15" x14ac:dyDescent="0.25"/>
  <cols>
    <col min="1" max="1" width="23.28515625" style="3" customWidth="1"/>
    <col min="2" max="10" width="9.28515625" style="3" customWidth="1"/>
    <col min="11" max="11" width="31.28515625" style="3" customWidth="1"/>
    <col min="12" max="16384" width="9.140625" style="2"/>
  </cols>
  <sheetData>
    <row r="1" spans="1:11" ht="39.75" customHeight="1" thickBot="1" x14ac:dyDescent="0.3">
      <c r="A1" s="442" t="s">
        <v>424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6.75" customHeight="1" x14ac:dyDescent="0.25">
      <c r="A3" s="527" t="s">
        <v>332</v>
      </c>
      <c r="B3" s="528"/>
      <c r="C3" s="528"/>
      <c r="D3" s="528"/>
      <c r="E3" s="528"/>
      <c r="F3" s="528"/>
      <c r="G3" s="528"/>
      <c r="H3" s="528"/>
      <c r="I3" s="528"/>
      <c r="J3" s="528"/>
      <c r="K3" s="529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146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147</v>
      </c>
    </row>
    <row r="6" spans="1:11" ht="20.100000000000001" customHeight="1" thickBot="1" x14ac:dyDescent="0.3">
      <c r="A6" s="451" t="s">
        <v>322</v>
      </c>
      <c r="B6" s="454" t="s">
        <v>1</v>
      </c>
      <c r="C6" s="454"/>
      <c r="D6" s="454"/>
      <c r="E6" s="530" t="s">
        <v>10</v>
      </c>
      <c r="F6" s="530"/>
      <c r="G6" s="530"/>
      <c r="H6" s="454" t="s">
        <v>2</v>
      </c>
      <c r="I6" s="454"/>
      <c r="J6" s="454"/>
      <c r="K6" s="456" t="s">
        <v>321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38.25" customHeight="1" thickBot="1" x14ac:dyDescent="0.3">
      <c r="A10" s="201" t="s">
        <v>329</v>
      </c>
      <c r="B10" s="235">
        <v>2</v>
      </c>
      <c r="C10" s="235">
        <v>4</v>
      </c>
      <c r="D10" s="236">
        <f>SUM(B10:C10)</f>
        <v>6</v>
      </c>
      <c r="E10" s="235">
        <v>135</v>
      </c>
      <c r="F10" s="235">
        <v>104</v>
      </c>
      <c r="G10" s="236">
        <f>SUM(E10:F10)</f>
        <v>239</v>
      </c>
      <c r="H10" s="236">
        <f>SUM(B10,E10)</f>
        <v>137</v>
      </c>
      <c r="I10" s="236">
        <f>SUM(C10,F10)</f>
        <v>108</v>
      </c>
      <c r="J10" s="236">
        <f>SUM(H10:I10)</f>
        <v>245</v>
      </c>
      <c r="K10" s="262" t="s">
        <v>333</v>
      </c>
    </row>
    <row r="11" spans="1:11" ht="38.25" customHeight="1" thickBot="1" x14ac:dyDescent="0.3">
      <c r="A11" s="265" t="s">
        <v>330</v>
      </c>
      <c r="B11" s="170">
        <v>2</v>
      </c>
      <c r="C11" s="170">
        <v>33</v>
      </c>
      <c r="D11" s="171">
        <f>SUM(B11:C11)</f>
        <v>35</v>
      </c>
      <c r="E11" s="170">
        <v>68</v>
      </c>
      <c r="F11" s="170">
        <v>140</v>
      </c>
      <c r="G11" s="171">
        <f>SUM(E11:F11)</f>
        <v>208</v>
      </c>
      <c r="H11" s="171">
        <f t="shared" ref="H11:I12" si="0">SUM(B11,E11)</f>
        <v>70</v>
      </c>
      <c r="I11" s="171">
        <f t="shared" si="0"/>
        <v>173</v>
      </c>
      <c r="J11" s="171">
        <f>SUM(D11,G11)</f>
        <v>243</v>
      </c>
      <c r="K11" s="263" t="s">
        <v>343</v>
      </c>
    </row>
    <row r="12" spans="1:11" ht="38.25" customHeight="1" x14ac:dyDescent="0.25">
      <c r="A12" s="266" t="s">
        <v>358</v>
      </c>
      <c r="B12" s="144">
        <v>4</v>
      </c>
      <c r="C12" s="144">
        <v>17</v>
      </c>
      <c r="D12" s="145">
        <f>SUM(B12:C12)</f>
        <v>21</v>
      </c>
      <c r="E12" s="144">
        <v>21</v>
      </c>
      <c r="F12" s="144">
        <v>50</v>
      </c>
      <c r="G12" s="145">
        <f>SUM(E12:F12)</f>
        <v>71</v>
      </c>
      <c r="H12" s="145">
        <f t="shared" si="0"/>
        <v>25</v>
      </c>
      <c r="I12" s="145">
        <f t="shared" si="0"/>
        <v>67</v>
      </c>
      <c r="J12" s="145">
        <f>SUM(D12,G12)</f>
        <v>92</v>
      </c>
      <c r="K12" s="264" t="s">
        <v>359</v>
      </c>
    </row>
    <row r="13" spans="1:11" ht="29.25" customHeight="1" x14ac:dyDescent="0.25">
      <c r="A13" s="41" t="s">
        <v>2</v>
      </c>
      <c r="B13" s="48">
        <f t="shared" ref="B13:J13" si="1">SUM(B10:B12)</f>
        <v>8</v>
      </c>
      <c r="C13" s="48">
        <f t="shared" si="1"/>
        <v>54</v>
      </c>
      <c r="D13" s="48">
        <f t="shared" si="1"/>
        <v>62</v>
      </c>
      <c r="E13" s="48">
        <f t="shared" si="1"/>
        <v>224</v>
      </c>
      <c r="F13" s="48">
        <f t="shared" si="1"/>
        <v>294</v>
      </c>
      <c r="G13" s="48">
        <f t="shared" si="1"/>
        <v>518</v>
      </c>
      <c r="H13" s="48">
        <f t="shared" si="1"/>
        <v>232</v>
      </c>
      <c r="I13" s="48">
        <f t="shared" si="1"/>
        <v>348</v>
      </c>
      <c r="J13" s="48">
        <f t="shared" si="1"/>
        <v>580</v>
      </c>
      <c r="K13" s="232" t="s">
        <v>3</v>
      </c>
    </row>
    <row r="14" spans="1:11" x14ac:dyDescent="0.25">
      <c r="C14" s="180"/>
      <c r="D14" s="180"/>
    </row>
    <row r="15" spans="1:11" x14ac:dyDescent="0.25">
      <c r="C15" s="180"/>
      <c r="D15" s="180"/>
    </row>
    <row r="16" spans="1:11" x14ac:dyDescent="0.25">
      <c r="C16" s="180"/>
      <c r="D16" s="180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8"/>
  <sheetViews>
    <sheetView rightToLeft="1" view="pageBreakPreview" zoomScale="98" zoomScaleNormal="100" zoomScaleSheetLayoutView="98" workbookViewId="0">
      <selection activeCell="F19" sqref="F19"/>
    </sheetView>
  </sheetViews>
  <sheetFormatPr defaultColWidth="9.140625" defaultRowHeight="15" x14ac:dyDescent="0.25"/>
  <cols>
    <col min="1" max="1" width="23.28515625" style="3" customWidth="1"/>
    <col min="2" max="10" width="9.28515625" style="3" customWidth="1"/>
    <col min="11" max="11" width="31.28515625" style="3" customWidth="1"/>
    <col min="12" max="16384" width="9.140625" style="2"/>
  </cols>
  <sheetData>
    <row r="1" spans="1:11" ht="39.75" customHeight="1" thickBot="1" x14ac:dyDescent="0.3">
      <c r="A1" s="442" t="s">
        <v>425</v>
      </c>
      <c r="B1" s="443"/>
      <c r="C1" s="443"/>
      <c r="D1" s="443"/>
      <c r="E1" s="443"/>
      <c r="F1" s="443"/>
      <c r="G1" s="443"/>
      <c r="H1" s="443"/>
      <c r="I1" s="443"/>
      <c r="J1" s="443"/>
      <c r="K1" s="444"/>
    </row>
    <row r="2" spans="1:11" ht="18.75" thickBot="1" x14ac:dyDescent="0.3">
      <c r="A2" s="460">
        <v>2023</v>
      </c>
      <c r="B2" s="461"/>
      <c r="C2" s="461"/>
      <c r="D2" s="461"/>
      <c r="E2" s="461"/>
      <c r="F2" s="461"/>
      <c r="G2" s="461"/>
      <c r="H2" s="461"/>
      <c r="I2" s="461"/>
      <c r="J2" s="461"/>
      <c r="K2" s="462"/>
    </row>
    <row r="3" spans="1:11" ht="38.25" customHeight="1" x14ac:dyDescent="0.25">
      <c r="A3" s="445" t="s">
        <v>334</v>
      </c>
      <c r="B3" s="446"/>
      <c r="C3" s="446"/>
      <c r="D3" s="446"/>
      <c r="E3" s="446"/>
      <c r="F3" s="446"/>
      <c r="G3" s="446"/>
      <c r="H3" s="446"/>
      <c r="I3" s="446"/>
      <c r="J3" s="446"/>
      <c r="K3" s="447"/>
    </row>
    <row r="4" spans="1:11" ht="15.75" x14ac:dyDescent="0.25">
      <c r="A4" s="448">
        <v>2023</v>
      </c>
      <c r="B4" s="449"/>
      <c r="C4" s="449"/>
      <c r="D4" s="449"/>
      <c r="E4" s="449"/>
      <c r="F4" s="449"/>
      <c r="G4" s="449"/>
      <c r="H4" s="449"/>
      <c r="I4" s="449"/>
      <c r="J4" s="449"/>
      <c r="K4" s="450"/>
    </row>
    <row r="5" spans="1:11" s="7" customFormat="1" ht="16.899999999999999" customHeight="1" x14ac:dyDescent="0.25">
      <c r="A5" s="35" t="s">
        <v>148</v>
      </c>
      <c r="B5" s="49"/>
      <c r="C5" s="49"/>
      <c r="D5" s="49"/>
      <c r="E5" s="49"/>
      <c r="F5" s="49"/>
      <c r="G5" s="49"/>
      <c r="H5" s="49"/>
      <c r="I5" s="49"/>
      <c r="J5" s="50"/>
      <c r="K5" s="51" t="s">
        <v>149</v>
      </c>
    </row>
    <row r="6" spans="1:11" ht="20.100000000000001" customHeight="1" thickBot="1" x14ac:dyDescent="0.3">
      <c r="A6" s="451" t="s">
        <v>402</v>
      </c>
      <c r="B6" s="454" t="s">
        <v>1</v>
      </c>
      <c r="C6" s="454"/>
      <c r="D6" s="454"/>
      <c r="E6" s="454" t="s">
        <v>10</v>
      </c>
      <c r="F6" s="454"/>
      <c r="G6" s="454"/>
      <c r="H6" s="454" t="s">
        <v>2</v>
      </c>
      <c r="I6" s="454"/>
      <c r="J6" s="454"/>
      <c r="K6" s="456" t="s">
        <v>321</v>
      </c>
    </row>
    <row r="7" spans="1:11" ht="20.100000000000001" customHeight="1" thickBot="1" x14ac:dyDescent="0.3">
      <c r="A7" s="452"/>
      <c r="B7" s="459" t="s">
        <v>28</v>
      </c>
      <c r="C7" s="459"/>
      <c r="D7" s="459"/>
      <c r="E7" s="459" t="s">
        <v>29</v>
      </c>
      <c r="F7" s="459"/>
      <c r="G7" s="459"/>
      <c r="H7" s="459" t="s">
        <v>3</v>
      </c>
      <c r="I7" s="459"/>
      <c r="J7" s="459"/>
      <c r="K7" s="457"/>
    </row>
    <row r="8" spans="1:11" thickBot="1" x14ac:dyDescent="0.25">
      <c r="A8" s="452"/>
      <c r="B8" s="399" t="s">
        <v>4</v>
      </c>
      <c r="C8" s="399" t="s">
        <v>5</v>
      </c>
      <c r="D8" s="399" t="s">
        <v>2</v>
      </c>
      <c r="E8" s="399" t="s">
        <v>4</v>
      </c>
      <c r="F8" s="399" t="s">
        <v>5</v>
      </c>
      <c r="G8" s="399" t="s">
        <v>2</v>
      </c>
      <c r="H8" s="399" t="s">
        <v>4</v>
      </c>
      <c r="I8" s="399" t="s">
        <v>5</v>
      </c>
      <c r="J8" s="399" t="s">
        <v>2</v>
      </c>
      <c r="K8" s="457"/>
    </row>
    <row r="9" spans="1:11" ht="14.25" x14ac:dyDescent="0.25">
      <c r="A9" s="453"/>
      <c r="B9" s="336" t="s">
        <v>8</v>
      </c>
      <c r="C9" s="336" t="s">
        <v>9</v>
      </c>
      <c r="D9" s="336" t="s">
        <v>3</v>
      </c>
      <c r="E9" s="336" t="s">
        <v>8</v>
      </c>
      <c r="F9" s="336" t="s">
        <v>9</v>
      </c>
      <c r="G9" s="336" t="s">
        <v>3</v>
      </c>
      <c r="H9" s="336" t="s">
        <v>8</v>
      </c>
      <c r="I9" s="336" t="s">
        <v>9</v>
      </c>
      <c r="J9" s="336" t="s">
        <v>3</v>
      </c>
      <c r="K9" s="458"/>
    </row>
    <row r="10" spans="1:11" ht="38.25" customHeight="1" thickBot="1" x14ac:dyDescent="0.3">
      <c r="A10" s="201" t="s">
        <v>349</v>
      </c>
      <c r="B10" s="235">
        <v>49</v>
      </c>
      <c r="C10" s="235">
        <v>120</v>
      </c>
      <c r="D10" s="236">
        <f>SUM(B10:C10)</f>
        <v>169</v>
      </c>
      <c r="E10" s="235">
        <v>124</v>
      </c>
      <c r="F10" s="235">
        <v>131</v>
      </c>
      <c r="G10" s="236">
        <f>SUM(E10:F10)</f>
        <v>255</v>
      </c>
      <c r="H10" s="236">
        <f t="shared" ref="H10:I12" si="0">SUM(B10,E10)</f>
        <v>173</v>
      </c>
      <c r="I10" s="236">
        <f t="shared" si="0"/>
        <v>251</v>
      </c>
      <c r="J10" s="43">
        <f>SUM(H10:I10)</f>
        <v>424</v>
      </c>
      <c r="K10" s="268" t="s">
        <v>350</v>
      </c>
    </row>
    <row r="11" spans="1:11" ht="38.25" customHeight="1" thickBot="1" x14ac:dyDescent="0.3">
      <c r="A11" s="123" t="s">
        <v>316</v>
      </c>
      <c r="B11" s="153">
        <v>2</v>
      </c>
      <c r="C11" s="153">
        <v>37</v>
      </c>
      <c r="D11" s="154">
        <f>SUM(B11:C11)</f>
        <v>39</v>
      </c>
      <c r="E11" s="153">
        <v>3</v>
      </c>
      <c r="F11" s="153">
        <v>8</v>
      </c>
      <c r="G11" s="154">
        <f>SUM(E11:F11)</f>
        <v>11</v>
      </c>
      <c r="H11" s="154">
        <f t="shared" si="0"/>
        <v>5</v>
      </c>
      <c r="I11" s="154">
        <f t="shared" si="0"/>
        <v>45</v>
      </c>
      <c r="J11" s="269">
        <f>SUM(H11:I11)</f>
        <v>50</v>
      </c>
      <c r="K11" s="270" t="s">
        <v>317</v>
      </c>
    </row>
    <row r="12" spans="1:11" ht="38.25" customHeight="1" x14ac:dyDescent="0.25">
      <c r="A12" s="271" t="s">
        <v>336</v>
      </c>
      <c r="B12" s="272">
        <v>0</v>
      </c>
      <c r="C12" s="273">
        <v>0</v>
      </c>
      <c r="D12" s="250">
        <f>SUM(B12:C12)</f>
        <v>0</v>
      </c>
      <c r="E12" s="273">
        <v>0</v>
      </c>
      <c r="F12" s="273">
        <v>0</v>
      </c>
      <c r="G12" s="250">
        <f>SUM(E12:F12)</f>
        <v>0</v>
      </c>
      <c r="H12" s="250">
        <f t="shared" si="0"/>
        <v>0</v>
      </c>
      <c r="I12" s="250">
        <f t="shared" si="0"/>
        <v>0</v>
      </c>
      <c r="J12" s="274">
        <f>SUM(H12:I12)</f>
        <v>0</v>
      </c>
      <c r="K12" s="264" t="s">
        <v>337</v>
      </c>
    </row>
    <row r="13" spans="1:11" ht="29.25" customHeight="1" x14ac:dyDescent="0.25">
      <c r="A13" s="41" t="s">
        <v>2</v>
      </c>
      <c r="B13" s="48">
        <f>SUM(B10:B12)</f>
        <v>51</v>
      </c>
      <c r="C13" s="48">
        <f>SUM(C10:C12)</f>
        <v>157</v>
      </c>
      <c r="D13" s="48">
        <f>SUM(B13:C13)</f>
        <v>208</v>
      </c>
      <c r="E13" s="48">
        <f>SUM(E10:E12)</f>
        <v>127</v>
      </c>
      <c r="F13" s="48">
        <f>SUM(F10:F12)</f>
        <v>139</v>
      </c>
      <c r="G13" s="48">
        <f>SUM(E13:F13)</f>
        <v>266</v>
      </c>
      <c r="H13" s="48">
        <f>SUM(H10:H12)</f>
        <v>178</v>
      </c>
      <c r="I13" s="48">
        <f>SUM(I10:I12)</f>
        <v>296</v>
      </c>
      <c r="J13" s="48">
        <f>SUM(H13:I13)</f>
        <v>474</v>
      </c>
      <c r="K13" s="267" t="s">
        <v>3</v>
      </c>
    </row>
    <row r="14" spans="1:11" x14ac:dyDescent="0.25">
      <c r="C14" s="180"/>
      <c r="D14" s="180"/>
    </row>
    <row r="15" spans="1:11" x14ac:dyDescent="0.25">
      <c r="C15" s="180"/>
      <c r="D15" s="180"/>
    </row>
    <row r="16" spans="1:11" s="3" customFormat="1" x14ac:dyDescent="0.25">
      <c r="C16" s="180"/>
      <c r="D16" s="180"/>
    </row>
    <row r="17" spans="3:4" s="3" customFormat="1" x14ac:dyDescent="0.25">
      <c r="C17" s="180"/>
      <c r="D17" s="180"/>
    </row>
    <row r="18" spans="3:4" s="3" customFormat="1" x14ac:dyDescent="0.25">
      <c r="C18" s="180"/>
      <c r="D18" s="180"/>
    </row>
  </sheetData>
  <mergeCells count="12">
    <mergeCell ref="E7:G7"/>
    <mergeCell ref="H7:J7"/>
    <mergeCell ref="A1:K1"/>
    <mergeCell ref="A2:K2"/>
    <mergeCell ref="A3:K3"/>
    <mergeCell ref="A4:K4"/>
    <mergeCell ref="A6:A9"/>
    <mergeCell ref="B6:D6"/>
    <mergeCell ref="E6:G6"/>
    <mergeCell ref="H6:J6"/>
    <mergeCell ref="K6:K9"/>
    <mergeCell ref="B7:D7"/>
  </mergeCells>
  <printOptions horizontalCentered="1" verticalCentered="1"/>
  <pageMargins left="0" right="0" top="0" bottom="0" header="0" footer="0"/>
  <pageSetup paperSize="9"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512e0e8d71cc744558f0dade2d40423b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844345231bce57357e28708fd359f464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خدمات المجتمع المدني الفصل العاشر 2023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خدمات المجتمع المدني الفصل العاشر 2023
</Description_Ar>
    <Enabled xmlns="1b323878-974e-4c19-bf08-965c80d4ad54">true</Enabled>
    <PublishingDate xmlns="1b323878-974e-4c19-bf08-965c80d4ad54">2024-08-24T21:00:00+00:00</PublishingDate>
    <CategoryDescription xmlns="http://schemas.microsoft.com/sharepoint.v3">Services of Civil Society Chapter 10 -2023
</CategoryDescription>
  </documentManagement>
</p:properties>
</file>

<file path=customXml/itemProps1.xml><?xml version="1.0" encoding="utf-8"?>
<ds:datastoreItem xmlns:ds="http://schemas.openxmlformats.org/officeDocument/2006/customXml" ds:itemID="{7AD862A3-122E-4C3A-A10D-A47224575AD2}"/>
</file>

<file path=customXml/itemProps2.xml><?xml version="1.0" encoding="utf-8"?>
<ds:datastoreItem xmlns:ds="http://schemas.openxmlformats.org/officeDocument/2006/customXml" ds:itemID="{EE19A157-B5E7-4AD8-91FB-1C85596632B9}"/>
</file>

<file path=customXml/itemProps3.xml><?xml version="1.0" encoding="utf-8"?>
<ds:datastoreItem xmlns:ds="http://schemas.openxmlformats.org/officeDocument/2006/customXml" ds:itemID="{401DD657-F728-4929-B252-B805433D8243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COVER</vt:lpstr>
      <vt:lpstr>التقديم</vt:lpstr>
      <vt:lpstr>205</vt:lpstr>
      <vt:lpstr>206</vt:lpstr>
      <vt:lpstr>207</vt:lpstr>
      <vt:lpstr>208</vt:lpstr>
      <vt:lpstr>209</vt:lpstr>
      <vt:lpstr>210</vt:lpstr>
      <vt:lpstr>211</vt:lpstr>
      <vt:lpstr>212</vt:lpstr>
      <vt:lpstr>213</vt:lpstr>
      <vt:lpstr>214</vt:lpstr>
      <vt:lpstr>215</vt:lpstr>
      <vt:lpstr>216</vt:lpstr>
      <vt:lpstr>217</vt:lpstr>
      <vt:lpstr>218</vt:lpstr>
      <vt:lpstr>219</vt:lpstr>
      <vt:lpstr>220</vt:lpstr>
      <vt:lpstr>221</vt:lpstr>
      <vt:lpstr>222</vt:lpstr>
      <vt:lpstr>223</vt:lpstr>
      <vt:lpstr>224</vt:lpstr>
      <vt:lpstr>225</vt:lpstr>
      <vt:lpstr>226</vt:lpstr>
      <vt:lpstr>GR.45</vt:lpstr>
      <vt:lpstr>GR.46</vt:lpstr>
      <vt:lpstr>'205'!Print_Area</vt:lpstr>
      <vt:lpstr>'206'!Print_Area</vt:lpstr>
      <vt:lpstr>'207'!Print_Area</vt:lpstr>
      <vt:lpstr>'208'!Print_Area</vt:lpstr>
      <vt:lpstr>'209'!Print_Area</vt:lpstr>
      <vt:lpstr>'210'!Print_Area</vt:lpstr>
      <vt:lpstr>'211'!Print_Area</vt:lpstr>
      <vt:lpstr>'212'!Print_Area</vt:lpstr>
      <vt:lpstr>'213'!Print_Area</vt:lpstr>
      <vt:lpstr>'214'!Print_Area</vt:lpstr>
      <vt:lpstr>'215'!Print_Area</vt:lpstr>
      <vt:lpstr>'216'!Print_Area</vt:lpstr>
      <vt:lpstr>'217'!Print_Area</vt:lpstr>
      <vt:lpstr>'218'!Print_Area</vt:lpstr>
      <vt:lpstr>'219'!Print_Area</vt:lpstr>
      <vt:lpstr>'220'!Print_Area</vt:lpstr>
      <vt:lpstr>'221'!Print_Area</vt:lpstr>
      <vt:lpstr>'222'!Print_Area</vt:lpstr>
      <vt:lpstr>'223'!Print_Area</vt:lpstr>
      <vt:lpstr>'224'!Print_Area</vt:lpstr>
      <vt:lpstr>'225'!Print_Area</vt:lpstr>
      <vt:lpstr>'226'!Print_Area</vt:lpstr>
      <vt:lpstr>COVER!Print_Area</vt:lpstr>
      <vt:lpstr>التقديم!Print_Area</vt:lpstr>
    </vt:vector>
  </TitlesOfParts>
  <Company>QSA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Services of Civil Society Chapter 10 -2023</dc:title>
  <dc:creator>walsulaiti</dc:creator>
  <cp:keywords>npc; nationalplanningcouncil; Qatar; SocialStatistics; Doha</cp:keywords>
  <cp:lastModifiedBy>Asma Mohieddin Al-obaid Youssef</cp:lastModifiedBy>
  <cp:lastPrinted>2024-08-06T06:47:26Z</cp:lastPrinted>
  <dcterms:created xsi:type="dcterms:W3CDTF">2010-03-09T06:58:22Z</dcterms:created>
  <dcterms:modified xsi:type="dcterms:W3CDTF">2024-08-06T06:49:25Z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769;#SocialStatistics|9e95dc3e-e845-4737-b514-df2dfc3aad2c;#817;#npc|baadbb0a-6f85-4fee-a296-e6f33f21002e;#816;#nationalplanningcouncil|0b33cc92-e332-4af0-855b-411823ed4acf;#733;#Qatar|7dd625fb-5e26-4a0d-87ed-82285b0d7c4a;#755;#Doha|27987deb-6a8a-40ba-8503-1069d602c9f7</vt:lpwstr>
  </property>
  <property fmtid="{D5CDD505-2E9C-101B-9397-08002B2CF9AE}" pid="4" name="Hashtags">
    <vt:lpwstr>58;#StatisticalAbstract|c2f418c2-a295-4bd1-af99-d5d586494613</vt:lpwstr>
  </property>
</Properties>
</file>